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ar/mobile/Containers/Data/Application/9D483464-0450-462A-9334-F8F429F00AD7/Library/Caches/SideLoading/"/>
    </mc:Choice>
  </mc:AlternateContent>
  <xr:revisionPtr revIDLastSave="17" documentId="8_{ABF57EDB-BAAF-4749-A2C1-9171CB67DDC4}" xr6:coauthVersionLast="47" xr6:coauthVersionMax="47" xr10:uidLastSave="{97C5C679-3147-6247-A00D-282D943ACF0A}"/>
  <bookViews>
    <workbookView xWindow="4785" yWindow="495" windowWidth="23640" windowHeight="13740" xr2:uid="{00000000-000D-0000-FFFF-FFFF00000000}"/>
  </bookViews>
  <sheets>
    <sheet name="List1" sheetId="1" r:id="rId1"/>
  </sheets>
  <definedNames>
    <definedName name="CenaCelkemVypocet" localSheetId="0">List1!$I$47</definedName>
    <definedName name="Mena">List1!$J$34</definedName>
    <definedName name="SazbaDPH1" localSheetId="0">List1!$E$28</definedName>
    <definedName name="SazbaDPH2" localSheetId="0">List1!$E$30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2" i="1" l="1"/>
  <c r="J61" i="1"/>
  <c r="J60" i="1"/>
  <c r="J59" i="1"/>
  <c r="J70" i="1"/>
  <c r="J67" i="1"/>
  <c r="J69" i="1"/>
  <c r="J68" i="1"/>
  <c r="J71" i="1"/>
  <c r="I47" i="1"/>
  <c r="H47" i="1"/>
  <c r="G47" i="1"/>
  <c r="F47" i="1"/>
  <c r="G43" i="1"/>
  <c r="F43" i="1"/>
  <c r="J33" i="1"/>
  <c r="J32" i="1"/>
  <c r="J31" i="1"/>
  <c r="E31" i="1"/>
  <c r="J30" i="1"/>
  <c r="J29" i="1"/>
  <c r="E29" i="1"/>
  <c r="J28" i="1"/>
  <c r="J44" i="1"/>
  <c r="J47" i="1"/>
  <c r="J57" i="1"/>
  <c r="J55" i="1"/>
  <c r="J62" i="1"/>
  <c r="J64" i="1"/>
  <c r="J54" i="1"/>
  <c r="J56" i="1"/>
  <c r="J58" i="1"/>
  <c r="J63" i="1"/>
  <c r="J66" i="1"/>
  <c r="J65" i="1"/>
  <c r="J45" i="1"/>
  <c r="J46" i="1"/>
  <c r="J72" i="1"/>
</calcChain>
</file>

<file path=xl/sharedStrings.xml><?xml version="1.0" encoding="utf-8"?>
<sst xmlns="http://schemas.openxmlformats.org/spreadsheetml/2006/main" count="133" uniqueCount="112">
  <si>
    <t>#RTSROZP#</t>
  </si>
  <si>
    <t>Stavba:</t>
  </si>
  <si>
    <t>Objekt:</t>
  </si>
  <si>
    <t>01</t>
  </si>
  <si>
    <t>Výměna povrchu AS</t>
  </si>
  <si>
    <t>Rozpočet:</t>
  </si>
  <si>
    <t>a_2021A037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</si>
  <si>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</si>
  <si>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</si>
  <si>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</si>
  <si>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</si>
  <si>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</si>
  <si>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</si>
  <si>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</si>
  <si>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</si>
  <si>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</si>
  <si>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</si>
  <si>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</si>
  <si>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</si>
  <si>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</si>
  <si>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</si>
  <si>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</si>
  <si>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</si>
  <si>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</si>
  <si>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</si>
  <si>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</si>
  <si>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</si>
  <si>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</si>
  <si>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</si>
  <si>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</si>
  <si>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</si>
  <si>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</si>
  <si>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</si>
  <si>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</si>
  <si>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</si>
  <si>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</si>
  <si>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</si>
  <si>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</si>
  <si>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</si>
  <si>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</si>
  <si>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</si>
  <si>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</si>
  <si>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</si>
  <si>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Rekapitulace dílů</t>
  </si>
  <si>
    <t>Typ dílu</t>
  </si>
  <si>
    <t>1</t>
  </si>
  <si>
    <t>Sportovní vybavení</t>
  </si>
  <si>
    <t>Association Club Sparta Praha, z.s.</t>
  </si>
  <si>
    <t>Kovanecká 2405/27</t>
  </si>
  <si>
    <t>43005802</t>
  </si>
  <si>
    <t>CZ43005802</t>
  </si>
  <si>
    <t>190 00</t>
  </si>
  <si>
    <t>Praha 9 - Libeň</t>
  </si>
  <si>
    <t>PLATEBNÍ FORMULÁŘ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</si>
  <si>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</si>
  <si>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</si>
  <si>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</si>
  <si>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</si>
  <si>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</si>
  <si>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</si>
  <si>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</si>
  <si>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</si>
  <si>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</si>
  <si>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HSV - výměna povrchu hřiště</t>
  </si>
  <si>
    <t>PSV - výměna povrchu hřiště</t>
  </si>
  <si>
    <t>MON - výměna povrchu hřiště</t>
  </si>
  <si>
    <t>Ostatní náklady - výměna povrchu</t>
  </si>
  <si>
    <t>Vedlejší náklady - výměna povrchu</t>
  </si>
  <si>
    <t>Rezerva rozpočtu + OST</t>
  </si>
  <si>
    <t>Zemní práce, terénní úpravy (výměna povrchu)</t>
  </si>
  <si>
    <t>Konstrukční vrstvy</t>
  </si>
  <si>
    <t>Hrací povrch 60mm (sv. šedý vsyp technická pryž)</t>
  </si>
  <si>
    <t>12</t>
  </si>
  <si>
    <t>13</t>
  </si>
  <si>
    <t>14</t>
  </si>
  <si>
    <t>15</t>
  </si>
  <si>
    <t>Obrubníky a zábradlí</t>
  </si>
  <si>
    <t>Automatický zavlažovací systém (klimatická závlaha systém 10+3)</t>
  </si>
  <si>
    <t>16</t>
  </si>
  <si>
    <t>Hloubkové drenáže 9+1 (výměna povrchu)</t>
  </si>
  <si>
    <t xml:space="preserve">AC Sparta Praha - výměna sportovního povrchu a stavba zázemí </t>
  </si>
  <si>
    <t>Výměna sportovního povrchu a stavba zázemí</t>
  </si>
  <si>
    <t>HSV - technické zázemí</t>
  </si>
  <si>
    <t>PSV - technické zázemí</t>
  </si>
  <si>
    <t>MON - technické zázemí</t>
  </si>
  <si>
    <t>Vedlejší náklady - technické zázemí</t>
  </si>
  <si>
    <t>Ostatní náklady - technické zázemí</t>
  </si>
  <si>
    <t>Zemní práce (technické zázemí)</t>
  </si>
  <si>
    <t>Zakládání (technické zázemí)</t>
  </si>
  <si>
    <t>Ostatní konstrukce a bourání (technické zázemí)</t>
  </si>
  <si>
    <t xml:space="preserve">Přesun hmot (technické zázemí) </t>
  </si>
  <si>
    <t>Technické zázemí</t>
  </si>
  <si>
    <t>Vedlejší náklady (technické zázemí)</t>
  </si>
  <si>
    <t>Projektová dokumentace (technické zázemí)</t>
  </si>
  <si>
    <t>Rezerva rozpočtu (technické zázemí)</t>
  </si>
  <si>
    <t>Projektová dokumentace - technické zázemí + povrch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</si>
</sst>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0" fillId="0" borderId="5" xfId="0" applyBorder="1"/>
    <xf numFmtId="14" fontId="4" fillId="0" borderId="0" xfId="0" applyNumberFormat="1" applyFont="1" applyAlignment="1">
      <alignment horizontal="left"/>
    </xf>
    <xf numFmtId="4" fontId="0" fillId="0" borderId="5" xfId="0" applyNumberFormat="1" applyBorder="1"/>
    <xf numFmtId="0" fontId="0" fillId="0" borderId="5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0" fillId="0" borderId="8" xfId="0" applyBorder="1"/>
    <xf numFmtId="0" fontId="5" fillId="0" borderId="5" xfId="0" applyFont="1" applyBorder="1" applyAlignment="1">
      <alignment horizontal="left" vertical="center" inden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/>
    <xf numFmtId="0" fontId="5" fillId="0" borderId="0" xfId="0" applyFont="1" applyAlignment="1">
      <alignment horizontal="left" vertical="center" wrapText="1"/>
    </xf>
    <xf numFmtId="0" fontId="0" fillId="0" borderId="9" xfId="0" applyBorder="1" applyAlignment="1">
      <alignment horizontal="left" inden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left" vertical="top" indent="1"/>
    </xf>
    <xf numFmtId="0" fontId="0" fillId="0" borderId="6" xfId="0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/>
    <xf numFmtId="0" fontId="0" fillId="0" borderId="10" xfId="0" applyBorder="1" applyAlignment="1">
      <alignment wrapText="1"/>
    </xf>
    <xf numFmtId="49" fontId="0" fillId="0" borderId="5" xfId="0" applyNumberFormat="1" applyBorder="1"/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wrapText="1"/>
    </xf>
    <xf numFmtId="0" fontId="0" fillId="0" borderId="13" xfId="0" applyBorder="1" applyAlignment="1">
      <alignment horizontal="left" indent="1"/>
    </xf>
    <xf numFmtId="1" fontId="5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indent="1"/>
    </xf>
    <xf numFmtId="0" fontId="5" fillId="0" borderId="14" xfId="0" applyFont="1" applyBorder="1" applyAlignment="1">
      <alignment vertical="center"/>
    </xf>
    <xf numFmtId="49" fontId="0" fillId="0" borderId="17" xfId="0" applyNumberFormat="1" applyBorder="1" applyAlignment="1">
      <alignment horizontal="left" vertical="center"/>
    </xf>
    <xf numFmtId="1" fontId="5" fillId="0" borderId="15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indent="1"/>
    </xf>
    <xf numFmtId="0" fontId="9" fillId="2" borderId="20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4" fontId="8" fillId="2" borderId="20" xfId="0" applyNumberFormat="1" applyFon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/>
    </xf>
    <xf numFmtId="0" fontId="5" fillId="0" borderId="5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8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2" xfId="0" applyBorder="1"/>
    <xf numFmtId="0" fontId="0" fillId="0" borderId="23" xfId="0" applyBorder="1" applyAlignment="1">
      <alignment wrapText="1"/>
    </xf>
    <xf numFmtId="0" fontId="0" fillId="0" borderId="23" xfId="0" applyBorder="1"/>
    <xf numFmtId="0" fontId="0" fillId="0" borderId="24" xfId="0" applyBorder="1" applyAlignment="1">
      <alignment horizontal="righ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4" fontId="0" fillId="0" borderId="25" xfId="0" applyNumberFormat="1" applyBorder="1"/>
    <xf numFmtId="4" fontId="11" fillId="3" borderId="15" xfId="0" applyNumberFormat="1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vertical="center" wrapText="1"/>
    </xf>
    <xf numFmtId="4" fontId="12" fillId="3" borderId="26" xfId="0" applyNumberFormat="1" applyFont="1" applyFill="1" applyBorder="1" applyAlignment="1">
      <alignment horizontal="center" vertical="center" wrapText="1" shrinkToFit="1"/>
    </xf>
    <xf numFmtId="4" fontId="11" fillId="3" borderId="26" xfId="0" applyNumberFormat="1" applyFont="1" applyFill="1" applyBorder="1" applyAlignment="1">
      <alignment horizontal="center" vertical="center" wrapText="1" shrinkToFit="1"/>
    </xf>
    <xf numFmtId="3" fontId="11" fillId="3" borderId="26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vertical="center"/>
    </xf>
    <xf numFmtId="4" fontId="4" fillId="0" borderId="26" xfId="0" applyNumberFormat="1" applyFont="1" applyBorder="1" applyAlignment="1">
      <alignment horizontal="right" vertical="center" wrapText="1" shrinkToFit="1"/>
    </xf>
    <xf numFmtId="4" fontId="4" fillId="0" borderId="26" xfId="0" applyNumberFormat="1" applyFont="1" applyBorder="1" applyAlignment="1">
      <alignment horizontal="right" vertical="center" shrinkToFit="1"/>
    </xf>
    <xf numFmtId="4" fontId="0" fillId="0" borderId="26" xfId="0" applyNumberFormat="1" applyBorder="1" applyAlignment="1">
      <alignment vertical="center" shrinkToFit="1"/>
    </xf>
    <xf numFmtId="3" fontId="0" fillId="0" borderId="26" xfId="0" applyNumberForma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 wrapText="1" shrinkToFit="1"/>
    </xf>
    <xf numFmtId="4" fontId="5" fillId="0" borderId="26" xfId="0" applyNumberFormat="1" applyFont="1" applyBorder="1" applyAlignment="1">
      <alignment vertical="center" shrinkToFit="1"/>
    </xf>
    <xf numFmtId="3" fontId="5" fillId="0" borderId="26" xfId="0" applyNumberFormat="1" applyFont="1" applyBorder="1" applyAlignment="1">
      <alignment vertical="center"/>
    </xf>
    <xf numFmtId="4" fontId="0" fillId="0" borderId="15" xfId="0" applyNumberFormat="1" applyBorder="1" applyAlignment="1">
      <alignment horizontal="left" vertical="center"/>
    </xf>
    <xf numFmtId="4" fontId="0" fillId="0" borderId="26" xfId="0" applyNumberFormat="1" applyBorder="1" applyAlignment="1">
      <alignment vertical="center" wrapText="1" shrinkToFit="1"/>
    </xf>
    <xf numFmtId="4" fontId="0" fillId="2" borderId="26" xfId="0" applyNumberFormat="1" applyFill="1" applyBorder="1" applyAlignment="1">
      <alignment vertical="center" wrapText="1" shrinkToFit="1"/>
    </xf>
    <xf numFmtId="4" fontId="0" fillId="2" borderId="26" xfId="0" applyNumberFormat="1" applyFill="1" applyBorder="1" applyAlignment="1">
      <alignment vertical="center" shrinkToFit="1"/>
    </xf>
    <xf numFmtId="3" fontId="0" fillId="2" borderId="26" xfId="0" applyNumberFormat="1" applyFill="1" applyBorder="1" applyAlignment="1">
      <alignment vertical="center"/>
    </xf>
    <xf numFmtId="0" fontId="3" fillId="0" borderId="0" xfId="0" applyFont="1"/>
    <xf numFmtId="0" fontId="13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11" fillId="0" borderId="25" xfId="0" applyFont="1" applyBorder="1"/>
    <xf numFmtId="4" fontId="0" fillId="0" borderId="0" xfId="0" applyNumberFormat="1"/>
    <xf numFmtId="3" fontId="0" fillId="0" borderId="0" xfId="0" applyNumberFormat="1"/>
    <xf numFmtId="4" fontId="6" fillId="0" borderId="15" xfId="0" applyNumberFormat="1" applyFont="1" applyBorder="1" applyAlignment="1">
      <alignment horizontal="right" vertical="center" indent="1"/>
    </xf>
    <xf numFmtId="4" fontId="6" fillId="0" borderId="16" xfId="0" applyNumberFormat="1" applyFont="1" applyBorder="1" applyAlignment="1">
      <alignment horizontal="right" vertical="center" indent="1"/>
    </xf>
    <xf numFmtId="0" fontId="2" fillId="4" borderId="5" xfId="0" applyFont="1" applyFill="1" applyBorder="1" applyAlignment="1">
      <alignment horizontal="left" vertical="center" indent="1"/>
    </xf>
    <xf numFmtId="0" fontId="0" fillId="4" borderId="0" xfId="0" applyFill="1" applyAlignment="1">
      <alignment wrapText="1"/>
    </xf>
    <xf numFmtId="49" fontId="3" fillId="4" borderId="0" xfId="0" applyNumberFormat="1" applyFont="1" applyFill="1" applyAlignment="1">
      <alignment horizontal="left" vertical="center" wrapText="1"/>
    </xf>
    <xf numFmtId="0" fontId="0" fillId="4" borderId="5" xfId="0" applyFill="1" applyBorder="1" applyAlignment="1">
      <alignment horizontal="left" vertical="center" indent="1"/>
    </xf>
    <xf numFmtId="49" fontId="5" fillId="4" borderId="0" xfId="0" applyNumberFormat="1" applyFont="1" applyFill="1" applyAlignment="1">
      <alignment horizontal="left" vertical="center" wrapText="1"/>
    </xf>
    <xf numFmtId="0" fontId="0" fillId="4" borderId="9" xfId="0" applyFill="1" applyBorder="1" applyAlignment="1">
      <alignment horizontal="left" vertical="center" indent="1"/>
    </xf>
    <xf numFmtId="0" fontId="0" fillId="4" borderId="10" xfId="0" applyFill="1" applyBorder="1" applyAlignment="1">
      <alignment wrapText="1"/>
    </xf>
    <xf numFmtId="49" fontId="5" fillId="4" borderId="10" xfId="0" applyNumberFormat="1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indent="1"/>
    </xf>
    <xf numFmtId="0" fontId="0" fillId="4" borderId="20" xfId="0" applyFill="1" applyBorder="1" applyAlignment="1">
      <alignment wrapText="1"/>
    </xf>
    <xf numFmtId="0" fontId="0" fillId="4" borderId="20" xfId="0" applyFill="1" applyBorder="1"/>
    <xf numFmtId="49" fontId="5" fillId="4" borderId="21" xfId="0" applyNumberFormat="1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/>
    </xf>
    <xf numFmtId="0" fontId="11" fillId="4" borderId="15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4" fontId="11" fillId="4" borderId="26" xfId="0" applyNumberFormat="1" applyFont="1" applyFill="1" applyBorder="1" applyAlignment="1">
      <alignment horizontal="center" vertical="center"/>
    </xf>
    <xf numFmtId="4" fontId="11" fillId="4" borderId="26" xfId="0" applyNumberFormat="1" applyFont="1" applyFill="1" applyBorder="1" applyAlignment="1">
      <alignment vertical="center"/>
    </xf>
    <xf numFmtId="3" fontId="11" fillId="4" borderId="26" xfId="0" applyNumberFormat="1" applyFont="1" applyFill="1" applyBorder="1" applyAlignment="1">
      <alignment vertical="center"/>
    </xf>
    <xf numFmtId="0" fontId="0" fillId="4" borderId="19" xfId="0" applyFill="1" applyBorder="1" applyAlignment="1">
      <alignment horizontal="left" indent="1"/>
    </xf>
    <xf numFmtId="0" fontId="0" fillId="4" borderId="20" xfId="0" applyFill="1" applyBorder="1" applyAlignment="1">
      <alignment horizontal="left" wrapText="1"/>
    </xf>
    <xf numFmtId="4" fontId="6" fillId="0" borderId="15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49" fontId="11" fillId="0" borderId="15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" fontId="10" fillId="4" borderId="2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4" fontId="0" fillId="0" borderId="14" xfId="0" applyNumberForma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4" fontId="0" fillId="2" borderId="15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16" xfId="0" applyNumberFormat="1" applyFill="1" applyBorder="1" applyAlignment="1">
      <alignment vertical="center"/>
    </xf>
    <xf numFmtId="4" fontId="10" fillId="2" borderId="20" xfId="0" applyNumberFormat="1" applyFont="1" applyFill="1" applyBorder="1" applyAlignment="1">
      <alignment horizontal="right" vertical="center"/>
    </xf>
    <xf numFmtId="2" fontId="10" fillId="2" borderId="20" xfId="0" applyNumberFormat="1" applyFont="1" applyFill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16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0" fontId="0" fillId="4" borderId="20" xfId="0" applyFill="1" applyBorder="1" applyAlignment="1">
      <alignment horizontal="right" indent="1"/>
    </xf>
    <xf numFmtId="0" fontId="0" fillId="4" borderId="21" xfId="0" applyFill="1" applyBorder="1" applyAlignment="1">
      <alignment horizontal="right" indent="1"/>
    </xf>
    <xf numFmtId="4" fontId="6" fillId="0" borderId="18" xfId="0" applyNumberFormat="1" applyFont="1" applyBorder="1" applyAlignment="1">
      <alignment horizontal="right" vertical="center" indent="1"/>
    </xf>
    <xf numFmtId="4" fontId="6" fillId="0" borderId="27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9" fontId="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0" fillId="4" borderId="20" xfId="0" applyNumberFormat="1" applyFill="1" applyBorder="1" applyAlignment="1">
      <alignment horizontal="right" indent="1"/>
    </xf>
    <xf numFmtId="49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left" vertical="center"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49" fontId="5" fillId="4" borderId="0" xfId="0" applyNumberFormat="1" applyFont="1" applyFill="1" applyAlignment="1">
      <alignment horizontal="left" vertical="center" wrapText="1"/>
    </xf>
    <xf numFmtId="0" fontId="0" fillId="4" borderId="0" xfId="0" applyFill="1" applyAlignment="1">
      <alignment wrapText="1"/>
    </xf>
    <xf numFmtId="0" fontId="0" fillId="4" borderId="8" xfId="0" applyFill="1" applyBorder="1" applyAlignment="1">
      <alignment wrapText="1"/>
    </xf>
    <xf numFmtId="49" fontId="5" fillId="4" borderId="10" xfId="0" applyNumberFormat="1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tabSelected="1" topLeftCell="A23" workbookViewId="0">
      <selection activeCell="E77" sqref="E77"/>
    </sheetView>
  </sheetViews>
  <sheetFormatPr defaultColWidth="9" defaultRowHeight="15" x14ac:dyDescent="0.2"/>
  <cols>
    <col min="1" max="1" width="8.5078125" hidden="1" customWidth="1"/>
    <col min="2" max="2" width="13.4375" customWidth="1"/>
    <col min="3" max="3" width="7.51953125" style="6" customWidth="1"/>
    <col min="4" max="4" width="12.9453125" style="6" customWidth="1"/>
    <col min="5" max="5" width="9.6171875" style="6" customWidth="1"/>
    <col min="6" max="6" width="11.58984375" customWidth="1"/>
    <col min="7" max="9" width="12.9453125" customWidth="1"/>
    <col min="10" max="10" width="5.546875" customWidth="1"/>
    <col min="11" max="11" width="4.3125" customWidth="1"/>
    <col min="12" max="15" width="10.6015625" customWidth="1"/>
  </cols>
  <sheetData>
    <row r="1" spans="1:15" ht="33.75" customHeight="1" x14ac:dyDescent="0.2">
      <c r="A1" s="1" t="s">
        <v>0</v>
      </c>
      <c r="B1" s="178" t="s">
        <v>53</v>
      </c>
      <c r="C1" s="179"/>
      <c r="D1" s="179"/>
      <c r="E1" s="179"/>
      <c r="F1" s="179"/>
      <c r="G1" s="179"/>
      <c r="H1" s="179"/>
      <c r="I1" s="179"/>
      <c r="J1" s="180"/>
    </row>
    <row r="2" spans="1:15" ht="36" customHeight="1" x14ac:dyDescent="0.2">
      <c r="A2" s="2"/>
      <c r="B2" s="113" t="s">
        <v>1</v>
      </c>
      <c r="C2" s="114"/>
      <c r="D2" s="115"/>
      <c r="E2" s="181" t="s">
        <v>80</v>
      </c>
      <c r="F2" s="182"/>
      <c r="G2" s="182"/>
      <c r="H2" s="182"/>
      <c r="I2" s="182"/>
      <c r="J2" s="183"/>
      <c r="O2" s="3"/>
    </row>
    <row r="3" spans="1:15" ht="27" customHeight="1" x14ac:dyDescent="0.2">
      <c r="A3" s="2"/>
      <c r="B3" s="116" t="s">
        <v>2</v>
      </c>
      <c r="C3" s="114"/>
      <c r="D3" s="117"/>
      <c r="E3" s="184" t="s">
        <v>81</v>
      </c>
      <c r="F3" s="185"/>
      <c r="G3" s="185"/>
      <c r="H3" s="185"/>
      <c r="I3" s="185"/>
      <c r="J3" s="186"/>
    </row>
    <row r="4" spans="1:15" ht="23.25" customHeight="1" x14ac:dyDescent="0.2">
      <c r="A4" s="4">
        <v>28110</v>
      </c>
      <c r="B4" s="118" t="s">
        <v>5</v>
      </c>
      <c r="C4" s="119"/>
      <c r="D4" s="120"/>
      <c r="E4" s="187" t="s">
        <v>81</v>
      </c>
      <c r="F4" s="188"/>
      <c r="G4" s="188"/>
      <c r="H4" s="188"/>
      <c r="I4" s="188"/>
      <c r="J4" s="189"/>
    </row>
    <row r="5" spans="1:15" ht="24" customHeight="1" x14ac:dyDescent="0.2">
      <c r="A5" s="2"/>
      <c r="B5" s="5" t="s">
        <v>7</v>
      </c>
      <c r="D5" s="190" t="s">
        <v>47</v>
      </c>
      <c r="E5" s="191"/>
      <c r="F5" s="191"/>
      <c r="G5" s="191"/>
      <c r="H5" s="7" t="s">
        <v>8</v>
      </c>
      <c r="I5" s="8" t="s">
        <v>49</v>
      </c>
      <c r="J5" s="9"/>
    </row>
    <row r="6" spans="1:15" ht="15.75" customHeight="1" x14ac:dyDescent="0.2">
      <c r="A6" s="2"/>
      <c r="B6" s="10"/>
      <c r="C6" s="11"/>
      <c r="D6" s="176" t="s">
        <v>48</v>
      </c>
      <c r="E6" s="177"/>
      <c r="F6" s="177"/>
      <c r="G6" s="177"/>
      <c r="H6" s="7" t="s">
        <v>9</v>
      </c>
      <c r="I6" s="12" t="s">
        <v>50</v>
      </c>
      <c r="J6" s="9"/>
    </row>
    <row r="7" spans="1:15" ht="15.75" customHeight="1" x14ac:dyDescent="0.2">
      <c r="A7" s="2"/>
      <c r="B7" s="13"/>
      <c r="C7" s="14"/>
      <c r="D7" s="15" t="s">
        <v>51</v>
      </c>
      <c r="E7" s="169" t="s">
        <v>52</v>
      </c>
      <c r="F7" s="170"/>
      <c r="G7" s="170"/>
      <c r="H7" s="16"/>
      <c r="I7" s="17"/>
      <c r="J7" s="18"/>
    </row>
    <row r="8" spans="1:15" ht="24" hidden="1" customHeight="1" x14ac:dyDescent="0.2">
      <c r="A8" s="2"/>
      <c r="B8" s="5" t="s">
        <v>10</v>
      </c>
      <c r="D8" s="19"/>
      <c r="H8" s="7" t="s">
        <v>8</v>
      </c>
      <c r="I8" s="12"/>
      <c r="J8" s="9"/>
    </row>
    <row r="9" spans="1:15" ht="15.75" hidden="1" customHeight="1" x14ac:dyDescent="0.2">
      <c r="A9" s="2"/>
      <c r="B9" s="2"/>
      <c r="D9" s="19"/>
      <c r="H9" s="7" t="s">
        <v>9</v>
      </c>
      <c r="I9" s="12"/>
      <c r="J9" s="9"/>
    </row>
    <row r="10" spans="1:15" ht="15.75" hidden="1" customHeight="1" x14ac:dyDescent="0.2">
      <c r="A10" s="2"/>
      <c r="B10" s="20"/>
      <c r="C10" s="14"/>
      <c r="D10" s="21"/>
      <c r="E10" s="22"/>
      <c r="F10" s="16"/>
      <c r="G10" s="23"/>
      <c r="H10" s="23"/>
      <c r="I10" s="24"/>
      <c r="J10" s="18"/>
    </row>
    <row r="11" spans="1:15" ht="24" customHeight="1" x14ac:dyDescent="0.2">
      <c r="A11" s="2"/>
      <c r="B11" s="5" t="s">
        <v>11</v>
      </c>
      <c r="D11" s="171"/>
      <c r="E11" s="171"/>
      <c r="F11" s="171"/>
      <c r="G11" s="171"/>
      <c r="H11" s="7" t="s">
        <v>8</v>
      </c>
      <c r="I11" s="12"/>
      <c r="J11" s="9"/>
    </row>
    <row r="12" spans="1:15" ht="15.75" customHeight="1" x14ac:dyDescent="0.2">
      <c r="A12" s="2"/>
      <c r="B12" s="10"/>
      <c r="C12" s="11"/>
      <c r="D12" s="172"/>
      <c r="E12" s="172"/>
      <c r="F12" s="172"/>
      <c r="G12" s="172"/>
      <c r="H12" s="7" t="s">
        <v>9</v>
      </c>
      <c r="I12" s="12"/>
      <c r="J12" s="9"/>
    </row>
    <row r="13" spans="1:15" ht="15.75" customHeight="1" x14ac:dyDescent="0.2">
      <c r="A13" s="2"/>
      <c r="B13" s="13"/>
      <c r="C13" s="14"/>
      <c r="D13" s="21"/>
      <c r="E13" s="173"/>
      <c r="F13" s="174"/>
      <c r="G13" s="174"/>
      <c r="H13" s="25"/>
      <c r="I13" s="17"/>
      <c r="J13" s="18"/>
    </row>
    <row r="14" spans="1:15" ht="24" customHeight="1" thickBot="1" x14ac:dyDescent="0.25">
      <c r="A14" s="2"/>
      <c r="B14" s="26" t="s">
        <v>12</v>
      </c>
      <c r="C14" s="27"/>
      <c r="D14" s="28"/>
      <c r="E14" s="29"/>
      <c r="F14" s="30"/>
      <c r="G14" s="30"/>
      <c r="H14" s="31"/>
      <c r="I14" s="30"/>
      <c r="J14" s="32"/>
    </row>
    <row r="15" spans="1:15" ht="32.25" customHeight="1" thickBot="1" x14ac:dyDescent="0.25">
      <c r="A15" s="2"/>
      <c r="B15" s="134" t="s">
        <v>13</v>
      </c>
      <c r="C15" s="135"/>
      <c r="D15" s="122"/>
      <c r="E15" s="175"/>
      <c r="F15" s="175"/>
      <c r="G15" s="164"/>
      <c r="H15" s="164"/>
      <c r="I15" s="164" t="s">
        <v>14</v>
      </c>
      <c r="J15" s="165"/>
    </row>
    <row r="16" spans="1:15" ht="23.25" customHeight="1" x14ac:dyDescent="0.2">
      <c r="A16" s="34" t="s">
        <v>15</v>
      </c>
      <c r="B16" s="47" t="s">
        <v>82</v>
      </c>
      <c r="C16" s="48"/>
      <c r="D16" s="33"/>
      <c r="E16" s="166"/>
      <c r="F16" s="167"/>
      <c r="G16" s="166"/>
      <c r="H16" s="167"/>
      <c r="I16" s="166">
        <v>0</v>
      </c>
      <c r="J16" s="168"/>
    </row>
    <row r="17" spans="1:10" ht="23.25" customHeight="1" x14ac:dyDescent="0.2">
      <c r="A17" s="34" t="s">
        <v>16</v>
      </c>
      <c r="B17" s="35" t="s">
        <v>83</v>
      </c>
      <c r="C17" s="36"/>
      <c r="D17" s="37"/>
      <c r="E17" s="136"/>
      <c r="F17" s="153"/>
      <c r="G17" s="136"/>
      <c r="H17" s="153"/>
      <c r="I17" s="136">
        <v>0</v>
      </c>
      <c r="J17" s="137"/>
    </row>
    <row r="18" spans="1:10" ht="23.25" customHeight="1" x14ac:dyDescent="0.2">
      <c r="A18" s="34" t="s">
        <v>17</v>
      </c>
      <c r="B18" s="35" t="s">
        <v>84</v>
      </c>
      <c r="C18" s="36"/>
      <c r="D18" s="37"/>
      <c r="E18" s="136"/>
      <c r="F18" s="153"/>
      <c r="G18" s="136"/>
      <c r="H18" s="153"/>
      <c r="I18" s="136">
        <v>0</v>
      </c>
      <c r="J18" s="137"/>
    </row>
    <row r="19" spans="1:10" ht="23.25" customHeight="1" x14ac:dyDescent="0.2">
      <c r="A19" s="34" t="s">
        <v>18</v>
      </c>
      <c r="B19" s="35" t="s">
        <v>85</v>
      </c>
      <c r="C19" s="36"/>
      <c r="D19" s="37"/>
      <c r="E19" s="136"/>
      <c r="F19" s="153"/>
      <c r="G19" s="136"/>
      <c r="H19" s="153"/>
      <c r="I19" s="136">
        <v>0</v>
      </c>
      <c r="J19" s="137"/>
    </row>
    <row r="20" spans="1:10" ht="23.25" customHeight="1" x14ac:dyDescent="0.2">
      <c r="A20" s="34" t="s">
        <v>20</v>
      </c>
      <c r="B20" s="35" t="s">
        <v>86</v>
      </c>
      <c r="C20" s="36"/>
      <c r="D20" s="37"/>
      <c r="E20" s="136"/>
      <c r="F20" s="153"/>
      <c r="G20" s="136"/>
      <c r="H20" s="153"/>
      <c r="I20" s="136">
        <v>0</v>
      </c>
      <c r="J20" s="137"/>
    </row>
    <row r="21" spans="1:10" ht="23.25" customHeight="1" x14ac:dyDescent="0.2">
      <c r="A21" s="34"/>
      <c r="B21" s="35" t="s">
        <v>63</v>
      </c>
      <c r="C21" s="36"/>
      <c r="D21" s="37"/>
      <c r="E21" s="111"/>
      <c r="F21" s="112"/>
      <c r="G21" s="111"/>
      <c r="H21" s="112"/>
      <c r="I21" s="136">
        <v>0</v>
      </c>
      <c r="J21" s="137"/>
    </row>
    <row r="22" spans="1:10" ht="23.25" customHeight="1" x14ac:dyDescent="0.2">
      <c r="A22" s="34"/>
      <c r="B22" s="35" t="s">
        <v>64</v>
      </c>
      <c r="C22" s="36"/>
      <c r="D22" s="37"/>
      <c r="E22" s="111"/>
      <c r="F22" s="112"/>
      <c r="G22" s="111"/>
      <c r="H22" s="112"/>
      <c r="I22" s="136">
        <v>0</v>
      </c>
      <c r="J22" s="137"/>
    </row>
    <row r="23" spans="1:10" ht="23.25" customHeight="1" x14ac:dyDescent="0.2">
      <c r="A23" s="34"/>
      <c r="B23" s="35" t="s">
        <v>65</v>
      </c>
      <c r="C23" s="36"/>
      <c r="D23" s="37"/>
      <c r="E23" s="111"/>
      <c r="F23" s="112"/>
      <c r="G23" s="111"/>
      <c r="H23" s="112"/>
      <c r="I23" s="136">
        <v>0</v>
      </c>
      <c r="J23" s="137"/>
    </row>
    <row r="24" spans="1:10" ht="23.25" customHeight="1" x14ac:dyDescent="0.2">
      <c r="A24" s="34"/>
      <c r="B24" s="35" t="s">
        <v>67</v>
      </c>
      <c r="C24" s="36"/>
      <c r="D24" s="37"/>
      <c r="E24" s="111"/>
      <c r="F24" s="112"/>
      <c r="G24" s="111"/>
      <c r="H24" s="112"/>
      <c r="I24" s="136">
        <v>0</v>
      </c>
      <c r="J24" s="137"/>
    </row>
    <row r="25" spans="1:10" ht="23.25" customHeight="1" x14ac:dyDescent="0.2">
      <c r="A25" s="34"/>
      <c r="B25" s="35" t="s">
        <v>66</v>
      </c>
      <c r="C25" s="36"/>
      <c r="D25" s="37"/>
      <c r="E25" s="111"/>
      <c r="F25" s="112"/>
      <c r="G25" s="111"/>
      <c r="H25" s="112"/>
      <c r="I25" s="136">
        <v>0</v>
      </c>
      <c r="J25" s="137"/>
    </row>
    <row r="26" spans="1:10" ht="23.25" customHeight="1" x14ac:dyDescent="0.2">
      <c r="A26" s="2"/>
      <c r="B26" s="38" t="s">
        <v>14</v>
      </c>
      <c r="C26" s="39"/>
      <c r="D26" s="40"/>
      <c r="E26" s="154"/>
      <c r="F26" s="155"/>
      <c r="G26" s="154"/>
      <c r="H26" s="155"/>
      <c r="I26" s="154">
        <v>0</v>
      </c>
      <c r="J26" s="156"/>
    </row>
    <row r="27" spans="1:10" ht="33" customHeight="1" x14ac:dyDescent="0.2">
      <c r="A27" s="2"/>
      <c r="B27" s="41" t="s">
        <v>21</v>
      </c>
      <c r="C27" s="36"/>
      <c r="D27" s="37"/>
      <c r="E27" s="42"/>
      <c r="F27" s="43"/>
      <c r="G27" s="44"/>
      <c r="H27" s="44"/>
      <c r="I27" s="44"/>
      <c r="J27" s="45"/>
    </row>
    <row r="28" spans="1:10" ht="23.25" customHeight="1" x14ac:dyDescent="0.2">
      <c r="A28" s="2"/>
      <c r="B28" s="35" t="s">
        <v>22</v>
      </c>
      <c r="C28" s="36"/>
      <c r="D28" s="37"/>
      <c r="E28" s="46">
        <v>15</v>
      </c>
      <c r="F28" s="43" t="s">
        <v>23</v>
      </c>
      <c r="G28" s="157">
        <v>0</v>
      </c>
      <c r="H28" s="158"/>
      <c r="I28" s="158"/>
      <c r="J28" s="45" t="str">
        <f t="shared" ref="J28:J33" si="0">Mena</f>
        <v>CZK</v>
      </c>
    </row>
    <row r="29" spans="1:10" ht="23.25" customHeight="1" x14ac:dyDescent="0.2">
      <c r="A29" s="2"/>
      <c r="B29" s="35" t="s">
        <v>24</v>
      </c>
      <c r="C29" s="36"/>
      <c r="D29" s="37"/>
      <c r="E29" s="46">
        <f>SazbaDPH1</f>
        <v>15</v>
      </c>
      <c r="F29" s="43" t="s">
        <v>23</v>
      </c>
      <c r="G29" s="159">
        <v>0</v>
      </c>
      <c r="H29" s="160"/>
      <c r="I29" s="160"/>
      <c r="J29" s="45" t="str">
        <f t="shared" si="0"/>
        <v>CZK</v>
      </c>
    </row>
    <row r="30" spans="1:10" ht="23.25" customHeight="1" x14ac:dyDescent="0.2">
      <c r="A30" s="2"/>
      <c r="B30" s="35" t="s">
        <v>25</v>
      </c>
      <c r="C30" s="36"/>
      <c r="D30" s="37"/>
      <c r="E30" s="46">
        <v>21</v>
      </c>
      <c r="F30" s="43" t="s">
        <v>23</v>
      </c>
      <c r="G30" s="157">
        <v>0</v>
      </c>
      <c r="H30" s="158"/>
      <c r="I30" s="158"/>
      <c r="J30" s="45" t="str">
        <f t="shared" si="0"/>
        <v>CZK</v>
      </c>
    </row>
    <row r="31" spans="1:10" ht="23.25" customHeight="1" x14ac:dyDescent="0.2">
      <c r="A31" s="2"/>
      <c r="B31" s="47" t="s">
        <v>26</v>
      </c>
      <c r="C31" s="48"/>
      <c r="D31" s="33"/>
      <c r="E31" s="49">
        <f>SazbaDPH2</f>
        <v>21</v>
      </c>
      <c r="F31" s="50" t="s">
        <v>23</v>
      </c>
      <c r="G31" s="161">
        <v>0</v>
      </c>
      <c r="H31" s="162"/>
      <c r="I31" s="162"/>
      <c r="J31" s="51" t="str">
        <f t="shared" si="0"/>
        <v>CZK</v>
      </c>
    </row>
    <row r="32" spans="1:10" ht="23.25" customHeight="1" thickBot="1" x14ac:dyDescent="0.25">
      <c r="A32" s="2"/>
      <c r="B32" s="5" t="s">
        <v>27</v>
      </c>
      <c r="C32" s="52"/>
      <c r="D32" s="53"/>
      <c r="E32" s="52"/>
      <c r="F32" s="54"/>
      <c r="G32" s="163">
        <v>0</v>
      </c>
      <c r="H32" s="163"/>
      <c r="I32" s="163"/>
      <c r="J32" s="55" t="str">
        <f t="shared" si="0"/>
        <v>CZK</v>
      </c>
    </row>
    <row r="33" spans="1:10" ht="27.75" hidden="1" customHeight="1" x14ac:dyDescent="0.2">
      <c r="A33" s="2"/>
      <c r="B33" s="56" t="s">
        <v>28</v>
      </c>
      <c r="C33" s="57"/>
      <c r="D33" s="57"/>
      <c r="E33" s="58"/>
      <c r="F33" s="59"/>
      <c r="G33" s="151">
        <v>13084497.869999999</v>
      </c>
      <c r="H33" s="152"/>
      <c r="I33" s="152"/>
      <c r="J33" s="60" t="str">
        <f t="shared" si="0"/>
        <v>CZK</v>
      </c>
    </row>
    <row r="34" spans="1:10" ht="27.75" customHeight="1" thickBot="1" x14ac:dyDescent="0.25">
      <c r="A34" s="2"/>
      <c r="B34" s="121" t="s">
        <v>29</v>
      </c>
      <c r="C34" s="122"/>
      <c r="D34" s="122"/>
      <c r="E34" s="122"/>
      <c r="F34" s="123"/>
      <c r="G34" s="140">
        <v>0</v>
      </c>
      <c r="H34" s="140"/>
      <c r="I34" s="140"/>
      <c r="J34" s="124" t="s">
        <v>30</v>
      </c>
    </row>
    <row r="35" spans="1:10" ht="12.75" customHeight="1" x14ac:dyDescent="0.2">
      <c r="A35" s="2"/>
      <c r="B35" s="2"/>
      <c r="J35" s="61"/>
    </row>
    <row r="36" spans="1:10" ht="30" customHeight="1" x14ac:dyDescent="0.2">
      <c r="A36" s="2"/>
      <c r="B36" s="2"/>
      <c r="J36" s="61"/>
    </row>
    <row r="37" spans="1:10" ht="18.75" customHeight="1" x14ac:dyDescent="0.2">
      <c r="A37" s="2"/>
      <c r="B37" s="62"/>
      <c r="C37" s="63" t="s">
        <v>31</v>
      </c>
      <c r="D37" s="64"/>
      <c r="E37" s="64"/>
      <c r="F37" s="65" t="s">
        <v>32</v>
      </c>
      <c r="G37" s="66"/>
      <c r="H37" s="67"/>
      <c r="I37" s="66"/>
      <c r="J37" s="61"/>
    </row>
    <row r="38" spans="1:10" ht="47.25" customHeight="1" x14ac:dyDescent="0.2">
      <c r="A38" s="2"/>
      <c r="B38" s="2"/>
      <c r="J38" s="61"/>
    </row>
    <row r="39" spans="1:10" s="70" customFormat="1" ht="18.75" customHeight="1" x14ac:dyDescent="0.15">
      <c r="A39" s="68"/>
      <c r="B39" s="68"/>
      <c r="C39" s="69"/>
      <c r="D39" s="141"/>
      <c r="E39" s="142"/>
      <c r="G39" s="143"/>
      <c r="H39" s="144"/>
      <c r="I39" s="144"/>
      <c r="J39" s="71"/>
    </row>
    <row r="40" spans="1:10" ht="12.75" customHeight="1" x14ac:dyDescent="0.2">
      <c r="A40" s="2"/>
      <c r="B40" s="2"/>
      <c r="D40" s="145" t="s">
        <v>33</v>
      </c>
      <c r="E40" s="145"/>
      <c r="H40" s="72" t="s">
        <v>34</v>
      </c>
      <c r="J40" s="61"/>
    </row>
    <row r="41" spans="1:10" ht="13.5" customHeight="1" thickBot="1" x14ac:dyDescent="0.25">
      <c r="A41" s="73"/>
      <c r="B41" s="73"/>
      <c r="C41" s="74"/>
      <c r="D41" s="74"/>
      <c r="E41" s="74"/>
      <c r="F41" s="75"/>
      <c r="G41" s="75"/>
      <c r="H41" s="75"/>
      <c r="I41" s="75"/>
      <c r="J41" s="76"/>
    </row>
    <row r="42" spans="1:10" ht="27" hidden="1" customHeight="1" x14ac:dyDescent="0.2">
      <c r="B42" s="77" t="s">
        <v>35</v>
      </c>
      <c r="C42" s="78"/>
      <c r="D42" s="78"/>
      <c r="E42" s="78"/>
      <c r="F42" s="79"/>
      <c r="G42" s="79"/>
      <c r="H42" s="79"/>
      <c r="I42" s="79"/>
      <c r="J42" s="80"/>
    </row>
    <row r="43" spans="1:10" ht="25.5" hidden="1" customHeight="1" x14ac:dyDescent="0.2">
      <c r="A43" s="81" t="s">
        <v>36</v>
      </c>
      <c r="B43" s="82" t="s">
        <v>37</v>
      </c>
      <c r="C43" s="83" t="s">
        <v>38</v>
      </c>
      <c r="D43" s="83"/>
      <c r="E43" s="83"/>
      <c r="F43" s="84" t="str">
        <f>B28</f>
        <v>Základ pro sníženou DPH</v>
      </c>
      <c r="G43" s="84" t="str">
        <f>B30</f>
        <v>Základ pro základní DPH</v>
      </c>
      <c r="H43" s="85" t="s">
        <v>39</v>
      </c>
      <c r="I43" s="85" t="s">
        <v>40</v>
      </c>
      <c r="J43" s="86" t="s">
        <v>23</v>
      </c>
    </row>
    <row r="44" spans="1:10" ht="25.5" hidden="1" customHeight="1" x14ac:dyDescent="0.2">
      <c r="A44" s="81">
        <v>1</v>
      </c>
      <c r="B44" s="87" t="s">
        <v>41</v>
      </c>
      <c r="C44" s="146"/>
      <c r="D44" s="146"/>
      <c r="E44" s="146"/>
      <c r="F44" s="88">
        <v>0</v>
      </c>
      <c r="G44" s="89">
        <v>13084497.869999999</v>
      </c>
      <c r="H44" s="90">
        <v>2747744.55</v>
      </c>
      <c r="I44" s="90">
        <v>15832242.42</v>
      </c>
      <c r="J44" s="91">
        <f>IF(_xlfn.SINGLE(CenaCelkemVypocet)=0,"",I44/_xlfn.SINGLE(CenaCelkemVypocet)*100)</f>
        <v>100</v>
      </c>
    </row>
    <row r="45" spans="1:10" ht="25.5" hidden="1" customHeight="1" x14ac:dyDescent="0.2">
      <c r="A45" s="81">
        <v>2</v>
      </c>
      <c r="B45" s="92" t="s">
        <v>3</v>
      </c>
      <c r="C45" s="147" t="s">
        <v>4</v>
      </c>
      <c r="D45" s="147"/>
      <c r="E45" s="147"/>
      <c r="F45" s="93">
        <v>0</v>
      </c>
      <c r="G45" s="94">
        <v>13084497.869999999</v>
      </c>
      <c r="H45" s="94">
        <v>2747744.55</v>
      </c>
      <c r="I45" s="94">
        <v>15832242.42</v>
      </c>
      <c r="J45" s="95">
        <f>IF(_xlfn.SINGLE(CenaCelkemVypocet)=0,"",I45/_xlfn.SINGLE(CenaCelkemVypocet)*100)</f>
        <v>100</v>
      </c>
    </row>
    <row r="46" spans="1:10" ht="25.5" hidden="1" customHeight="1" x14ac:dyDescent="0.2">
      <c r="A46" s="81">
        <v>3</v>
      </c>
      <c r="B46" s="96" t="s">
        <v>6</v>
      </c>
      <c r="C46" s="146" t="s">
        <v>4</v>
      </c>
      <c r="D46" s="146"/>
      <c r="E46" s="146"/>
      <c r="F46" s="97">
        <v>0</v>
      </c>
      <c r="G46" s="90">
        <v>13084497.869999999</v>
      </c>
      <c r="H46" s="90">
        <v>2747744.55</v>
      </c>
      <c r="I46" s="90">
        <v>15832242.42</v>
      </c>
      <c r="J46" s="91">
        <f>IF(_xlfn.SINGLE(CenaCelkemVypocet)=0,"",I46/_xlfn.SINGLE(CenaCelkemVypocet)*100)</f>
        <v>100</v>
      </c>
    </row>
    <row r="47" spans="1:10" ht="25.5" hidden="1" customHeight="1" x14ac:dyDescent="0.2">
      <c r="A47" s="81"/>
      <c r="B47" s="148" t="s">
        <v>42</v>
      </c>
      <c r="C47" s="149"/>
      <c r="D47" s="149"/>
      <c r="E47" s="150"/>
      <c r="F47" s="98">
        <f>SUMIF(A44:A46,"=1",F44:F46)</f>
        <v>0</v>
      </c>
      <c r="G47" s="99">
        <f>SUMIF(A44:A46,"=1",G44:G46)</f>
        <v>13084497.869999999</v>
      </c>
      <c r="H47" s="99">
        <f>SUMIF(A44:A46,"=1",H44:H46)</f>
        <v>2747744.55</v>
      </c>
      <c r="I47" s="99">
        <f>SUMIF(A44:A46,"=1",I44:I46)</f>
        <v>15832242.42</v>
      </c>
      <c r="J47" s="100">
        <f>SUMIF(A44:A46,"=1",J44:J46)</f>
        <v>100</v>
      </c>
    </row>
    <row r="51" spans="1:10" x14ac:dyDescent="0.2">
      <c r="B51" s="101" t="s">
        <v>43</v>
      </c>
    </row>
    <row r="53" spans="1:10" ht="25.5" customHeight="1" x14ac:dyDescent="0.2">
      <c r="A53" s="102"/>
      <c r="B53" s="125" t="s">
        <v>37</v>
      </c>
      <c r="C53" s="125" t="s">
        <v>38</v>
      </c>
      <c r="D53" s="126"/>
      <c r="E53" s="126"/>
      <c r="F53" s="127" t="s">
        <v>44</v>
      </c>
      <c r="G53" s="127"/>
      <c r="H53" s="127"/>
      <c r="I53" s="127" t="s">
        <v>14</v>
      </c>
      <c r="J53" s="127" t="s">
        <v>23</v>
      </c>
    </row>
    <row r="54" spans="1:10" ht="36.75" customHeight="1" x14ac:dyDescent="0.2">
      <c r="A54" s="103"/>
      <c r="B54" s="104" t="s">
        <v>45</v>
      </c>
      <c r="C54" s="138" t="s">
        <v>87</v>
      </c>
      <c r="D54" s="139"/>
      <c r="E54" s="139"/>
      <c r="F54" s="105" t="s">
        <v>15</v>
      </c>
      <c r="G54" s="106"/>
      <c r="H54" s="106"/>
      <c r="I54" s="106">
        <v>0</v>
      </c>
      <c r="J54" s="107" t="str">
        <f>IF(I72=0,"",I54/I72*100)</f>
        <v/>
      </c>
    </row>
    <row r="55" spans="1:10" ht="36.75" customHeight="1" x14ac:dyDescent="0.2">
      <c r="A55" s="103"/>
      <c r="B55" s="104" t="s">
        <v>54</v>
      </c>
      <c r="C55" s="138" t="s">
        <v>88</v>
      </c>
      <c r="D55" s="139"/>
      <c r="E55" s="139"/>
      <c r="F55" s="105" t="s">
        <v>15</v>
      </c>
      <c r="G55" s="106"/>
      <c r="H55" s="106"/>
      <c r="I55" s="106">
        <v>0</v>
      </c>
      <c r="J55" s="107" t="str">
        <f>IF(I72=0,"",I55/I72*100)</f>
        <v/>
      </c>
    </row>
    <row r="56" spans="1:10" ht="36.75" customHeight="1" x14ac:dyDescent="0.2">
      <c r="A56" s="103"/>
      <c r="B56" s="104" t="s">
        <v>55</v>
      </c>
      <c r="C56" s="138" t="s">
        <v>89</v>
      </c>
      <c r="D56" s="139"/>
      <c r="E56" s="139"/>
      <c r="F56" s="105" t="s">
        <v>15</v>
      </c>
      <c r="G56" s="106"/>
      <c r="H56" s="106"/>
      <c r="I56" s="106">
        <v>0</v>
      </c>
      <c r="J56" s="107" t="str">
        <f>IF(I72=0,"",I56/I72*100)</f>
        <v/>
      </c>
    </row>
    <row r="57" spans="1:10" ht="36.75" customHeight="1" x14ac:dyDescent="0.2">
      <c r="A57" s="103"/>
      <c r="B57" s="104" t="s">
        <v>56</v>
      </c>
      <c r="C57" s="138" t="s">
        <v>90</v>
      </c>
      <c r="D57" s="139"/>
      <c r="E57" s="139"/>
      <c r="F57" s="105" t="s">
        <v>15</v>
      </c>
      <c r="G57" s="106"/>
      <c r="H57" s="106"/>
      <c r="I57" s="106">
        <v>0</v>
      </c>
      <c r="J57" s="107" t="str">
        <f>IF(I72=0,"",I57/I72*100)</f>
        <v/>
      </c>
    </row>
    <row r="58" spans="1:10" ht="36.75" customHeight="1" x14ac:dyDescent="0.2">
      <c r="A58" s="103"/>
      <c r="B58" s="104" t="s">
        <v>57</v>
      </c>
      <c r="C58" s="138" t="s">
        <v>91</v>
      </c>
      <c r="D58" s="139"/>
      <c r="E58" s="139"/>
      <c r="F58" s="105" t="s">
        <v>15</v>
      </c>
      <c r="G58" s="106"/>
      <c r="H58" s="106"/>
      <c r="I58" s="106">
        <v>0</v>
      </c>
      <c r="J58" s="107" t="str">
        <f>IF(I72=0,"",I58/I72*100)</f>
        <v/>
      </c>
    </row>
    <row r="59" spans="1:10" ht="36.75" customHeight="1" x14ac:dyDescent="0.2">
      <c r="A59" s="103"/>
      <c r="B59" s="104" t="s">
        <v>58</v>
      </c>
      <c r="C59" s="138" t="s">
        <v>92</v>
      </c>
      <c r="D59" s="139"/>
      <c r="E59" s="139"/>
      <c r="F59" s="105" t="s">
        <v>18</v>
      </c>
      <c r="G59" s="106"/>
      <c r="H59" s="106"/>
      <c r="I59" s="106">
        <v>0</v>
      </c>
      <c r="J59" s="107" t="str">
        <f>IF(I72=0,"",I59/I72*100)</f>
        <v/>
      </c>
    </row>
    <row r="60" spans="1:10" ht="36.75" customHeight="1" x14ac:dyDescent="0.2">
      <c r="A60" s="103"/>
      <c r="B60" s="104" t="s">
        <v>59</v>
      </c>
      <c r="C60" s="138" t="s">
        <v>93</v>
      </c>
      <c r="D60" s="139"/>
      <c r="E60" s="139"/>
      <c r="F60" s="105" t="s">
        <v>20</v>
      </c>
      <c r="G60" s="106"/>
      <c r="H60" s="106"/>
      <c r="I60" s="106">
        <v>0</v>
      </c>
      <c r="J60" s="107" t="str">
        <f>IF(I72=0,"",I60/I72*100)</f>
        <v/>
      </c>
    </row>
    <row r="61" spans="1:10" ht="36.75" customHeight="1" x14ac:dyDescent="0.2">
      <c r="A61" s="103"/>
      <c r="B61" s="104" t="s">
        <v>61</v>
      </c>
      <c r="C61" s="138" t="s">
        <v>94</v>
      </c>
      <c r="D61" s="139"/>
      <c r="E61" s="139"/>
      <c r="F61" s="105" t="s">
        <v>20</v>
      </c>
      <c r="G61" s="106"/>
      <c r="H61" s="106"/>
      <c r="I61" s="106">
        <v>0</v>
      </c>
      <c r="J61" s="107" t="str">
        <f>IF(I72=0,"",I61/I72*100)</f>
        <v/>
      </c>
    </row>
    <row r="62" spans="1:10" ht="36.75" customHeight="1" x14ac:dyDescent="0.2">
      <c r="A62" s="103"/>
      <c r="B62" s="104" t="s">
        <v>58</v>
      </c>
      <c r="C62" s="138" t="s">
        <v>69</v>
      </c>
      <c r="D62" s="139"/>
      <c r="E62" s="139"/>
      <c r="F62" s="105" t="s">
        <v>15</v>
      </c>
      <c r="G62" s="106"/>
      <c r="H62" s="106"/>
      <c r="I62" s="106">
        <v>0</v>
      </c>
      <c r="J62" s="107" t="str">
        <f>IF(I72=0,"",I62/I72*100)</f>
        <v/>
      </c>
    </row>
    <row r="63" spans="1:10" ht="36.75" customHeight="1" x14ac:dyDescent="0.2">
      <c r="A63" s="103"/>
      <c r="B63" s="104" t="s">
        <v>59</v>
      </c>
      <c r="C63" s="138" t="s">
        <v>79</v>
      </c>
      <c r="D63" s="139"/>
      <c r="E63" s="139"/>
      <c r="F63" s="105" t="s">
        <v>15</v>
      </c>
      <c r="G63" s="106"/>
      <c r="H63" s="106"/>
      <c r="I63" s="106">
        <v>0</v>
      </c>
      <c r="J63" s="107" t="str">
        <f>IF(I72=0,"",I63/I72*100)</f>
        <v/>
      </c>
    </row>
    <row r="64" spans="1:10" ht="36.75" customHeight="1" x14ac:dyDescent="0.2">
      <c r="A64" s="103"/>
      <c r="B64" s="104" t="s">
        <v>60</v>
      </c>
      <c r="C64" s="138" t="s">
        <v>70</v>
      </c>
      <c r="D64" s="139"/>
      <c r="E64" s="139"/>
      <c r="F64" s="105" t="s">
        <v>15</v>
      </c>
      <c r="G64" s="106"/>
      <c r="H64" s="106"/>
      <c r="I64" s="106">
        <v>0</v>
      </c>
      <c r="J64" s="107" t="str">
        <f>IF(I72=0,"",I64/I72*100)</f>
        <v/>
      </c>
    </row>
    <row r="65" spans="1:10" ht="36.75" customHeight="1" x14ac:dyDescent="0.2">
      <c r="A65" s="103"/>
      <c r="B65" s="104" t="s">
        <v>61</v>
      </c>
      <c r="C65" s="138" t="s">
        <v>71</v>
      </c>
      <c r="D65" s="139"/>
      <c r="E65" s="139"/>
      <c r="F65" s="105" t="s">
        <v>15</v>
      </c>
      <c r="G65" s="106"/>
      <c r="H65" s="106"/>
      <c r="I65" s="106">
        <v>0</v>
      </c>
      <c r="J65" s="107" t="str">
        <f>IF(I72=0,"",I65/I72*100)</f>
        <v/>
      </c>
    </row>
    <row r="66" spans="1:10" ht="36.75" customHeight="1" x14ac:dyDescent="0.2">
      <c r="A66" s="103"/>
      <c r="B66" s="104" t="s">
        <v>62</v>
      </c>
      <c r="C66" s="138" t="s">
        <v>76</v>
      </c>
      <c r="D66" s="139"/>
      <c r="E66" s="139"/>
      <c r="F66" s="105" t="s">
        <v>15</v>
      </c>
      <c r="G66" s="106"/>
      <c r="H66" s="106"/>
      <c r="I66" s="106">
        <v>0</v>
      </c>
      <c r="J66" s="107" t="str">
        <f>IF(I72=0,"",I66/I72*100)</f>
        <v/>
      </c>
    </row>
    <row r="67" spans="1:10" ht="36.75" customHeight="1" x14ac:dyDescent="0.2">
      <c r="A67" s="103"/>
      <c r="B67" s="104" t="s">
        <v>72</v>
      </c>
      <c r="C67" s="138" t="s">
        <v>46</v>
      </c>
      <c r="D67" s="139"/>
      <c r="E67" s="139"/>
      <c r="F67" s="105" t="s">
        <v>15</v>
      </c>
      <c r="G67" s="106"/>
      <c r="H67" s="106"/>
      <c r="I67" s="106">
        <v>0</v>
      </c>
      <c r="J67" s="107" t="str">
        <f>IF(I72=0,"",I67/I72*100)</f>
        <v/>
      </c>
    </row>
    <row r="68" spans="1:10" ht="36.75" customHeight="1" x14ac:dyDescent="0.2">
      <c r="A68" s="103"/>
      <c r="B68" s="104" t="s">
        <v>73</v>
      </c>
      <c r="C68" s="138" t="s">
        <v>77</v>
      </c>
      <c r="D68" s="139"/>
      <c r="E68" s="139"/>
      <c r="F68" s="105" t="s">
        <v>15</v>
      </c>
      <c r="G68" s="106"/>
      <c r="H68" s="106"/>
      <c r="I68" s="106">
        <v>0</v>
      </c>
      <c r="J68" s="107" t="str">
        <f>IF(I72=0,"",I68/I72*100)</f>
        <v/>
      </c>
    </row>
    <row r="69" spans="1:10" ht="36.75" customHeight="1" x14ac:dyDescent="0.2">
      <c r="A69" s="103"/>
      <c r="B69" s="104" t="s">
        <v>74</v>
      </c>
      <c r="C69" s="138" t="s">
        <v>19</v>
      </c>
      <c r="D69" s="139"/>
      <c r="E69" s="139"/>
      <c r="F69" s="105" t="s">
        <v>18</v>
      </c>
      <c r="G69" s="106"/>
      <c r="H69" s="106"/>
      <c r="I69" s="106">
        <v>0</v>
      </c>
      <c r="J69" s="107" t="str">
        <f>IF(I72=0,"",I69/I72*100)</f>
        <v/>
      </c>
    </row>
    <row r="70" spans="1:10" ht="36.75" customHeight="1" x14ac:dyDescent="0.2">
      <c r="A70" s="103"/>
      <c r="B70" s="104" t="s">
        <v>75</v>
      </c>
      <c r="C70" s="138" t="s">
        <v>95</v>
      </c>
      <c r="D70" s="139"/>
      <c r="E70" s="139"/>
      <c r="F70" s="105" t="s">
        <v>20</v>
      </c>
      <c r="G70" s="106"/>
      <c r="H70" s="106"/>
      <c r="I70" s="106">
        <v>0</v>
      </c>
      <c r="J70" s="107" t="str">
        <f>IF(I72=0,"",I70/I72*100)</f>
        <v/>
      </c>
    </row>
    <row r="71" spans="1:10" ht="36.75" customHeight="1" x14ac:dyDescent="0.2">
      <c r="A71" s="103"/>
      <c r="B71" s="104" t="s">
        <v>78</v>
      </c>
      <c r="C71" s="138" t="s">
        <v>68</v>
      </c>
      <c r="D71" s="139"/>
      <c r="E71" s="139"/>
      <c r="F71" s="105" t="s">
        <v>20</v>
      </c>
      <c r="G71" s="106"/>
      <c r="H71" s="106"/>
      <c r="I71" s="106">
        <v>0</v>
      </c>
      <c r="J71" s="107" t="str">
        <f>IF(I72=0,"",I71/I72*100)</f>
        <v/>
      </c>
    </row>
    <row r="72" spans="1:10" ht="25.5" customHeight="1" x14ac:dyDescent="0.2">
      <c r="A72" s="108"/>
      <c r="B72" s="128" t="s">
        <v>40</v>
      </c>
      <c r="C72" s="129"/>
      <c r="D72" s="130"/>
      <c r="E72" s="130"/>
      <c r="F72" s="131"/>
      <c r="G72" s="132"/>
      <c r="H72" s="132"/>
      <c r="I72" s="132">
        <f>SUM(I54:I71)</f>
        <v>0</v>
      </c>
      <c r="J72" s="133">
        <f>SUM(J54:J71)</f>
        <v>0</v>
      </c>
    </row>
    <row r="73" spans="1:10" x14ac:dyDescent="0.2">
      <c r="F73" s="109"/>
      <c r="G73" s="109"/>
      <c r="H73" s="109"/>
      <c r="I73" s="109"/>
      <c r="J73" s="110"/>
    </row>
    <row r="74" spans="1:10" x14ac:dyDescent="0.2">
      <c r="F74" s="109"/>
      <c r="G74" s="109"/>
      <c r="H74" s="109"/>
      <c r="I74" s="109"/>
      <c r="J74" s="110"/>
    </row>
    <row r="75" spans="1:10" x14ac:dyDescent="0.2">
      <c r="F75" s="109"/>
      <c r="G75" s="109"/>
      <c r="H75" s="109"/>
      <c r="I75" s="109"/>
      <c r="J75" s="110"/>
    </row>
  </sheetData>
  <mergeCells count="68">
    <mergeCell ref="D6:G6"/>
    <mergeCell ref="B1:J1"/>
    <mergeCell ref="E2:J2"/>
    <mergeCell ref="E3:J3"/>
    <mergeCell ref="E4:J4"/>
    <mergeCell ref="D5:G5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G28:I28"/>
    <mergeCell ref="G29:I29"/>
    <mergeCell ref="G30:I30"/>
    <mergeCell ref="G31:I31"/>
    <mergeCell ref="G32:I32"/>
    <mergeCell ref="E20:F20"/>
    <mergeCell ref="G20:H20"/>
    <mergeCell ref="I20:J20"/>
    <mergeCell ref="E26:F26"/>
    <mergeCell ref="G26:H26"/>
    <mergeCell ref="I26:J26"/>
    <mergeCell ref="I21:J21"/>
    <mergeCell ref="I22:J22"/>
    <mergeCell ref="I23:J23"/>
    <mergeCell ref="I24:J24"/>
    <mergeCell ref="B47:E47"/>
    <mergeCell ref="C54:E54"/>
    <mergeCell ref="C55:E55"/>
    <mergeCell ref="C56:E56"/>
    <mergeCell ref="G33:I33"/>
    <mergeCell ref="C71:E71"/>
    <mergeCell ref="C58:E58"/>
    <mergeCell ref="C62:E62"/>
    <mergeCell ref="C63:E63"/>
    <mergeCell ref="C64:E64"/>
    <mergeCell ref="C65:E65"/>
    <mergeCell ref="C66:E66"/>
    <mergeCell ref="I25:J25"/>
    <mergeCell ref="C67:E67"/>
    <mergeCell ref="C68:E68"/>
    <mergeCell ref="C70:E70"/>
    <mergeCell ref="C69:E69"/>
    <mergeCell ref="C59:E59"/>
    <mergeCell ref="C60:E60"/>
    <mergeCell ref="C61:E61"/>
    <mergeCell ref="C57:E57"/>
    <mergeCell ref="G34:I34"/>
    <mergeCell ref="D39:E39"/>
    <mergeCell ref="G39:I39"/>
    <mergeCell ref="D40:E40"/>
    <mergeCell ref="C44:E44"/>
    <mergeCell ref="C45:E45"/>
    <mergeCell ref="C46:E4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List1!CenaCelkemVypocet</vt:lpstr>
      <vt:lpstr>Mena</vt:lpstr>
      <vt:lpstr>List1!SazbaDPH1</vt:lpstr>
      <vt:lpstr>List1!SazbaDPH2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Culka</dc:creator>
  <cp:lastModifiedBy>Simona Pamio</cp:lastModifiedBy>
  <dcterms:created xsi:type="dcterms:W3CDTF">2022-09-22T08:22:57Z</dcterms:created>
  <dcterms:modified xsi:type="dcterms:W3CDTF">2022-09-22T09:55:38Z</dcterms:modified>
</cp:coreProperties>
</file>