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Roman\2021\ZŠ Školní\"/>
    </mc:Choice>
  </mc:AlternateContent>
  <bookViews>
    <workbookView xWindow="0" yWindow="0" windowWidth="0" windowHeight="0"/>
  </bookViews>
  <sheets>
    <sheet name="Rekapitulace stavby" sheetId="1" r:id="rId1"/>
    <sheet name="000 - Vedlejší rozpočtové..." sheetId="2" r:id="rId2"/>
    <sheet name="001 - Oploc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'000 - Vedlejší rozpočtové...'!$C$83:$K$98</definedName>
    <definedName name="_xlnm.Print_Area" localSheetId="1">'000 - Vedlejší rozpočtové...'!$C$4:$J$39,'000 - Vedlejší rozpočtové...'!$C$45:$J$65,'000 - Vedlejší rozpočtové...'!$C$71:$K$98</definedName>
    <definedName name="_xlnm.Print_Titles" localSheetId="1">'000 - Vedlejší rozpočtové...'!$83:$83</definedName>
    <definedName name="_xlnm._FilterDatabase" localSheetId="2" hidden="1">'001 - Oplocení'!$C$90:$K$274</definedName>
    <definedName name="_xlnm.Print_Area" localSheetId="2">'001 - Oplocení'!$C$4:$J$39,'001 - Oplocení'!$C$45:$J$72,'001 - Oplocení'!$C$78:$K$274</definedName>
    <definedName name="_xlnm.Print_Titles" localSheetId="2">'001 - Oplocení'!$90:$90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272"/>
  <c r="BH272"/>
  <c r="BG272"/>
  <c r="BF272"/>
  <c r="T272"/>
  <c r="T271"/>
  <c r="R272"/>
  <c r="R271"/>
  <c r="P272"/>
  <c r="P271"/>
  <c r="BI265"/>
  <c r="BH265"/>
  <c r="BG265"/>
  <c r="BF265"/>
  <c r="T265"/>
  <c r="R265"/>
  <c r="P265"/>
  <c r="BI262"/>
  <c r="BH262"/>
  <c r="BG262"/>
  <c r="BF262"/>
  <c r="T262"/>
  <c r="R262"/>
  <c r="P262"/>
  <c r="BI257"/>
  <c r="BH257"/>
  <c r="BG257"/>
  <c r="BF257"/>
  <c r="T257"/>
  <c r="R257"/>
  <c r="P257"/>
  <c r="BI254"/>
  <c r="BH254"/>
  <c r="BG254"/>
  <c r="BF254"/>
  <c r="T254"/>
  <c r="R254"/>
  <c r="P254"/>
  <c r="BI248"/>
  <c r="BH248"/>
  <c r="BG248"/>
  <c r="BF248"/>
  <c r="T248"/>
  <c r="R248"/>
  <c r="P248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5"/>
  <c r="BH235"/>
  <c r="BG235"/>
  <c r="BF235"/>
  <c r="T235"/>
  <c r="T234"/>
  <c r="R235"/>
  <c r="R234"/>
  <c r="P235"/>
  <c r="P234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2"/>
  <c r="BH222"/>
  <c r="BG222"/>
  <c r="BF222"/>
  <c r="T222"/>
  <c r="R222"/>
  <c r="P222"/>
  <c r="BI220"/>
  <c r="BH220"/>
  <c r="BG220"/>
  <c r="BF220"/>
  <c r="T220"/>
  <c r="R220"/>
  <c r="P220"/>
  <c r="BI216"/>
  <c r="BH216"/>
  <c r="BG216"/>
  <c r="BF216"/>
  <c r="T216"/>
  <c r="R216"/>
  <c r="P216"/>
  <c r="BI212"/>
  <c r="BH212"/>
  <c r="BG212"/>
  <c r="BF212"/>
  <c r="T212"/>
  <c r="R212"/>
  <c r="P212"/>
  <c r="BI208"/>
  <c r="BH208"/>
  <c r="BG208"/>
  <c r="BF208"/>
  <c r="T208"/>
  <c r="R208"/>
  <c r="P208"/>
  <c r="BI204"/>
  <c r="BH204"/>
  <c r="BG204"/>
  <c r="BF204"/>
  <c r="T204"/>
  <c r="R204"/>
  <c r="P204"/>
  <c r="BI201"/>
  <c r="BH201"/>
  <c r="BG201"/>
  <c r="BF201"/>
  <c r="T201"/>
  <c r="R201"/>
  <c r="P201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9"/>
  <c r="BH189"/>
  <c r="BG189"/>
  <c r="BF189"/>
  <c r="T189"/>
  <c r="R189"/>
  <c r="P189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42"/>
  <c r="BH142"/>
  <c r="BG142"/>
  <c r="BF142"/>
  <c r="T142"/>
  <c r="R142"/>
  <c r="P142"/>
  <c r="BI136"/>
  <c r="BH136"/>
  <c r="BG136"/>
  <c r="BF136"/>
  <c r="T136"/>
  <c r="R136"/>
  <c r="P136"/>
  <c r="BI133"/>
  <c r="BH133"/>
  <c r="BG133"/>
  <c r="BF133"/>
  <c r="T133"/>
  <c r="R133"/>
  <c r="P133"/>
  <c r="BI129"/>
  <c r="BH129"/>
  <c r="BG129"/>
  <c r="BF129"/>
  <c r="T129"/>
  <c r="R129"/>
  <c r="P129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F85"/>
  <c r="E83"/>
  <c r="F52"/>
  <c r="E50"/>
  <c r="J24"/>
  <c r="E24"/>
  <c r="J55"/>
  <c r="J23"/>
  <c r="J21"/>
  <c r="E21"/>
  <c r="J87"/>
  <c r="J20"/>
  <c r="J18"/>
  <c r="E18"/>
  <c r="F55"/>
  <c r="J17"/>
  <c r="J15"/>
  <c r="E15"/>
  <c r="F87"/>
  <c r="J14"/>
  <c r="J12"/>
  <c r="J85"/>
  <c r="E7"/>
  <c r="E81"/>
  <c i="2" r="J37"/>
  <c r="J36"/>
  <c i="1" r="AY55"/>
  <c i="2" r="J35"/>
  <c i="1" r="AX55"/>
  <c i="2" r="BI97"/>
  <c r="BH97"/>
  <c r="BG97"/>
  <c r="BF97"/>
  <c r="T97"/>
  <c r="T96"/>
  <c r="R97"/>
  <c r="R96"/>
  <c r="P97"/>
  <c r="P96"/>
  <c r="BI93"/>
  <c r="BH93"/>
  <c r="BG93"/>
  <c r="BF93"/>
  <c r="T93"/>
  <c r="T92"/>
  <c r="R93"/>
  <c r="R92"/>
  <c r="P93"/>
  <c r="P92"/>
  <c r="BI90"/>
  <c r="BH90"/>
  <c r="BG90"/>
  <c r="BF90"/>
  <c r="T90"/>
  <c r="T89"/>
  <c r="R90"/>
  <c r="R89"/>
  <c r="P90"/>
  <c r="P89"/>
  <c r="BI87"/>
  <c r="BH87"/>
  <c r="BG87"/>
  <c r="BF87"/>
  <c r="T87"/>
  <c r="T86"/>
  <c r="T85"/>
  <c r="T84"/>
  <c r="R87"/>
  <c r="R86"/>
  <c r="R85"/>
  <c r="R84"/>
  <c r="P87"/>
  <c r="P86"/>
  <c r="P85"/>
  <c r="P84"/>
  <c i="1" r="AU55"/>
  <c i="2" r="F78"/>
  <c r="E76"/>
  <c r="F52"/>
  <c r="E50"/>
  <c r="J24"/>
  <c r="E24"/>
  <c r="J81"/>
  <c r="J23"/>
  <c r="J21"/>
  <c r="E21"/>
  <c r="J80"/>
  <c r="J20"/>
  <c r="J18"/>
  <c r="E18"/>
  <c r="F81"/>
  <c r="J17"/>
  <c r="J15"/>
  <c r="E15"/>
  <c r="F80"/>
  <c r="J14"/>
  <c r="J12"/>
  <c r="J78"/>
  <c r="E7"/>
  <c r="E74"/>
  <c i="1" r="L50"/>
  <c r="AM50"/>
  <c r="AM49"/>
  <c r="L49"/>
  <c r="AM47"/>
  <c r="L47"/>
  <c r="L45"/>
  <c r="L44"/>
  <c i="3" r="J257"/>
  <c r="J120"/>
  <c r="BK216"/>
  <c r="J147"/>
  <c r="BK257"/>
  <c r="BK182"/>
  <c r="J133"/>
  <c i="2" r="J93"/>
  <c i="3" r="BK189"/>
  <c r="J235"/>
  <c r="BK169"/>
  <c r="J248"/>
  <c r="BK208"/>
  <c r="J153"/>
  <c i="2" r="BK93"/>
  <c i="3" r="BK248"/>
  <c r="J116"/>
  <c r="J225"/>
  <c r="J161"/>
  <c r="BK100"/>
  <c r="J216"/>
  <c r="J165"/>
  <c r="BK112"/>
  <c r="J124"/>
  <c r="J208"/>
  <c r="J157"/>
  <c r="BK232"/>
  <c r="BK191"/>
  <c r="BK122"/>
  <c i="2" r="J90"/>
  <c i="3" r="J204"/>
  <c r="BK243"/>
  <c r="J176"/>
  <c r="J97"/>
  <c r="J241"/>
  <c r="J169"/>
  <c r="J106"/>
  <c r="J262"/>
  <c r="BK109"/>
  <c r="J182"/>
  <c r="BK153"/>
  <c r="J104"/>
  <c r="J189"/>
  <c r="J142"/>
  <c r="J227"/>
  <c r="J265"/>
  <c r="BK204"/>
  <c r="BK142"/>
  <c r="J254"/>
  <c r="J195"/>
  <c r="BK152"/>
  <c i="2" r="BK90"/>
  <c i="3" r="J220"/>
  <c r="BK97"/>
  <c r="BK167"/>
  <c r="BK106"/>
  <c r="J243"/>
  <c r="BK179"/>
  <c r="J143"/>
  <c i="2" r="BK97"/>
  <c i="3" r="J232"/>
  <c r="J272"/>
  <c r="J191"/>
  <c r="BK133"/>
  <c r="BK229"/>
  <c r="BK157"/>
  <c i="2" r="J97"/>
  <c i="3" r="BK242"/>
  <c r="J129"/>
  <c r="BK212"/>
  <c r="BK165"/>
  <c r="BK120"/>
  <c r="BK235"/>
  <c r="BK176"/>
  <c r="BK116"/>
  <c i="2" r="J87"/>
  <c i="3" r="J197"/>
  <c r="BK241"/>
  <c r="J171"/>
  <c r="J112"/>
  <c r="BK225"/>
  <c r="BK171"/>
  <c r="BK94"/>
  <c r="BK239"/>
  <c r="BK185"/>
  <c r="BK227"/>
  <c r="J179"/>
  <c r="J122"/>
  <c r="BK220"/>
  <c r="J167"/>
  <c r="J100"/>
  <c r="BK272"/>
  <c r="J152"/>
  <c r="J229"/>
  <c r="BK166"/>
  <c r="J109"/>
  <c r="J201"/>
  <c r="BK147"/>
  <c i="2" r="BK87"/>
  <c i="3" r="J222"/>
  <c r="BK254"/>
  <c r="BK201"/>
  <c r="BK124"/>
  <c r="BK262"/>
  <c r="BK222"/>
  <c r="J166"/>
  <c r="BK104"/>
  <c r="BK265"/>
  <c r="BK143"/>
  <c r="BK195"/>
  <c r="BK129"/>
  <c r="J239"/>
  <c r="J185"/>
  <c r="J136"/>
  <c i="1" r="AS54"/>
  <c i="3" r="J242"/>
  <c r="BK197"/>
  <c r="BK136"/>
  <c r="J94"/>
  <c r="J212"/>
  <c r="BK161"/>
  <c l="1" r="BK93"/>
  <c r="P93"/>
  <c r="BK108"/>
  <c r="J108"/>
  <c r="J62"/>
  <c r="R108"/>
  <c r="T108"/>
  <c r="R115"/>
  <c r="BK168"/>
  <c r="J168"/>
  <c r="J64"/>
  <c r="R168"/>
  <c r="R175"/>
  <c r="P224"/>
  <c r="BK238"/>
  <c r="J238"/>
  <c r="J69"/>
  <c r="R93"/>
  <c r="BK115"/>
  <c r="J115"/>
  <c r="J63"/>
  <c r="T115"/>
  <c r="P168"/>
  <c r="T168"/>
  <c r="T175"/>
  <c r="T224"/>
  <c r="P238"/>
  <c r="T238"/>
  <c r="T93"/>
  <c r="T92"/>
  <c r="P108"/>
  <c r="P115"/>
  <c r="BK175"/>
  <c r="J175"/>
  <c r="J65"/>
  <c r="P175"/>
  <c r="BK224"/>
  <c r="J224"/>
  <c r="J66"/>
  <c r="R224"/>
  <c r="R238"/>
  <c r="BK256"/>
  <c r="J256"/>
  <c r="J70"/>
  <c r="P256"/>
  <c r="R256"/>
  <c r="T256"/>
  <c i="2" r="BK86"/>
  <c r="J86"/>
  <c r="J61"/>
  <c r="BK89"/>
  <c r="J89"/>
  <c r="J62"/>
  <c r="BK92"/>
  <c r="J92"/>
  <c r="J63"/>
  <c r="BK96"/>
  <c r="J96"/>
  <c r="J64"/>
  <c i="3" r="BK234"/>
  <c r="J234"/>
  <c r="J67"/>
  <c r="BK271"/>
  <c r="J271"/>
  <c r="J71"/>
  <c r="E48"/>
  <c r="J52"/>
  <c r="F54"/>
  <c r="J88"/>
  <c r="BE94"/>
  <c r="BE104"/>
  <c r="BE106"/>
  <c r="BE120"/>
  <c r="BE122"/>
  <c r="BE124"/>
  <c r="BE129"/>
  <c r="BE142"/>
  <c r="BE147"/>
  <c r="BE152"/>
  <c r="BE153"/>
  <c r="BE166"/>
  <c r="BE167"/>
  <c r="BE185"/>
  <c r="BE191"/>
  <c r="BE197"/>
  <c r="BE208"/>
  <c r="BE216"/>
  <c r="BE222"/>
  <c r="BE227"/>
  <c r="BE229"/>
  <c r="BE232"/>
  <c r="BE235"/>
  <c r="BE242"/>
  <c r="BE254"/>
  <c r="BE257"/>
  <c r="J54"/>
  <c r="F88"/>
  <c r="BE97"/>
  <c r="BE109"/>
  <c r="BE116"/>
  <c r="BE133"/>
  <c r="BE143"/>
  <c r="BE157"/>
  <c r="BE161"/>
  <c r="BE171"/>
  <c r="BE176"/>
  <c r="BE179"/>
  <c r="BE189"/>
  <c r="BE204"/>
  <c r="BE212"/>
  <c r="BE220"/>
  <c r="BE225"/>
  <c r="BE239"/>
  <c r="BE241"/>
  <c r="BE248"/>
  <c r="BE265"/>
  <c r="BE272"/>
  <c r="BE100"/>
  <c r="BE112"/>
  <c r="BE136"/>
  <c r="BE165"/>
  <c r="BE169"/>
  <c r="BE182"/>
  <c r="BE195"/>
  <c r="BE201"/>
  <c r="BE243"/>
  <c r="BE262"/>
  <c i="2" r="BE93"/>
  <c r="E48"/>
  <c r="J52"/>
  <c r="F54"/>
  <c r="J54"/>
  <c r="F55"/>
  <c r="J55"/>
  <c r="BE87"/>
  <c r="BE90"/>
  <c r="BE97"/>
  <c r="F35"/>
  <c i="1" r="BB55"/>
  <c i="3" r="F34"/>
  <c i="1" r="BA56"/>
  <c i="2" r="F37"/>
  <c i="1" r="BD55"/>
  <c i="2" r="F34"/>
  <c i="1" r="BA55"/>
  <c i="2" r="F36"/>
  <c i="1" r="BC55"/>
  <c i="3" r="F37"/>
  <c i="1" r="BD56"/>
  <c i="3" r="J34"/>
  <c i="1" r="AW56"/>
  <c i="2" r="J34"/>
  <c i="1" r="AW55"/>
  <c i="3" r="F35"/>
  <c i="1" r="BB56"/>
  <c i="3" r="F36"/>
  <c i="1" r="BC56"/>
  <c i="3" l="1" r="R92"/>
  <c r="P237"/>
  <c r="R237"/>
  <c r="T237"/>
  <c r="P92"/>
  <c r="P91"/>
  <c i="1" r="AU56"/>
  <c i="3" r="T91"/>
  <c r="BK92"/>
  <c r="J92"/>
  <c r="J60"/>
  <c i="2" r="BK85"/>
  <c r="J85"/>
  <c r="J60"/>
  <c i="3" r="J93"/>
  <c r="J61"/>
  <c r="BK237"/>
  <c r="J237"/>
  <c r="J68"/>
  <c r="F33"/>
  <c i="1" r="AZ56"/>
  <c r="BB54"/>
  <c r="W31"/>
  <c r="AU54"/>
  <c r="BC54"/>
  <c r="W32"/>
  <c i="2" r="J33"/>
  <c i="1" r="AV55"/>
  <c r="AT55"/>
  <c r="BD54"/>
  <c r="W33"/>
  <c r="BA54"/>
  <c r="W30"/>
  <c i="2" r="F33"/>
  <c i="1" r="AZ55"/>
  <c i="3" r="J33"/>
  <c i="1" r="AV56"/>
  <c r="AT56"/>
  <c i="3" l="1" r="R91"/>
  <c i="2" r="BK84"/>
  <c r="J84"/>
  <c r="J59"/>
  <c i="3" r="BK91"/>
  <c r="J91"/>
  <c r="J59"/>
  <c i="1" r="AZ54"/>
  <c r="W29"/>
  <c r="AX54"/>
  <c r="AW54"/>
  <c r="AK30"/>
  <c r="AY54"/>
  <c i="3" l="1" r="J30"/>
  <c i="1" r="AG56"/>
  <c i="2" r="J30"/>
  <c i="1" r="AG55"/>
  <c r="AV54"/>
  <c r="AK29"/>
  <c i="2" l="1" r="J39"/>
  <c i="3" r="J39"/>
  <c i="1" r="AN55"/>
  <c r="AN56"/>
  <c r="AG54"/>
  <c r="AK26"/>
  <c r="AT54"/>
  <c r="AN54"/>
  <c l="1"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<sst xmlns="http://schemas.openxmlformats.org/spreadsheetml/2006/main">
  <si>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</si>
  <si>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</si>
  <si>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</si>
  <si>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</si>
  <si>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</si>
  <si>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{1f9b9091-8107-42d7-8762-e445c641e314}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</si>
  <si>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</si>
  <si>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</si>
  <si>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</si>
  <si>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</si>
  <si>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</si>
  <si>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</si>
  <si>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</si>
  <si>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</si>
  <si>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210409-01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</si>
  <si>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</si>
  <si>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</si>
  <si>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Oplocení pozemku p.p.č. 402/5 v k.ú. Rokycany</t>
  </si>
  <si>
    <t>KSO:</t>
  </si>
  <si>
    <t/>
  </si>
  <si>
    <t>CC-CZ:</t>
  </si>
  <si>
    <t>Místo:</t>
  </si>
  <si>
    <t>MŠ Školní</t>
  </si>
  <si>
    <t>Datum:</t>
  </si>
  <si>
    <t>4. 9. 2021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</si>
  <si>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</si>
  <si>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</si>
  <si>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</si>
  <si>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</si>
  <si>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</si>
  <si>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</si>
  <si>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</si>
  <si>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</si>
  <si>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</si>
  <si>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</si>
  <si>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</si>
  <si>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</si>
  <si>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</si>
  <si>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</si>
  <si>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</si>
  <si>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</si>
  <si>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</si>
  <si>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</si>
  <si>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</si>
  <si>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</si>
  <si>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</si>
  <si>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</si>
  <si>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</si>
  <si>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</si>
  <si>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</si>
  <si>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</si>
  <si>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</si>
  <si>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</si>
  <si>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</si>
  <si>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</si>
  <si>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</si>
  <si>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</si>
  <si>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</si>
  <si>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</si>
  <si>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</si>
  <si>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</si>
  <si>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</si>
  <si>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</si>
  <si>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</si>
  <si>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</si>
  <si>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</si>
  <si>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</si>
  <si>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</si>
  <si>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</si>
  <si>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</si>
  <si>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</si>
  <si>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</si>
  <si>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</si>
  <si>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</si>
  <si>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</si>
  <si>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</si>
  <si>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</si>
  <si>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</si>
  <si>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</si>
  <si>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{8e7e1c10-7c79-4f16-8840-46ec989d7c05}</t>
  </si>
  <si>
    <t>2</t>
  </si>
  <si>
    <t>001</t>
  </si>
  <si>
    <t>Oplocení</t>
  </si>
  <si>
    <t>{cda2a9ef-c3b2-4e06-b7db-4204f99515c0}</t>
  </si>
  <si>
    <t>KRYCÍ LIST SOUPISU PRACÍ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</si>
  <si>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</si>
  <si>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</si>
  <si>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</si>
  <si>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</si>
  <si>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</si>
  <si>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</si>
  <si>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</si>
  <si>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</si>
  <si>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</si>
  <si>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</si>
  <si>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</si>
  <si>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</si>
  <si>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</si>
  <si>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</si>
  <si>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</si>
  <si>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</si>
  <si>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</si>
  <si>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</si>
  <si>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</si>
  <si>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</si>
  <si>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</si>
  <si>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</si>
  <si>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</si>
  <si>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</si>
  <si>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</si>
  <si>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</si>
  <si>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</si>
  <si>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</si>
  <si>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</si>
  <si>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</si>
  <si>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</si>
  <si>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</si>
  <si>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kpl</t>
  </si>
  <si>
    <t>CS ÚRS 2021 02</t>
  </si>
  <si>
    <t>1024</t>
  </si>
  <si>
    <t>5294469</t>
  </si>
  <si>
    <t>Online PSC</t>
  </si>
  <si>
    <t>https://podminky.urs.cz/item/CS_URS_2021_02/013254000</t>
  </si>
  <si>
    <t>VRN3</t>
  </si>
  <si>
    <t>Zařízení staveniště</t>
  </si>
  <si>
    <t>030001000</t>
  </si>
  <si>
    <t>949497399</t>
  </si>
  <si>
    <t>https://podminky.urs.cz/item/CS_URS_2021_02/030001000</t>
  </si>
  <si>
    <t>VRN5</t>
  </si>
  <si>
    <t>Finanční náklady</t>
  </si>
  <si>
    <t>3</t>
  </si>
  <si>
    <t>052002000</t>
  </si>
  <si>
    <t>Finanční rezerva</t>
  </si>
  <si>
    <t>219451334</t>
  </si>
  <si>
    <t>https://podminky.urs.cz/item/CS_URS_2021_02/052002000</t>
  </si>
  <si>
    <t>VV</t>
  </si>
  <si>
    <t>"5% ze ZRN" 1</t>
  </si>
  <si>
    <t>VRN7</t>
  </si>
  <si>
    <t>Provozní vlivy</t>
  </si>
  <si>
    <t>4</t>
  </si>
  <si>
    <t>070001000</t>
  </si>
  <si>
    <t>402791254</t>
  </si>
  <si>
    <t>https://podminky.urs.cz/item/CS_URS_2021_02/070001000</t>
  </si>
  <si>
    <t>001 - Oplocení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</si>
  <si>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</si>
  <si>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</si>
  <si>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</si>
  <si>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</si>
  <si>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</si>
  <si>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</si>
  <si>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</si>
  <si>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</si>
  <si>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</si>
  <si>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</si>
  <si>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</si>
  <si>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HZS - Hodinové zúčtovací sazby</t>
  </si>
  <si>
    <t>HSV</t>
  </si>
  <si>
    <t>Práce a dodávky HSV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</si>
  <si>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</si>
  <si>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</si>
  <si>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</si>
  <si>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</si>
  <si>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731804181</t>
  </si>
  <si>
    <t>https://podminky.urs.cz/item/CS_URS_2021_02/113106123</t>
  </si>
  <si>
    <t>"v místě vrátek a vrat" 1+1+2,5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</si>
  <si>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</si>
  <si>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</si>
  <si>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</si>
  <si>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-1130100804</t>
  </si>
  <si>
    <t>https://podminky.urs.cz/item/CS_URS_2021_02/113202111</t>
  </si>
  <si>
    <t>"v místě vrátek a vrat" 1,1+0,6+0,8</t>
  </si>
  <si>
    <t>122211401</t>
  </si>
  <si>
    <t>Vykopávky v zemnících na suchu ručně zapažených i nezapažených v hornině třídy těžitelnosti I skupiny 3</t>
  </si>
  <si>
    <t>m3</t>
  </si>
  <si>
    <t>239690781</t>
  </si>
  <si>
    <t>https://podminky.urs.cz/item/CS_URS_2021_02/122211401</t>
  </si>
  <si>
    <t>"odkopání zeminy z vnitřní strany plotu" 1*33,6*0,3</t>
  </si>
  <si>
    <t>Součet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</si>
  <si>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</si>
  <si>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</si>
  <si>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-1708515029</t>
  </si>
  <si>
    <t>https://podminky.urs.cz/item/CS_URS_2021_02/162251102</t>
  </si>
  <si>
    <t>174111101</t>
  </si>
  <si>
    <t>Zásyp sypaninou z jakékoliv horniny ručně s uložením výkopku ve vrstvách se zhutněním jam, šachet, rýh nebo kolem objektů v těchto vykopávkách</t>
  </si>
  <si>
    <t>643569908</t>
  </si>
  <si>
    <t>https://podminky.urs.cz/item/CS_URS_2021_02/174111101</t>
  </si>
  <si>
    <t>Zakládání</t>
  </si>
  <si>
    <t>6</t>
  </si>
  <si>
    <t>274321311</t>
  </si>
  <si>
    <t>Základy z betonu železového (bez výztuže) pasy z betonu bez zvláštních nároků na prostředí tř. C 16/20</t>
  </si>
  <si>
    <t>51358037</t>
  </si>
  <si>
    <t>https://podminky.urs.cz/item/CS_URS_2021_02/274321311</t>
  </si>
  <si>
    <t>"základ oplocení" 34,9*0,4</t>
  </si>
  <si>
    <t>7</t>
  </si>
  <si>
    <t>274361821</t>
  </si>
  <si>
    <t>Výztuž základů pasů z betonářské oceli 10 505 (R) nebo BSt 500</t>
  </si>
  <si>
    <t>t</t>
  </si>
  <si>
    <t>156000530</t>
  </si>
  <si>
    <t>https://podminky.urs.cz/item/CS_URS_2021_02/274361821</t>
  </si>
  <si>
    <t>10,44*20/1000</t>
  </si>
  <si>
    <t>Svislé a kompletní konstrukce</t>
  </si>
  <si>
    <t>8</t>
  </si>
  <si>
    <t>311351121</t>
  </si>
  <si>
    <t>Bednění nadzákladových zdí nosných rovné oboustranné za každou stranu zřízení</t>
  </si>
  <si>
    <t>160415712</t>
  </si>
  <si>
    <t>https://podminky.urs.cz/item/CS_URS_2021_02/311351121</t>
  </si>
  <si>
    <t>"podezdívka" 24,1</t>
  </si>
  <si>
    <t>9</t>
  </si>
  <si>
    <t>311351122</t>
  </si>
  <si>
    <t>Bednění nadzákladových zdí nosných rovné oboustranné za každou stranu odstranění</t>
  </si>
  <si>
    <t>-10387816</t>
  </si>
  <si>
    <t>https://podminky.urs.cz/item/CS_URS_2021_02/311351122</t>
  </si>
  <si>
    <t>10</t>
  </si>
  <si>
    <t>311351911</t>
  </si>
  <si>
    <t>Bednění nadzákladových zdí nosných Příplatek k cenám bednění za pohledový beton</t>
  </si>
  <si>
    <t>154391677</t>
  </si>
  <si>
    <t>https://podminky.urs.cz/item/CS_URS_2021_02/311351911</t>
  </si>
  <si>
    <t>11</t>
  </si>
  <si>
    <t>311361821</t>
  </si>
  <si>
    <t>Výztuž nadzákladových zdí nosných svislých nebo odkloněných od svislice, rovných nebo oblých z betonářské oceli 10 505 (R) nebo BSt 500</t>
  </si>
  <si>
    <t>506097044</t>
  </si>
  <si>
    <t>https://podminky.urs.cz/item/CS_URS_2021_02/311361821</t>
  </si>
  <si>
    <t>"výztuž podezdívky svislá" 1,57*4*1,6*(3,2+3*2+4,54+3*3+4,4+2,08+3+2,65)/1000</t>
  </si>
  <si>
    <t>"vodorovná výztuž podezdívky" 0,22*2*11*(3,2+3*2+4,54+3*3+4,4+2,08+3+2,65-1,48-1,54)/1000</t>
  </si>
  <si>
    <t>12</t>
  </si>
  <si>
    <t>312321816</t>
  </si>
  <si>
    <t>Nadzákladové zdi z betonu železového (bez výztuže) výplňové pohledového (v přírodní barvě drtí a přísad) tř. C 35/45</t>
  </si>
  <si>
    <t>-1633525827</t>
  </si>
  <si>
    <t>https://podminky.urs.cz/item/CS_URS_2021_02/312321816</t>
  </si>
  <si>
    <t>"podezdívka z pohledového betonu" 24,1*0,3</t>
  </si>
  <si>
    <t>13</t>
  </si>
  <si>
    <t>338171115</t>
  </si>
  <si>
    <t>Montáž sloupků a vzpěr plotových ocelových trubkových nebo profilovaných výšky do 2,00 m ukotvením k pevnému podkladu</t>
  </si>
  <si>
    <t>kus</t>
  </si>
  <si>
    <t>-1607266304</t>
  </si>
  <si>
    <t>https://podminky.urs.cz/item/CS_URS_2021_02/338171115</t>
  </si>
  <si>
    <t>"sloupky" 8+8+5</t>
  </si>
  <si>
    <t>14</t>
  </si>
  <si>
    <t>M</t>
  </si>
  <si>
    <t>14550300</t>
  </si>
  <si>
    <t>profil ocelový čtvercový svařovaný 100x100x4mm</t>
  </si>
  <si>
    <t>2028852092</t>
  </si>
  <si>
    <t>https://podminky.urs.cz/item/CS_URS_2021_02/14550300</t>
  </si>
  <si>
    <t>"sloupek" 12,09*1,1*(5+5+5)/1000</t>
  </si>
  <si>
    <t>12,09*1,3*(4+3)/1000</t>
  </si>
  <si>
    <t>0,309*1,05 'Přepočtené koeficientem množství</t>
  </si>
  <si>
    <t>40445254R</t>
  </si>
  <si>
    <t>záslepka čtvercová pozinkovaná 100x100mm</t>
  </si>
  <si>
    <t>-2035439764</t>
  </si>
  <si>
    <t>16</t>
  </si>
  <si>
    <t>338171123</t>
  </si>
  <si>
    <t>Montáž sloupků a vzpěr plotových ocelových trubkových nebo profilovaných výšky do 2,60 m se zabetonováním do 0,08 m3 do připravených jamek</t>
  </si>
  <si>
    <t>-1943991966</t>
  </si>
  <si>
    <t>https://podminky.urs.cz/item/CS_URS_2021_02/338171123</t>
  </si>
  <si>
    <t>"sloupky vrat a vrátek" 4</t>
  </si>
  <si>
    <t>17</t>
  </si>
  <si>
    <t>1614511079</t>
  </si>
  <si>
    <t>"sloupek vrat a vrátek" 12,09*(2,3*2+2,5*2)/1000</t>
  </si>
  <si>
    <t>0,116*1,05 'Přepočtené koeficientem množství</t>
  </si>
  <si>
    <t>18</t>
  </si>
  <si>
    <t>677732000</t>
  </si>
  <si>
    <t>19</t>
  </si>
  <si>
    <t>348101120</t>
  </si>
  <si>
    <t>Osazení vrat nebo vrátek k oplocení na sloupky zděné nebo betonové, plochy jednotlivě přes 2 do 4 m2</t>
  </si>
  <si>
    <t>1650178044</t>
  </si>
  <si>
    <t>https://podminky.urs.cz/item/CS_URS_2021_02/348101120</t>
  </si>
  <si>
    <t>" zpětná montáž, vrátka" 1+1</t>
  </si>
  <si>
    <t>20</t>
  </si>
  <si>
    <t>348101140</t>
  </si>
  <si>
    <t>Osazení vrat nebo vrátek k oplocení na sloupky zděné nebo betonové, plochy jednotlivě přes 6 do 8 m2</t>
  </si>
  <si>
    <t>1832422575</t>
  </si>
  <si>
    <t>https://podminky.urs.cz/item/CS_URS_2021_02/348101140</t>
  </si>
  <si>
    <t>"zpětná montáž, vrata" 1</t>
  </si>
  <si>
    <t>348171320</t>
  </si>
  <si>
    <t>Montáž oplocení z dílců kovových z profilové oceli, trubek nebo tenkostěnných profilů hmotnosti 1 m oplocení přes 15 do 30 kg</t>
  </si>
  <si>
    <t>-409902906</t>
  </si>
  <si>
    <t>https://podminky.urs.cz/item/CS_URS_2021_02/348171320</t>
  </si>
  <si>
    <t>"plotová výplň" 1,5*8+1,5*6+1,7*3+1,7*3+0,35</t>
  </si>
  <si>
    <t>22</t>
  </si>
  <si>
    <t>31391004R</t>
  </si>
  <si>
    <t>plotový panel 1500x1000mm - svislá výplň z profilů 40x3mm spojená pásnicí 40x3mm, vodorovné propojení drátem 2x pr. 5mm, žárový zinek, nerezové kotevní šrouby</t>
  </si>
  <si>
    <t>933949065</t>
  </si>
  <si>
    <t>23</t>
  </si>
  <si>
    <t>31391005R</t>
  </si>
  <si>
    <t>plotový panel 1700x1000mm - svislá výplň z profilů 40x3mm spojená pásnicí 40x3mm, vodorovné propojení drátem 2x pr. 5mm, žárový zinek, nerezové kotevní šrouby</t>
  </si>
  <si>
    <t>-613522352</t>
  </si>
  <si>
    <t>24</t>
  </si>
  <si>
    <t>31391002R</t>
  </si>
  <si>
    <t xml:space="preserve">plotový panel 350x1000mm - svislá výplň z profilů 40x3mm spojená pásnicí 40x3mm, vodorovné propojení drátem 2x pr. 5mm, žárový zinek,  nerezové kotevní šrouby</t>
  </si>
  <si>
    <t>443449713</t>
  </si>
  <si>
    <t>Komunikace pozemní</t>
  </si>
  <si>
    <t>25</t>
  </si>
  <si>
    <t>564251111</t>
  </si>
  <si>
    <t>Podklad nebo podsyp ze štěrkopísku ŠP s rozprostřením, vlhčením a zhutněním, po zhutnění tl. 150 mm</t>
  </si>
  <si>
    <t>-303725389</t>
  </si>
  <si>
    <t>https://podminky.urs.cz/item/CS_URS_2021_02/564251111</t>
  </si>
  <si>
    <t>26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</si>
  <si>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</si>
  <si>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</si>
  <si>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347316087</t>
  </si>
  <si>
    <t>https://podminky.urs.cz/item/CS_URS_2021_02/596211110</t>
  </si>
  <si>
    <t>"v místě vrátek a vrat, zpětná montáž" 1+1+2,5</t>
  </si>
  <si>
    <t>Ostatní konstrukce a práce, bourání</t>
  </si>
  <si>
    <t>27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</si>
  <si>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</si>
  <si>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</si>
  <si>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-1485202189</t>
  </si>
  <si>
    <t>https://podminky.urs.cz/item/CS_URS_2021_02/916231213</t>
  </si>
  <si>
    <t>"v místě vrátek a vrat, zpětná montáž" 1,1+0,6+0,8</t>
  </si>
  <si>
    <t>28</t>
  </si>
  <si>
    <t>953333515R</t>
  </si>
  <si>
    <t>Dilatace termoplastickým bobtnavým pásem k utěsnění pracovních spár</t>
  </si>
  <si>
    <t>-556970159</t>
  </si>
  <si>
    <t>"dilatace podezdívky" 1,6*2</t>
  </si>
  <si>
    <t>29</t>
  </si>
  <si>
    <t>953941516</t>
  </si>
  <si>
    <t>Osazování drobných kovových předmětů - konzoly na sloupky</t>
  </si>
  <si>
    <t>680321944</t>
  </si>
  <si>
    <t>https://podminky.urs.cz/item/CS_URS_2021_02/953941516</t>
  </si>
  <si>
    <t>21*4</t>
  </si>
  <si>
    <t>30</t>
  </si>
  <si>
    <t>13010416</t>
  </si>
  <si>
    <t>úhelník ocelový rovnostranný jakost S235JR (11 375) 40x40x5mm</t>
  </si>
  <si>
    <t>-1273989565</t>
  </si>
  <si>
    <t>https://podminky.urs.cz/item/CS_URS_2021_02/13010416</t>
  </si>
  <si>
    <t>"konzola na sloupkách" 3*0,1*4*21/1000</t>
  </si>
  <si>
    <t>0,025*1,1 'Přepočtené koeficientem množství</t>
  </si>
  <si>
    <t>31</t>
  </si>
  <si>
    <t>953942831R</t>
  </si>
  <si>
    <t>Osazování patní desky včetně dodávky patní desky</t>
  </si>
  <si>
    <t>-287958444</t>
  </si>
  <si>
    <t>"kotvení sloupků k podezdívce" 21</t>
  </si>
  <si>
    <t>32</t>
  </si>
  <si>
    <t>953961214</t>
  </si>
  <si>
    <t>Kotvy chemické s vyvrtáním otvoru do betonu, železobetonu nebo tvrdého kamene chemická patrona, velikost M 16, hloubka 125 mm</t>
  </si>
  <si>
    <t>467885227</t>
  </si>
  <si>
    <t>https://podminky.urs.cz/item/CS_URS_2021_02/953961214</t>
  </si>
  <si>
    <t>"připevnění sloupku k podezdívce" 4*21</t>
  </si>
  <si>
    <t>33</t>
  </si>
  <si>
    <t>953965131</t>
  </si>
  <si>
    <t>Kotvy chemické s vyvrtáním otvoru kotevní šrouby pro chemické kotvy, velikost M 16, délka 190 mm</t>
  </si>
  <si>
    <t>1323322771</t>
  </si>
  <si>
    <t>https://podminky.urs.cz/item/CS_URS_2021_02/953965131</t>
  </si>
  <si>
    <t>34</t>
  </si>
  <si>
    <t>961044111</t>
  </si>
  <si>
    <t>Bourání základů z betonu prostého</t>
  </si>
  <si>
    <t>449836278</t>
  </si>
  <si>
    <t>https://podminky.urs.cz/item/CS_URS_2021_02/961044111</t>
  </si>
  <si>
    <t>"základ podezdívky" 24,3*0,4</t>
  </si>
  <si>
    <t>35</t>
  </si>
  <si>
    <t>962042321</t>
  </si>
  <si>
    <t>Bourání zdiva z betonu prostého nadzákladového objemu přes 1 m3</t>
  </si>
  <si>
    <t>1899576451</t>
  </si>
  <si>
    <t>https://podminky.urs.cz/item/CS_URS_2021_02/962042321</t>
  </si>
  <si>
    <t>"podezdívka" 24*0,2</t>
  </si>
  <si>
    <t>36</t>
  </si>
  <si>
    <t>966071711</t>
  </si>
  <si>
    <t>Bourání plotových sloupků a vzpěr ocelových trubkových nebo profilovaných výšky do 2,50 m zabetonovaných</t>
  </si>
  <si>
    <t>-1384010287</t>
  </si>
  <si>
    <t>https://podminky.urs.cz/item/CS_URS_2021_02/966071711</t>
  </si>
  <si>
    <t>"ocelové sloupky oplocení" 3+2*3+4+3*2+1+1+4</t>
  </si>
  <si>
    <t>37</t>
  </si>
  <si>
    <t>966072811</t>
  </si>
  <si>
    <t>Rozebrání oplocení z dílců rámových na ocelové sloupky, výšky přes 1 do 2 m</t>
  </si>
  <si>
    <t>1688378089</t>
  </si>
  <si>
    <t>https://podminky.urs.cz/item/CS_URS_2021_02/966072811</t>
  </si>
  <si>
    <t>"pole plotu" 2,73+3,1+3,15+3,05+4,68+4,6+4,7+5,65</t>
  </si>
  <si>
    <t>38</t>
  </si>
  <si>
    <t>966073811</t>
  </si>
  <si>
    <t>Rozebrání vrat a vrátek k oplocení plochy jednotlivě přes 2 do 6 m2</t>
  </si>
  <si>
    <t>-1232501367</t>
  </si>
  <si>
    <t>https://podminky.urs.cz/item/CS_URS_2021_02/966073811</t>
  </si>
  <si>
    <t>"vrátka" 1+1</t>
  </si>
  <si>
    <t>39</t>
  </si>
  <si>
    <t>966073812</t>
  </si>
  <si>
    <t>Rozebrání vrat a vrátek k oplocení plochy jednotlivě přes 6 do 10 m2</t>
  </si>
  <si>
    <t>1123935182</t>
  </si>
  <si>
    <t>https://podminky.urs.cz/item/CS_URS_2021_02/966073812</t>
  </si>
  <si>
    <t>"vrata" 1</t>
  </si>
  <si>
    <t>40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</si>
  <si>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</si>
  <si>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</si>
  <si>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-1826563120</t>
  </si>
  <si>
    <t>https://podminky.urs.cz/item/CS_URS_2021_02/979024442</t>
  </si>
  <si>
    <t>41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</si>
  <si>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</si>
  <si>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</si>
  <si>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1181587199</t>
  </si>
  <si>
    <t>https://podminky.urs.cz/item/CS_URS_2021_02/979054451</t>
  </si>
  <si>
    <t>997</t>
  </si>
  <si>
    <t>Přesun sutě</t>
  </si>
  <si>
    <t>42</t>
  </si>
  <si>
    <t>997013111</t>
  </si>
  <si>
    <t>Vnitrostaveništní doprava suti a vybouraných hmot vodorovně do 50 m svisle s použitím mechanizace pro budovy a haly výšky do 6 m</t>
  </si>
  <si>
    <t>715408186</t>
  </si>
  <si>
    <t>https://podminky.urs.cz/item/CS_URS_2021_02/997013111</t>
  </si>
  <si>
    <t>43</t>
  </si>
  <si>
    <t>997013501</t>
  </si>
  <si>
    <t>Odvoz suti a vybouraných hmot na skládku nebo meziskládku se složením, na vzdálenost do 1 km</t>
  </si>
  <si>
    <t>-1307194122</t>
  </si>
  <si>
    <t>https://podminky.urs.cz/item/CS_URS_2021_02/997013501</t>
  </si>
  <si>
    <t>44</t>
  </si>
  <si>
    <t>997013509</t>
  </si>
  <si>
    <t>Odvoz suti a vybouraných hmot na skládku nebo meziskládku se složením, na vzdálenost Příplatek k ceně za každý další i započatý 1 km přes 1 km</t>
  </si>
  <si>
    <t>412986311</t>
  </si>
  <si>
    <t>https://podminky.urs.cz/item/CS_URS_2021_02/997013509</t>
  </si>
  <si>
    <t>36,811*10 'Přepočtené koeficientem množství</t>
  </si>
  <si>
    <t>45</t>
  </si>
  <si>
    <t>997013601</t>
  </si>
  <si>
    <t>Poplatek za uložení stavebního odpadu na skládce (skládkovné) z prostého betonu zatříděného do Katalogu odpadů pod kódem 17 01 01</t>
  </si>
  <si>
    <t>516247986</t>
  </si>
  <si>
    <t>https://podminky.urs.cz/item/CS_URS_2021_02/997013601</t>
  </si>
  <si>
    <t>998</t>
  </si>
  <si>
    <t>Přesun hmot</t>
  </si>
  <si>
    <t>46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</si>
  <si>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</si>
  <si>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</si>
  <si>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1206875616</t>
  </si>
  <si>
    <t>https://podminky.urs.cz/item/CS_URS_2021_02/998232110</t>
  </si>
  <si>
    <t>PSV</t>
  </si>
  <si>
    <t>Práce a dodávky PSV</t>
  </si>
  <si>
    <t>767</t>
  </si>
  <si>
    <t>Konstrukce zámečnické</t>
  </si>
  <si>
    <t>47</t>
  </si>
  <si>
    <t>767647911</t>
  </si>
  <si>
    <t>Oprava a údržba dveří výměna zámku</t>
  </si>
  <si>
    <t>2085845877</t>
  </si>
  <si>
    <t>https://podminky.urs.cz/item/CS_URS_2021_02/767647911</t>
  </si>
  <si>
    <t>48</t>
  </si>
  <si>
    <t>54964150R</t>
  </si>
  <si>
    <t>vložka zámková cylindrická oboustranná+5 klíčů</t>
  </si>
  <si>
    <t>1555448780</t>
  </si>
  <si>
    <t>49</t>
  </si>
  <si>
    <t>54914120R</t>
  </si>
  <si>
    <t>kování vrátkové, klika-klika</t>
  </si>
  <si>
    <t>1860741639</t>
  </si>
  <si>
    <t>50</t>
  </si>
  <si>
    <t>767658914</t>
  </si>
  <si>
    <t>Oprava a údržba vrat výměna čepového závěsu</t>
  </si>
  <si>
    <t>-1461478574</t>
  </si>
  <si>
    <t>https://podminky.urs.cz/item/CS_URS_2021_02/767658914</t>
  </si>
  <si>
    <t>"vrátka" 2*2</t>
  </si>
  <si>
    <t>"vrata"1*4</t>
  </si>
  <si>
    <t>51</t>
  </si>
  <si>
    <t>54933062R</t>
  </si>
  <si>
    <t xml:space="preserve">závěs dveřní </t>
  </si>
  <si>
    <t>-1023496227</t>
  </si>
  <si>
    <t>"vrátka"</t>
  </si>
  <si>
    <t>2*2</t>
  </si>
  <si>
    <t>"vrata"</t>
  </si>
  <si>
    <t>52</t>
  </si>
  <si>
    <t>998767101</t>
  </si>
  <si>
    <t>Přesun hmot pro zámečnické konstrukce stanovený z hmotnosti přesunovaného materiálu vodorovná dopravní vzdálenost do 50 m v objektech výšky do 6 m</t>
  </si>
  <si>
    <t>2061938789</t>
  </si>
  <si>
    <t>https://podminky.urs.cz/item/CS_URS_2021_02/998767101</t>
  </si>
  <si>
    <t>789</t>
  </si>
  <si>
    <t>Povrchové úpravy ocelových konstrukcí a technologických zařízení</t>
  </si>
  <si>
    <t>53</t>
  </si>
  <si>
    <t>789221111</t>
  </si>
  <si>
    <t>Provedení otryskání povrchů ocelových konstrukcí suché abrazivní tryskání třídy I stupeň zrezivění A, stupeň přípravy Sa 3</t>
  </si>
  <si>
    <t>1560672273</t>
  </si>
  <si>
    <t>https://podminky.urs.cz/item/CS_URS_2021_02/789221111</t>
  </si>
  <si>
    <t>"vrátka" 2,2+2,1</t>
  </si>
  <si>
    <t>"vrata" 7,4</t>
  </si>
  <si>
    <t>54</t>
  </si>
  <si>
    <t>42118100</t>
  </si>
  <si>
    <t>materiál tryskací z křemičitanu hlinitého</t>
  </si>
  <si>
    <t>1767269681</t>
  </si>
  <si>
    <t>https://podminky.urs.cz/item/CS_URS_2021_02/42118100</t>
  </si>
  <si>
    <t>11,7*0,049 'Přepočtené koeficientem množství</t>
  </si>
  <si>
    <t>55</t>
  </si>
  <si>
    <t>789421511R</t>
  </si>
  <si>
    <t>Žárové zinkování ocelových konstrukcí</t>
  </si>
  <si>
    <t>1050585705</t>
  </si>
  <si>
    <t>"sloupek" (0,1*4)*1,1*(5+5+5)</t>
  </si>
  <si>
    <t>(0,1*4)*1,3*(4+3)</t>
  </si>
  <si>
    <t>HZS</t>
  </si>
  <si>
    <t>Hodinové zúčtovací sazby</t>
  </si>
  <si>
    <t>56</t>
  </si>
  <si>
    <t>HZS2131</t>
  </si>
  <si>
    <t>Hodinové zúčtovací sazby profesí PSV provádění stavebních konstrukcí zámečník</t>
  </si>
  <si>
    <t>hod</t>
  </si>
  <si>
    <t>512</t>
  </si>
  <si>
    <t>748817831</t>
  </si>
  <si>
    <t>https://podminky.urs.cz/item/CS_URS_2021_02/HZS2131</t>
  </si>
  <si>
    <t>"kontrola svárů vrátak a vrat"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</si>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</sst>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3254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52002000" TargetMode="External" /><Relationship Id="rId4" Type="http://schemas.openxmlformats.org/officeDocument/2006/relationships/hyperlink" Target="https://podminky.urs.cz/item/CS_URS_2021_02/070001000" TargetMode="External" /><Relationship Id="rId5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6123" TargetMode="External" /><Relationship Id="rId2" Type="http://schemas.openxmlformats.org/officeDocument/2006/relationships/hyperlink" Target="https://podminky.urs.cz/item/CS_URS_2021_02/113202111" TargetMode="External" /><Relationship Id="rId3" Type="http://schemas.openxmlformats.org/officeDocument/2006/relationships/hyperlink" Target="https://podminky.urs.cz/item/CS_URS_2021_02/122211401" TargetMode="External" /><Relationship Id="rId4" Type="http://schemas.openxmlformats.org/officeDocument/2006/relationships/hyperlink" Target="https://podminky.urs.cz/item/CS_URS_2021_02/162251102" TargetMode="External" /><Relationship Id="rId5" Type="http://schemas.openxmlformats.org/officeDocument/2006/relationships/hyperlink" Target="https://podminky.urs.cz/item/CS_URS_2021_02/174111101" TargetMode="External" /><Relationship Id="rId6" Type="http://schemas.openxmlformats.org/officeDocument/2006/relationships/hyperlink" Target="https://podminky.urs.cz/item/CS_URS_2021_02/274321311" TargetMode="External" /><Relationship Id="rId7" Type="http://schemas.openxmlformats.org/officeDocument/2006/relationships/hyperlink" Target="https://podminky.urs.cz/item/CS_URS_2021_02/274361821" TargetMode="External" /><Relationship Id="rId8" Type="http://schemas.openxmlformats.org/officeDocument/2006/relationships/hyperlink" Target="https://podminky.urs.cz/item/CS_URS_2021_02/311351121" TargetMode="External" /><Relationship Id="rId9" Type="http://schemas.openxmlformats.org/officeDocument/2006/relationships/hyperlink" Target="https://podminky.urs.cz/item/CS_URS_2021_02/311351122" TargetMode="External" /><Relationship Id="rId10" Type="http://schemas.openxmlformats.org/officeDocument/2006/relationships/hyperlink" Target="https://podminky.urs.cz/item/CS_URS_2021_02/311351911" TargetMode="External" /><Relationship Id="rId11" Type="http://schemas.openxmlformats.org/officeDocument/2006/relationships/hyperlink" Target="https://podminky.urs.cz/item/CS_URS_2021_02/311361821" TargetMode="External" /><Relationship Id="rId12" Type="http://schemas.openxmlformats.org/officeDocument/2006/relationships/hyperlink" Target="https://podminky.urs.cz/item/CS_URS_2021_02/312321816" TargetMode="External" /><Relationship Id="rId13" Type="http://schemas.openxmlformats.org/officeDocument/2006/relationships/hyperlink" Target="https://podminky.urs.cz/item/CS_URS_2021_02/338171115" TargetMode="External" /><Relationship Id="rId14" Type="http://schemas.openxmlformats.org/officeDocument/2006/relationships/hyperlink" Target="https://podminky.urs.cz/item/CS_URS_2021_02/14550300" TargetMode="External" /><Relationship Id="rId15" Type="http://schemas.openxmlformats.org/officeDocument/2006/relationships/hyperlink" Target="https://podminky.urs.cz/item/CS_URS_2021_02/338171123" TargetMode="External" /><Relationship Id="rId16" Type="http://schemas.openxmlformats.org/officeDocument/2006/relationships/hyperlink" Target="https://podminky.urs.cz/item/CS_URS_2021_02/14550300" TargetMode="External" /><Relationship Id="rId17" Type="http://schemas.openxmlformats.org/officeDocument/2006/relationships/hyperlink" Target="https://podminky.urs.cz/item/CS_URS_2021_02/348101120" TargetMode="External" /><Relationship Id="rId18" Type="http://schemas.openxmlformats.org/officeDocument/2006/relationships/hyperlink" Target="https://podminky.urs.cz/item/CS_URS_2021_02/348101140" TargetMode="External" /><Relationship Id="rId19" Type="http://schemas.openxmlformats.org/officeDocument/2006/relationships/hyperlink" Target="https://podminky.urs.cz/item/CS_URS_2021_02/348171320" TargetMode="External" /><Relationship Id="rId20" Type="http://schemas.openxmlformats.org/officeDocument/2006/relationships/hyperlink" Target="https://podminky.urs.cz/item/CS_URS_2021_02/564251111" TargetMode="External" /><Relationship Id="rId21" Type="http://schemas.openxmlformats.org/officeDocument/2006/relationships/hyperlink" Target="https://podminky.urs.cz/item/CS_URS_2021_02/596211110" TargetMode="External" /><Relationship Id="rId22" Type="http://schemas.openxmlformats.org/officeDocument/2006/relationships/hyperlink" Target="https://podminky.urs.cz/item/CS_URS_2021_02/916231213" TargetMode="External" /><Relationship Id="rId23" Type="http://schemas.openxmlformats.org/officeDocument/2006/relationships/hyperlink" Target="https://podminky.urs.cz/item/CS_URS_2021_02/953941516" TargetMode="External" /><Relationship Id="rId24" Type="http://schemas.openxmlformats.org/officeDocument/2006/relationships/hyperlink" Target="https://podminky.urs.cz/item/CS_URS_2021_02/13010416" TargetMode="External" /><Relationship Id="rId25" Type="http://schemas.openxmlformats.org/officeDocument/2006/relationships/hyperlink" Target="https://podminky.urs.cz/item/CS_URS_2021_02/953961214" TargetMode="External" /><Relationship Id="rId26" Type="http://schemas.openxmlformats.org/officeDocument/2006/relationships/hyperlink" Target="https://podminky.urs.cz/item/CS_URS_2021_02/953965131" TargetMode="External" /><Relationship Id="rId27" Type="http://schemas.openxmlformats.org/officeDocument/2006/relationships/hyperlink" Target="https://podminky.urs.cz/item/CS_URS_2021_02/961044111" TargetMode="External" /><Relationship Id="rId28" Type="http://schemas.openxmlformats.org/officeDocument/2006/relationships/hyperlink" Target="https://podminky.urs.cz/item/CS_URS_2021_02/962042321" TargetMode="External" /><Relationship Id="rId29" Type="http://schemas.openxmlformats.org/officeDocument/2006/relationships/hyperlink" Target="https://podminky.urs.cz/item/CS_URS_2021_02/966071711" TargetMode="External" /><Relationship Id="rId30" Type="http://schemas.openxmlformats.org/officeDocument/2006/relationships/hyperlink" Target="https://podminky.urs.cz/item/CS_URS_2021_02/966072811" TargetMode="External" /><Relationship Id="rId31" Type="http://schemas.openxmlformats.org/officeDocument/2006/relationships/hyperlink" Target="https://podminky.urs.cz/item/CS_URS_2021_02/966073811" TargetMode="External" /><Relationship Id="rId32" Type="http://schemas.openxmlformats.org/officeDocument/2006/relationships/hyperlink" Target="https://podminky.urs.cz/item/CS_URS_2021_02/966073812" TargetMode="External" /><Relationship Id="rId33" Type="http://schemas.openxmlformats.org/officeDocument/2006/relationships/hyperlink" Target="https://podminky.urs.cz/item/CS_URS_2021_02/979024442" TargetMode="External" /><Relationship Id="rId34" Type="http://schemas.openxmlformats.org/officeDocument/2006/relationships/hyperlink" Target="https://podminky.urs.cz/item/CS_URS_2021_02/979054451" TargetMode="External" /><Relationship Id="rId35" Type="http://schemas.openxmlformats.org/officeDocument/2006/relationships/hyperlink" Target="https://podminky.urs.cz/item/CS_URS_2021_02/997013111" TargetMode="External" /><Relationship Id="rId36" Type="http://schemas.openxmlformats.org/officeDocument/2006/relationships/hyperlink" Target="https://podminky.urs.cz/item/CS_URS_2021_02/997013501" TargetMode="External" /><Relationship Id="rId37" Type="http://schemas.openxmlformats.org/officeDocument/2006/relationships/hyperlink" Target="https://podminky.urs.cz/item/CS_URS_2021_02/997013509" TargetMode="External" /><Relationship Id="rId38" Type="http://schemas.openxmlformats.org/officeDocument/2006/relationships/hyperlink" Target="https://podminky.urs.cz/item/CS_URS_2021_02/997013601" TargetMode="External" /><Relationship Id="rId39" Type="http://schemas.openxmlformats.org/officeDocument/2006/relationships/hyperlink" Target="https://podminky.urs.cz/item/CS_URS_2021_02/998232110" TargetMode="External" /><Relationship Id="rId40" Type="http://schemas.openxmlformats.org/officeDocument/2006/relationships/hyperlink" Target="https://podminky.urs.cz/item/CS_URS_2021_02/767647911" TargetMode="External" /><Relationship Id="rId41" Type="http://schemas.openxmlformats.org/officeDocument/2006/relationships/hyperlink" Target="https://podminky.urs.cz/item/CS_URS_2021_02/767658914" TargetMode="External" /><Relationship Id="rId42" Type="http://schemas.openxmlformats.org/officeDocument/2006/relationships/hyperlink" Target="https://podminky.urs.cz/item/CS_URS_2021_02/998767101" TargetMode="External" /><Relationship Id="rId43" Type="http://schemas.openxmlformats.org/officeDocument/2006/relationships/hyperlink" Target="https://podminky.urs.cz/item/CS_URS_2021_02/789221111" TargetMode="External" /><Relationship Id="rId44" Type="http://schemas.openxmlformats.org/officeDocument/2006/relationships/hyperlink" Target="https://podminky.urs.cz/item/CS_URS_2021_02/42118100" TargetMode="External" /><Relationship Id="rId45" Type="http://schemas.openxmlformats.org/officeDocument/2006/relationships/hyperlink" Target="https://podminky.urs.cz/item/CS_URS_2021_02/HZS2131" TargetMode="External" /><Relationship Id="rId46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210409-01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Oplocení pozemku p.p.č. 402/5 v k.ú. Rokycany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MŠ Školní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4. 9. 2021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'000 - Vedlejší rozpočtové...'!J30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'000 - Vedlejší rozpočtové...'!P84</f>
        <v>0</v>
      </c>
      <c r="AV55" s="121">
        <f>'000 - Vedlejší rozpočtové...'!J33</f>
        <v>0</v>
      </c>
      <c r="AW55" s="121">
        <f>'000 - Vedlejší rozpočtové...'!J34</f>
        <v>0</v>
      </c>
      <c r="AX55" s="121">
        <f>'000 - Vedlejší rozpočtové...'!J35</f>
        <v>0</v>
      </c>
      <c r="AY55" s="121">
        <f>'000 - Vedlejší rozpočtové...'!J36</f>
        <v>0</v>
      </c>
      <c r="AZ55" s="121">
        <f>'000 - Vedlejší rozpočtové...'!F33</f>
        <v>0</v>
      </c>
      <c r="BA55" s="121">
        <f>'000 - Vedlejší rozpočtové...'!F34</f>
        <v>0</v>
      </c>
      <c r="BB55" s="121">
        <f>'000 - Vedlejší rozpočtové...'!F35</f>
        <v>0</v>
      </c>
      <c r="BC55" s="121">
        <f>'000 - Vedlejší rozpočtové...'!F36</f>
        <v>0</v>
      </c>
      <c r="BD55" s="123">
        <f>'000 - Vedlejší rozpočtové...'!F37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="7" customFormat="1" ht="16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'001 - Oplocení'!J30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5">
        <v>0</v>
      </c>
      <c r="AT56" s="126">
        <f>ROUND(SUM(AV56:AW56),2)</f>
        <v>0</v>
      </c>
      <c r="AU56" s="127">
        <f>'001 - Oplocení'!P91</f>
        <v>0</v>
      </c>
      <c r="AV56" s="126">
        <f>'001 - Oplocení'!J33</f>
        <v>0</v>
      </c>
      <c r="AW56" s="126">
        <f>'001 - Oplocení'!J34</f>
        <v>0</v>
      </c>
      <c r="AX56" s="126">
        <f>'001 - Oplocení'!J35</f>
        <v>0</v>
      </c>
      <c r="AY56" s="126">
        <f>'001 - Oplocení'!J36</f>
        <v>0</v>
      </c>
      <c r="AZ56" s="126">
        <f>'001 - Oplocení'!F33</f>
        <v>0</v>
      </c>
      <c r="BA56" s="126">
        <f>'001 - Oplocení'!F34</f>
        <v>0</v>
      </c>
      <c r="BB56" s="126">
        <f>'001 - Oplocení'!F35</f>
        <v>0</v>
      </c>
      <c r="BC56" s="126">
        <f>'001 - Oplocení'!F36</f>
        <v>0</v>
      </c>
      <c r="BD56" s="128">
        <f>'001 - Oplocení'!F37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8FI5DX36fOqbqFN13SPiFSbsy2xXQ330BpvwYPsyFpt5Iq8tPUk0T+DQtHBH4kzYGrFH9lnRHzQsdhhWnIheFA==" hashValue="X8ShwsRbMI281qFaT772XAyIgUetMtjkdSZdAs73daxQWHprLOGPnbihkYS4246qr0maFcDYORqYxta8VeM/dg==" algorithmName="SHA-512" password="D198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00 - Vedlejší rozpočtové...'!C2" display="/"/>
    <hyperlink ref="A56" location="'001 - Oplocení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84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Oplocení pozemku p.p.č. 402/5 v k.ú. Rokycany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4. 9. 2021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ROUND((SUM(BE84:BE98)),  2)</f>
        <v>0</v>
      </c>
      <c r="G33" s="39"/>
      <c r="H33" s="39"/>
      <c r="I33" s="149">
        <v>0.20999999999999999</v>
      </c>
      <c r="J33" s="148">
        <f>ROUND(((SUM(BE84:BE98))*I33),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ROUND((SUM(BF84:BF98)),  2)</f>
        <v>0</v>
      </c>
      <c r="G34" s="39"/>
      <c r="H34" s="39"/>
      <c r="I34" s="149">
        <v>0.14999999999999999</v>
      </c>
      <c r="J34" s="148">
        <f>ROUND(((SUM(BF84:BF98))*I34),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ROUND((SUM(BG84:BG98)),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ROUND((SUM(BH84:BH98)),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ROUND((SUM(BI84:BI98)),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Oplocení pozemku p.p.č. 402/5 v k.ú. Rokycany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000 -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MŠ Školní</v>
      </c>
      <c r="G52" s="41"/>
      <c r="H52" s="41"/>
      <c r="I52" s="33" t="s">
        <v>23</v>
      </c>
      <c r="J52" s="73" t="str">
        <f>IF(J12="","",J12)</f>
        <v>4. 9. 2021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88</v>
      </c>
      <c r="D57" s="163"/>
      <c r="E57" s="163"/>
      <c r="F57" s="163"/>
      <c r="G57" s="163"/>
      <c r="H57" s="163"/>
      <c r="I57" s="163"/>
      <c r="J57" s="164" t="s">
        <v>89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="9" customFormat="1" ht="24.96" customHeight="1">
      <c r="A60" s="9"/>
      <c r="B60" s="166"/>
      <c r="C60" s="167"/>
      <c r="D60" s="168" t="s">
        <v>91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92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93</v>
      </c>
      <c r="E62" s="175"/>
      <c r="F62" s="175"/>
      <c r="G62" s="175"/>
      <c r="H62" s="175"/>
      <c r="I62" s="175"/>
      <c r="J62" s="176">
        <f>J89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94</v>
      </c>
      <c r="E63" s="175"/>
      <c r="F63" s="175"/>
      <c r="G63" s="175"/>
      <c r="H63" s="175"/>
      <c r="I63" s="175"/>
      <c r="J63" s="176">
        <f>J92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95</v>
      </c>
      <c r="E64" s="175"/>
      <c r="F64" s="175"/>
      <c r="G64" s="175"/>
      <c r="H64" s="175"/>
      <c r="I64" s="175"/>
      <c r="J64" s="176">
        <f>J96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96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Oplocení pozemku p.p.č. 402/5 v k.ú. Rokycany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85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000 - Vedlejší rozpočtové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MŠ Školní</v>
      </c>
      <c r="G78" s="41"/>
      <c r="H78" s="41"/>
      <c r="I78" s="33" t="s">
        <v>23</v>
      </c>
      <c r="J78" s="73" t="str">
        <f>IF(J12="","",J12)</f>
        <v>4. 9. 2021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97</v>
      </c>
      <c r="D83" s="181" t="s">
        <v>55</v>
      </c>
      <c r="E83" s="181" t="s">
        <v>51</v>
      </c>
      <c r="F83" s="181" t="s">
        <v>52</v>
      </c>
      <c r="G83" s="181" t="s">
        <v>98</v>
      </c>
      <c r="H83" s="181" t="s">
        <v>99</v>
      </c>
      <c r="I83" s="181" t="s">
        <v>100</v>
      </c>
      <c r="J83" s="181" t="s">
        <v>89</v>
      </c>
      <c r="K83" s="182" t="s">
        <v>101</v>
      </c>
      <c r="L83" s="183"/>
      <c r="M83" s="93" t="s">
        <v>19</v>
      </c>
      <c r="N83" s="94" t="s">
        <v>40</v>
      </c>
      <c r="O83" s="94" t="s">
        <v>102</v>
      </c>
      <c r="P83" s="94" t="s">
        <v>103</v>
      </c>
      <c r="Q83" s="94" t="s">
        <v>104</v>
      </c>
      <c r="R83" s="94" t="s">
        <v>105</v>
      </c>
      <c r="S83" s="94" t="s">
        <v>106</v>
      </c>
      <c r="T83" s="95" t="s">
        <v>107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108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90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69</v>
      </c>
      <c r="E85" s="192" t="s">
        <v>109</v>
      </c>
      <c r="F85" s="192" t="s">
        <v>76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P86+P89+P92+P96</f>
        <v>0</v>
      </c>
      <c r="Q85" s="197"/>
      <c r="R85" s="198">
        <f>R86+R89+R92+R96</f>
        <v>0</v>
      </c>
      <c r="S85" s="197"/>
      <c r="T85" s="199">
        <f>T86+T89+T92+T96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110</v>
      </c>
      <c r="AT85" s="201" t="s">
        <v>69</v>
      </c>
      <c r="AU85" s="201" t="s">
        <v>70</v>
      </c>
      <c r="AY85" s="200" t="s">
        <v>111</v>
      </c>
      <c r="BK85" s="202">
        <f>BK86+BK89+BK92+BK96</f>
        <v>0</v>
      </c>
    </row>
    <row r="86" s="12" customFormat="1" ht="22.8" customHeight="1">
      <c r="A86" s="12"/>
      <c r="B86" s="189"/>
      <c r="C86" s="190"/>
      <c r="D86" s="191" t="s">
        <v>69</v>
      </c>
      <c r="E86" s="203" t="s">
        <v>112</v>
      </c>
      <c r="F86" s="203" t="s">
        <v>113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SUM(P87:P88)</f>
        <v>0</v>
      </c>
      <c r="Q86" s="197"/>
      <c r="R86" s="198">
        <f>SUM(R87:R88)</f>
        <v>0</v>
      </c>
      <c r="S86" s="197"/>
      <c r="T86" s="19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110</v>
      </c>
      <c r="AT86" s="201" t="s">
        <v>69</v>
      </c>
      <c r="AU86" s="201" t="s">
        <v>78</v>
      </c>
      <c r="AY86" s="200" t="s">
        <v>111</v>
      </c>
      <c r="BK86" s="202">
        <f>SUM(BK87:BK88)</f>
        <v>0</v>
      </c>
    </row>
    <row r="87" s="2" customFormat="1" ht="16.5" customHeight="1">
      <c r="A87" s="39"/>
      <c r="B87" s="40"/>
      <c r="C87" s="205" t="s">
        <v>78</v>
      </c>
      <c r="D87" s="205" t="s">
        <v>114</v>
      </c>
      <c r="E87" s="206" t="s">
        <v>115</v>
      </c>
      <c r="F87" s="207" t="s">
        <v>116</v>
      </c>
      <c r="G87" s="208" t="s">
        <v>117</v>
      </c>
      <c r="H87" s="209">
        <v>1</v>
      </c>
      <c r="I87" s="210"/>
      <c r="J87" s="211">
        <f>ROUND(I87*H87,2)</f>
        <v>0</v>
      </c>
      <c r="K87" s="207" t="s">
        <v>118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119</v>
      </c>
      <c r="AT87" s="216" t="s">
        <v>114</v>
      </c>
      <c r="AU87" s="216" t="s">
        <v>80</v>
      </c>
      <c r="AY87" s="18" t="s">
        <v>111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119</v>
      </c>
      <c r="BM87" s="216" t="s">
        <v>120</v>
      </c>
    </row>
    <row r="88" s="2" customFormat="1">
      <c r="A88" s="39"/>
      <c r="B88" s="40"/>
      <c r="C88" s="41"/>
      <c r="D88" s="218" t="s">
        <v>121</v>
      </c>
      <c r="E88" s="41"/>
      <c r="F88" s="219" t="s">
        <v>122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121</v>
      </c>
      <c r="AU88" s="18" t="s">
        <v>80</v>
      </c>
    </row>
    <row r="89" s="12" customFormat="1" ht="22.8" customHeight="1">
      <c r="A89" s="12"/>
      <c r="B89" s="189"/>
      <c r="C89" s="190"/>
      <c r="D89" s="191" t="s">
        <v>69</v>
      </c>
      <c r="E89" s="203" t="s">
        <v>123</v>
      </c>
      <c r="F89" s="203" t="s">
        <v>124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SUM(P90:P91)</f>
        <v>0</v>
      </c>
      <c r="Q89" s="197"/>
      <c r="R89" s="198">
        <f>SUM(R90:R91)</f>
        <v>0</v>
      </c>
      <c r="S89" s="197"/>
      <c r="T89" s="199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110</v>
      </c>
      <c r="AT89" s="201" t="s">
        <v>69</v>
      </c>
      <c r="AU89" s="201" t="s">
        <v>78</v>
      </c>
      <c r="AY89" s="200" t="s">
        <v>111</v>
      </c>
      <c r="BK89" s="202">
        <f>SUM(BK90:BK91)</f>
        <v>0</v>
      </c>
    </row>
    <row r="90" s="2" customFormat="1" ht="16.5" customHeight="1">
      <c r="A90" s="39"/>
      <c r="B90" s="40"/>
      <c r="C90" s="205" t="s">
        <v>80</v>
      </c>
      <c r="D90" s="205" t="s">
        <v>114</v>
      </c>
      <c r="E90" s="206" t="s">
        <v>125</v>
      </c>
      <c r="F90" s="207" t="s">
        <v>124</v>
      </c>
      <c r="G90" s="208" t="s">
        <v>117</v>
      </c>
      <c r="H90" s="209">
        <v>1</v>
      </c>
      <c r="I90" s="210"/>
      <c r="J90" s="211">
        <f>ROUND(I90*H90,2)</f>
        <v>0</v>
      </c>
      <c r="K90" s="207" t="s">
        <v>118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119</v>
      </c>
      <c r="AT90" s="216" t="s">
        <v>114</v>
      </c>
      <c r="AU90" s="216" t="s">
        <v>80</v>
      </c>
      <c r="AY90" s="18" t="s">
        <v>111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119</v>
      </c>
      <c r="BM90" s="216" t="s">
        <v>126</v>
      </c>
    </row>
    <row r="91" s="2" customFormat="1">
      <c r="A91" s="39"/>
      <c r="B91" s="40"/>
      <c r="C91" s="41"/>
      <c r="D91" s="218" t="s">
        <v>121</v>
      </c>
      <c r="E91" s="41"/>
      <c r="F91" s="219" t="s">
        <v>127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121</v>
      </c>
      <c r="AU91" s="18" t="s">
        <v>80</v>
      </c>
    </row>
    <row r="92" s="12" customFormat="1" ht="22.8" customHeight="1">
      <c r="A92" s="12"/>
      <c r="B92" s="189"/>
      <c r="C92" s="190"/>
      <c r="D92" s="191" t="s">
        <v>69</v>
      </c>
      <c r="E92" s="203" t="s">
        <v>128</v>
      </c>
      <c r="F92" s="203" t="s">
        <v>129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SUM(P93:P95)</f>
        <v>0</v>
      </c>
      <c r="Q92" s="197"/>
      <c r="R92" s="198">
        <f>SUM(R93:R95)</f>
        <v>0</v>
      </c>
      <c r="S92" s="197"/>
      <c r="T92" s="199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110</v>
      </c>
      <c r="AT92" s="201" t="s">
        <v>69</v>
      </c>
      <c r="AU92" s="201" t="s">
        <v>78</v>
      </c>
      <c r="AY92" s="200" t="s">
        <v>111</v>
      </c>
      <c r="BK92" s="202">
        <f>SUM(BK93:BK95)</f>
        <v>0</v>
      </c>
    </row>
    <row r="93" s="2" customFormat="1" ht="16.5" customHeight="1">
      <c r="A93" s="39"/>
      <c r="B93" s="40"/>
      <c r="C93" s="205" t="s">
        <v>130</v>
      </c>
      <c r="D93" s="205" t="s">
        <v>114</v>
      </c>
      <c r="E93" s="206" t="s">
        <v>131</v>
      </c>
      <c r="F93" s="207" t="s">
        <v>132</v>
      </c>
      <c r="G93" s="208" t="s">
        <v>117</v>
      </c>
      <c r="H93" s="209">
        <v>1</v>
      </c>
      <c r="I93" s="210"/>
      <c r="J93" s="211">
        <f>ROUND(I93*H93,2)</f>
        <v>0</v>
      </c>
      <c r="K93" s="207" t="s">
        <v>118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119</v>
      </c>
      <c r="AT93" s="216" t="s">
        <v>114</v>
      </c>
      <c r="AU93" s="216" t="s">
        <v>80</v>
      </c>
      <c r="AY93" s="18" t="s">
        <v>111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119</v>
      </c>
      <c r="BM93" s="216" t="s">
        <v>133</v>
      </c>
    </row>
    <row r="94" s="2" customFormat="1">
      <c r="A94" s="39"/>
      <c r="B94" s="40"/>
      <c r="C94" s="41"/>
      <c r="D94" s="218" t="s">
        <v>121</v>
      </c>
      <c r="E94" s="41"/>
      <c r="F94" s="219" t="s">
        <v>134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121</v>
      </c>
      <c r="AU94" s="18" t="s">
        <v>80</v>
      </c>
    </row>
    <row r="95" s="13" customFormat="1">
      <c r="A95" s="13"/>
      <c r="B95" s="223"/>
      <c r="C95" s="224"/>
      <c r="D95" s="225" t="s">
        <v>135</v>
      </c>
      <c r="E95" s="226" t="s">
        <v>19</v>
      </c>
      <c r="F95" s="227" t="s">
        <v>136</v>
      </c>
      <c r="G95" s="224"/>
      <c r="H95" s="228">
        <v>1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135</v>
      </c>
      <c r="AU95" s="234" t="s">
        <v>80</v>
      </c>
      <c r="AV95" s="13" t="s">
        <v>80</v>
      </c>
      <c r="AW95" s="13" t="s">
        <v>32</v>
      </c>
      <c r="AX95" s="13" t="s">
        <v>78</v>
      </c>
      <c r="AY95" s="234" t="s">
        <v>111</v>
      </c>
    </row>
    <row r="96" s="12" customFormat="1" ht="22.8" customHeight="1">
      <c r="A96" s="12"/>
      <c r="B96" s="189"/>
      <c r="C96" s="190"/>
      <c r="D96" s="191" t="s">
        <v>69</v>
      </c>
      <c r="E96" s="203" t="s">
        <v>137</v>
      </c>
      <c r="F96" s="203" t="s">
        <v>138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SUM(P97:P98)</f>
        <v>0</v>
      </c>
      <c r="Q96" s="197"/>
      <c r="R96" s="198">
        <f>SUM(R97:R98)</f>
        <v>0</v>
      </c>
      <c r="S96" s="197"/>
      <c r="T96" s="19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110</v>
      </c>
      <c r="AT96" s="201" t="s">
        <v>69</v>
      </c>
      <c r="AU96" s="201" t="s">
        <v>78</v>
      </c>
      <c r="AY96" s="200" t="s">
        <v>111</v>
      </c>
      <c r="BK96" s="202">
        <f>SUM(BK97:BK98)</f>
        <v>0</v>
      </c>
    </row>
    <row r="97" s="2" customFormat="1" ht="16.5" customHeight="1">
      <c r="A97" s="39"/>
      <c r="B97" s="40"/>
      <c r="C97" s="205" t="s">
        <v>139</v>
      </c>
      <c r="D97" s="205" t="s">
        <v>114</v>
      </c>
      <c r="E97" s="206" t="s">
        <v>140</v>
      </c>
      <c r="F97" s="207" t="s">
        <v>138</v>
      </c>
      <c r="G97" s="208" t="s">
        <v>117</v>
      </c>
      <c r="H97" s="209">
        <v>1</v>
      </c>
      <c r="I97" s="210"/>
      <c r="J97" s="211">
        <f>ROUND(I97*H97,2)</f>
        <v>0</v>
      </c>
      <c r="K97" s="207" t="s">
        <v>118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119</v>
      </c>
      <c r="AT97" s="216" t="s">
        <v>114</v>
      </c>
      <c r="AU97" s="216" t="s">
        <v>80</v>
      </c>
      <c r="AY97" s="18" t="s">
        <v>111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119</v>
      </c>
      <c r="BM97" s="216" t="s">
        <v>141</v>
      </c>
    </row>
    <row r="98" s="2" customFormat="1">
      <c r="A98" s="39"/>
      <c r="B98" s="40"/>
      <c r="C98" s="41"/>
      <c r="D98" s="218" t="s">
        <v>121</v>
      </c>
      <c r="E98" s="41"/>
      <c r="F98" s="219" t="s">
        <v>142</v>
      </c>
      <c r="G98" s="41"/>
      <c r="H98" s="41"/>
      <c r="I98" s="220"/>
      <c r="J98" s="41"/>
      <c r="K98" s="41"/>
      <c r="L98" s="45"/>
      <c r="M98" s="235"/>
      <c r="N98" s="236"/>
      <c r="O98" s="237"/>
      <c r="P98" s="237"/>
      <c r="Q98" s="237"/>
      <c r="R98" s="237"/>
      <c r="S98" s="237"/>
      <c r="T98" s="238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121</v>
      </c>
      <c r="AU98" s="18" t="s">
        <v>80</v>
      </c>
    </row>
    <row r="99" s="2" customFormat="1" ht="6.96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sheet="1" autoFilter="0" formatColumns="0" formatRows="0" objects="1" scenarios="1" spinCount="100000" saltValue="sK6zwKwMBNi6BI2vOP3X1Jq8/qsQbudrGvy73i7oRzm6WSayF78uwff73dIjAaOt3yQYGudhcbCjQDtzjrsjeg==" hashValue="EjAuyrYM3cZ0tp0foKt6kJS+NyF04RXvqHAkuBi7UxKdphe17pWb7iGz0fZN0ZXhAiht+QF38VyHuRAI+zNwuw==" algorithmName="SHA-512" password="D198"/>
  <autoFilter ref="C83:K9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013254000"/>
    <hyperlink ref="F91" r:id="rId2" display="https://podminky.urs.cz/item/CS_URS_2021_02/030001000"/>
    <hyperlink ref="F94" r:id="rId3" display="https://podminky.urs.cz/item/CS_URS_2021_02/052002000"/>
    <hyperlink ref="F98" r:id="rId4" display="https://podminky.urs.cz/item/CS_URS_2021_02/07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84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Oplocení pozemku p.p.č. 402/5 v k.ú. Rokycany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4. 9. 2021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ROUND(J91,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ROUND((SUM(BE91:BE274)),  2)</f>
        <v>0</v>
      </c>
      <c r="G33" s="39"/>
      <c r="H33" s="39"/>
      <c r="I33" s="149">
        <v>0.20999999999999999</v>
      </c>
      <c r="J33" s="148">
        <f>ROUND(((SUM(BE91:BE274))*I33),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ROUND((SUM(BF91:BF274)),  2)</f>
        <v>0</v>
      </c>
      <c r="G34" s="39"/>
      <c r="H34" s="39"/>
      <c r="I34" s="149">
        <v>0.14999999999999999</v>
      </c>
      <c r="J34" s="148">
        <f>ROUND(((SUM(BF91:BF274))*I34),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ROUND((SUM(BG91:BG274)),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ROUND((SUM(BH91:BH274)),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ROUND((SUM(BI91:BI274)),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Oplocení pozemku p.p.č. 402/5 v k.ú. Rokycany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001 - Oplocení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MŠ Školní</v>
      </c>
      <c r="G52" s="41"/>
      <c r="H52" s="41"/>
      <c r="I52" s="33" t="s">
        <v>23</v>
      </c>
      <c r="J52" s="73" t="str">
        <f>IF(J12="","",J12)</f>
        <v>4. 9. 2021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88</v>
      </c>
      <c r="D57" s="163"/>
      <c r="E57" s="163"/>
      <c r="F57" s="163"/>
      <c r="G57" s="163"/>
      <c r="H57" s="163"/>
      <c r="I57" s="163"/>
      <c r="J57" s="164" t="s">
        <v>89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90</v>
      </c>
    </row>
    <row r="60" s="9" customFormat="1" ht="24.96" customHeight="1">
      <c r="A60" s="9"/>
      <c r="B60" s="166"/>
      <c r="C60" s="167"/>
      <c r="D60" s="168" t="s">
        <v>144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145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146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147</v>
      </c>
      <c r="E63" s="175"/>
      <c r="F63" s="175"/>
      <c r="G63" s="175"/>
      <c r="H63" s="175"/>
      <c r="I63" s="175"/>
      <c r="J63" s="176">
        <f>J115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148</v>
      </c>
      <c r="E64" s="175"/>
      <c r="F64" s="175"/>
      <c r="G64" s="175"/>
      <c r="H64" s="175"/>
      <c r="I64" s="175"/>
      <c r="J64" s="176">
        <f>J168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149</v>
      </c>
      <c r="E65" s="175"/>
      <c r="F65" s="175"/>
      <c r="G65" s="175"/>
      <c r="H65" s="175"/>
      <c r="I65" s="175"/>
      <c r="J65" s="176">
        <f>J175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150</v>
      </c>
      <c r="E66" s="175"/>
      <c r="F66" s="175"/>
      <c r="G66" s="175"/>
      <c r="H66" s="175"/>
      <c r="I66" s="175"/>
      <c r="J66" s="176">
        <f>J224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151</v>
      </c>
      <c r="E67" s="175"/>
      <c r="F67" s="175"/>
      <c r="G67" s="175"/>
      <c r="H67" s="175"/>
      <c r="I67" s="175"/>
      <c r="J67" s="176">
        <f>J234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6"/>
      <c r="C68" s="167"/>
      <c r="D68" s="168" t="s">
        <v>152</v>
      </c>
      <c r="E68" s="169"/>
      <c r="F68" s="169"/>
      <c r="G68" s="169"/>
      <c r="H68" s="169"/>
      <c r="I68" s="169"/>
      <c r="J68" s="170">
        <f>J237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153</v>
      </c>
      <c r="E69" s="175"/>
      <c r="F69" s="175"/>
      <c r="G69" s="175"/>
      <c r="H69" s="175"/>
      <c r="I69" s="175"/>
      <c r="J69" s="176">
        <f>J238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2"/>
      <c r="C70" s="173"/>
      <c r="D70" s="174" t="s">
        <v>154</v>
      </c>
      <c r="E70" s="175"/>
      <c r="F70" s="175"/>
      <c r="G70" s="175"/>
      <c r="H70" s="175"/>
      <c r="I70" s="175"/>
      <c r="J70" s="176">
        <f>J256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66"/>
      <c r="C71" s="167"/>
      <c r="D71" s="168" t="s">
        <v>155</v>
      </c>
      <c r="E71" s="169"/>
      <c r="F71" s="169"/>
      <c r="G71" s="169"/>
      <c r="H71" s="169"/>
      <c r="I71" s="169"/>
      <c r="J71" s="170">
        <f>J271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96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61" t="str">
        <f>E7</f>
        <v>Oplocení pozemku p.p.č. 402/5 v k.ú. Rokycany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85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001 - Oplocení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MŠ Školní</v>
      </c>
      <c r="G85" s="41"/>
      <c r="H85" s="41"/>
      <c r="I85" s="33" t="s">
        <v>23</v>
      </c>
      <c r="J85" s="73" t="str">
        <f>IF(J12="","",J12)</f>
        <v>4. 9. 2021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 xml:space="preserve"> </v>
      </c>
      <c r="G87" s="41"/>
      <c r="H87" s="41"/>
      <c r="I87" s="33" t="s">
        <v>31</v>
      </c>
      <c r="J87" s="37" t="str">
        <f>E21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33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8"/>
      <c r="B90" s="179"/>
      <c r="C90" s="180" t="s">
        <v>97</v>
      </c>
      <c r="D90" s="181" t="s">
        <v>55</v>
      </c>
      <c r="E90" s="181" t="s">
        <v>51</v>
      </c>
      <c r="F90" s="181" t="s">
        <v>52</v>
      </c>
      <c r="G90" s="181" t="s">
        <v>98</v>
      </c>
      <c r="H90" s="181" t="s">
        <v>99</v>
      </c>
      <c r="I90" s="181" t="s">
        <v>100</v>
      </c>
      <c r="J90" s="181" t="s">
        <v>89</v>
      </c>
      <c r="K90" s="182" t="s">
        <v>101</v>
      </c>
      <c r="L90" s="183"/>
      <c r="M90" s="93" t="s">
        <v>19</v>
      </c>
      <c r="N90" s="94" t="s">
        <v>40</v>
      </c>
      <c r="O90" s="94" t="s">
        <v>102</v>
      </c>
      <c r="P90" s="94" t="s">
        <v>103</v>
      </c>
      <c r="Q90" s="94" t="s">
        <v>104</v>
      </c>
      <c r="R90" s="94" t="s">
        <v>105</v>
      </c>
      <c r="S90" s="94" t="s">
        <v>106</v>
      </c>
      <c r="T90" s="95" t="s">
        <v>107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="2" customFormat="1" ht="22.8" customHeight="1">
      <c r="A91" s="39"/>
      <c r="B91" s="40"/>
      <c r="C91" s="100" t="s">
        <v>108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P92+P237+P271</f>
        <v>0</v>
      </c>
      <c r="Q91" s="97"/>
      <c r="R91" s="186">
        <f>R92+R237+R271</f>
        <v>53.042346560000006</v>
      </c>
      <c r="S91" s="97"/>
      <c r="T91" s="187">
        <f>T92+T237+T271</f>
        <v>36.811354999999999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69</v>
      </c>
      <c r="AU91" s="18" t="s">
        <v>90</v>
      </c>
      <c r="BK91" s="188">
        <f>BK92+BK237+BK271</f>
        <v>0</v>
      </c>
    </row>
    <row r="92" s="12" customFormat="1" ht="25.92" customHeight="1">
      <c r="A92" s="12"/>
      <c r="B92" s="189"/>
      <c r="C92" s="190"/>
      <c r="D92" s="191" t="s">
        <v>69</v>
      </c>
      <c r="E92" s="192" t="s">
        <v>156</v>
      </c>
      <c r="F92" s="192" t="s">
        <v>157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P93+P108+P115+P168+P175+P224+P234</f>
        <v>0</v>
      </c>
      <c r="Q92" s="197"/>
      <c r="R92" s="198">
        <f>R93+R108+R115+R168+R175+R224+R234</f>
        <v>52.401051560000006</v>
      </c>
      <c r="S92" s="197"/>
      <c r="T92" s="199">
        <f>T93+T108+T115+T168+T175+T224+T234</f>
        <v>36.805354999999999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70</v>
      </c>
      <c r="AY92" s="200" t="s">
        <v>111</v>
      </c>
      <c r="BK92" s="202">
        <f>BK93+BK108+BK115+BK168+BK175+BK224+BK234</f>
        <v>0</v>
      </c>
    </row>
    <row r="93" s="12" customFormat="1" ht="22.8" customHeight="1">
      <c r="A93" s="12"/>
      <c r="B93" s="189"/>
      <c r="C93" s="190"/>
      <c r="D93" s="191" t="s">
        <v>69</v>
      </c>
      <c r="E93" s="203" t="s">
        <v>78</v>
      </c>
      <c r="F93" s="203" t="s">
        <v>158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SUM(P94:P107)</f>
        <v>0</v>
      </c>
      <c r="Q93" s="197"/>
      <c r="R93" s="198">
        <f>SUM(R94:R107)</f>
        <v>0</v>
      </c>
      <c r="S93" s="197"/>
      <c r="T93" s="199">
        <f>SUM(T94:T107)</f>
        <v>1.6824999999999999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78</v>
      </c>
      <c r="AT93" s="201" t="s">
        <v>69</v>
      </c>
      <c r="AU93" s="201" t="s">
        <v>78</v>
      </c>
      <c r="AY93" s="200" t="s">
        <v>111</v>
      </c>
      <c r="BK93" s="202">
        <f>SUM(BK94:BK107)</f>
        <v>0</v>
      </c>
    </row>
    <row r="94" s="2" customFormat="1" ht="37.8" customHeight="1">
      <c r="A94" s="39"/>
      <c r="B94" s="40"/>
      <c r="C94" s="205" t="s">
        <v>78</v>
      </c>
      <c r="D94" s="205" t="s">
        <v>114</v>
      </c>
      <c r="E94" s="206" t="s">
        <v>159</v>
      </c>
      <c r="F94" s="207" t="s">
        <v>160</v>
      </c>
      <c r="G94" s="208" t="s">
        <v>161</v>
      </c>
      <c r="H94" s="209">
        <v>4.5</v>
      </c>
      <c r="I94" s="210"/>
      <c r="J94" s="211">
        <f>ROUND(I94*H94,2)</f>
        <v>0</v>
      </c>
      <c r="K94" s="207" t="s">
        <v>118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0.26000000000000001</v>
      </c>
      <c r="T94" s="215">
        <f>S94*H94</f>
        <v>1.1699999999999999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139</v>
      </c>
      <c r="AT94" s="216" t="s">
        <v>114</v>
      </c>
      <c r="AU94" s="216" t="s">
        <v>80</v>
      </c>
      <c r="AY94" s="18" t="s">
        <v>111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139</v>
      </c>
      <c r="BM94" s="216" t="s">
        <v>162</v>
      </c>
    </row>
    <row r="95" s="2" customFormat="1">
      <c r="A95" s="39"/>
      <c r="B95" s="40"/>
      <c r="C95" s="41"/>
      <c r="D95" s="218" t="s">
        <v>121</v>
      </c>
      <c r="E95" s="41"/>
      <c r="F95" s="219" t="s">
        <v>163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121</v>
      </c>
      <c r="AU95" s="18" t="s">
        <v>80</v>
      </c>
    </row>
    <row r="96" s="13" customFormat="1">
      <c r="A96" s="13"/>
      <c r="B96" s="223"/>
      <c r="C96" s="224"/>
      <c r="D96" s="225" t="s">
        <v>135</v>
      </c>
      <c r="E96" s="226" t="s">
        <v>19</v>
      </c>
      <c r="F96" s="227" t="s">
        <v>164</v>
      </c>
      <c r="G96" s="224"/>
      <c r="H96" s="228">
        <v>4.5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135</v>
      </c>
      <c r="AU96" s="234" t="s">
        <v>80</v>
      </c>
      <c r="AV96" s="13" t="s">
        <v>80</v>
      </c>
      <c r="AW96" s="13" t="s">
        <v>32</v>
      </c>
      <c r="AX96" s="13" t="s">
        <v>78</v>
      </c>
      <c r="AY96" s="234" t="s">
        <v>111</v>
      </c>
    </row>
    <row r="97" s="2" customFormat="1" ht="24.15" customHeight="1">
      <c r="A97" s="39"/>
      <c r="B97" s="40"/>
      <c r="C97" s="205" t="s">
        <v>80</v>
      </c>
      <c r="D97" s="205" t="s">
        <v>114</v>
      </c>
      <c r="E97" s="206" t="s">
        <v>165</v>
      </c>
      <c r="F97" s="207" t="s">
        <v>166</v>
      </c>
      <c r="G97" s="208" t="s">
        <v>167</v>
      </c>
      <c r="H97" s="209">
        <v>2.5</v>
      </c>
      <c r="I97" s="210"/>
      <c r="J97" s="211">
        <f>ROUND(I97*H97,2)</f>
        <v>0</v>
      </c>
      <c r="K97" s="207" t="s">
        <v>118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0.20499999999999999</v>
      </c>
      <c r="T97" s="215">
        <f>S97*H97</f>
        <v>0.51249999999999996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139</v>
      </c>
      <c r="AT97" s="216" t="s">
        <v>114</v>
      </c>
      <c r="AU97" s="216" t="s">
        <v>80</v>
      </c>
      <c r="AY97" s="18" t="s">
        <v>111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139</v>
      </c>
      <c r="BM97" s="216" t="s">
        <v>168</v>
      </c>
    </row>
    <row r="98" s="2" customFormat="1">
      <c r="A98" s="39"/>
      <c r="B98" s="40"/>
      <c r="C98" s="41"/>
      <c r="D98" s="218" t="s">
        <v>121</v>
      </c>
      <c r="E98" s="41"/>
      <c r="F98" s="219" t="s">
        <v>169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121</v>
      </c>
      <c r="AU98" s="18" t="s">
        <v>80</v>
      </c>
    </row>
    <row r="99" s="13" customFormat="1">
      <c r="A99" s="13"/>
      <c r="B99" s="223"/>
      <c r="C99" s="224"/>
      <c r="D99" s="225" t="s">
        <v>135</v>
      </c>
      <c r="E99" s="226" t="s">
        <v>19</v>
      </c>
      <c r="F99" s="227" t="s">
        <v>170</v>
      </c>
      <c r="G99" s="224"/>
      <c r="H99" s="228">
        <v>2.5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135</v>
      </c>
      <c r="AU99" s="234" t="s">
        <v>80</v>
      </c>
      <c r="AV99" s="13" t="s">
        <v>80</v>
      </c>
      <c r="AW99" s="13" t="s">
        <v>32</v>
      </c>
      <c r="AX99" s="13" t="s">
        <v>78</v>
      </c>
      <c r="AY99" s="234" t="s">
        <v>111</v>
      </c>
    </row>
    <row r="100" s="2" customFormat="1" ht="21.75" customHeight="1">
      <c r="A100" s="39"/>
      <c r="B100" s="40"/>
      <c r="C100" s="205" t="s">
        <v>130</v>
      </c>
      <c r="D100" s="205" t="s">
        <v>114</v>
      </c>
      <c r="E100" s="206" t="s">
        <v>171</v>
      </c>
      <c r="F100" s="207" t="s">
        <v>172</v>
      </c>
      <c r="G100" s="208" t="s">
        <v>173</v>
      </c>
      <c r="H100" s="209">
        <v>10.08</v>
      </c>
      <c r="I100" s="210"/>
      <c r="J100" s="211">
        <f>ROUND(I100*H100,2)</f>
        <v>0</v>
      </c>
      <c r="K100" s="207" t="s">
        <v>118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139</v>
      </c>
      <c r="AT100" s="216" t="s">
        <v>114</v>
      </c>
      <c r="AU100" s="216" t="s">
        <v>80</v>
      </c>
      <c r="AY100" s="18" t="s">
        <v>111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139</v>
      </c>
      <c r="BM100" s="216" t="s">
        <v>174</v>
      </c>
    </row>
    <row r="101" s="2" customFormat="1">
      <c r="A101" s="39"/>
      <c r="B101" s="40"/>
      <c r="C101" s="41"/>
      <c r="D101" s="218" t="s">
        <v>121</v>
      </c>
      <c r="E101" s="41"/>
      <c r="F101" s="219" t="s">
        <v>175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121</v>
      </c>
      <c r="AU101" s="18" t="s">
        <v>80</v>
      </c>
    </row>
    <row r="102" s="13" customFormat="1">
      <c r="A102" s="13"/>
      <c r="B102" s="223"/>
      <c r="C102" s="224"/>
      <c r="D102" s="225" t="s">
        <v>135</v>
      </c>
      <c r="E102" s="226" t="s">
        <v>19</v>
      </c>
      <c r="F102" s="227" t="s">
        <v>176</v>
      </c>
      <c r="G102" s="224"/>
      <c r="H102" s="228">
        <v>10.08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135</v>
      </c>
      <c r="AU102" s="234" t="s">
        <v>80</v>
      </c>
      <c r="AV102" s="13" t="s">
        <v>80</v>
      </c>
      <c r="AW102" s="13" t="s">
        <v>32</v>
      </c>
      <c r="AX102" s="13" t="s">
        <v>70</v>
      </c>
      <c r="AY102" s="234" t="s">
        <v>111</v>
      </c>
    </row>
    <row r="103" s="14" customFormat="1">
      <c r="A103" s="14"/>
      <c r="B103" s="239"/>
      <c r="C103" s="240"/>
      <c r="D103" s="225" t="s">
        <v>135</v>
      </c>
      <c r="E103" s="241" t="s">
        <v>19</v>
      </c>
      <c r="F103" s="242" t="s">
        <v>177</v>
      </c>
      <c r="G103" s="240"/>
      <c r="H103" s="243">
        <v>10.08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9" t="s">
        <v>135</v>
      </c>
      <c r="AU103" s="249" t="s">
        <v>80</v>
      </c>
      <c r="AV103" s="14" t="s">
        <v>139</v>
      </c>
      <c r="AW103" s="14" t="s">
        <v>32</v>
      </c>
      <c r="AX103" s="14" t="s">
        <v>78</v>
      </c>
      <c r="AY103" s="249" t="s">
        <v>111</v>
      </c>
    </row>
    <row r="104" s="2" customFormat="1" ht="37.8" customHeight="1">
      <c r="A104" s="39"/>
      <c r="B104" s="40"/>
      <c r="C104" s="205" t="s">
        <v>139</v>
      </c>
      <c r="D104" s="205" t="s">
        <v>114</v>
      </c>
      <c r="E104" s="206" t="s">
        <v>178</v>
      </c>
      <c r="F104" s="207" t="s">
        <v>179</v>
      </c>
      <c r="G104" s="208" t="s">
        <v>173</v>
      </c>
      <c r="H104" s="209">
        <v>10.08</v>
      </c>
      <c r="I104" s="210"/>
      <c r="J104" s="211">
        <f>ROUND(I104*H104,2)</f>
        <v>0</v>
      </c>
      <c r="K104" s="207" t="s">
        <v>118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139</v>
      </c>
      <c r="AT104" s="216" t="s">
        <v>114</v>
      </c>
      <c r="AU104" s="216" t="s">
        <v>80</v>
      </c>
      <c r="AY104" s="18" t="s">
        <v>111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139</v>
      </c>
      <c r="BM104" s="216" t="s">
        <v>180</v>
      </c>
    </row>
    <row r="105" s="2" customFormat="1">
      <c r="A105" s="39"/>
      <c r="B105" s="40"/>
      <c r="C105" s="41"/>
      <c r="D105" s="218" t="s">
        <v>121</v>
      </c>
      <c r="E105" s="41"/>
      <c r="F105" s="219" t="s">
        <v>181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121</v>
      </c>
      <c r="AU105" s="18" t="s">
        <v>80</v>
      </c>
    </row>
    <row r="106" s="2" customFormat="1" ht="24.15" customHeight="1">
      <c r="A106" s="39"/>
      <c r="B106" s="40"/>
      <c r="C106" s="205" t="s">
        <v>110</v>
      </c>
      <c r="D106" s="205" t="s">
        <v>114</v>
      </c>
      <c r="E106" s="206" t="s">
        <v>182</v>
      </c>
      <c r="F106" s="207" t="s">
        <v>183</v>
      </c>
      <c r="G106" s="208" t="s">
        <v>173</v>
      </c>
      <c r="H106" s="209">
        <v>10.08</v>
      </c>
      <c r="I106" s="210"/>
      <c r="J106" s="211">
        <f>ROUND(I106*H106,2)</f>
        <v>0</v>
      </c>
      <c r="K106" s="207" t="s">
        <v>118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139</v>
      </c>
      <c r="AT106" s="216" t="s">
        <v>114</v>
      </c>
      <c r="AU106" s="216" t="s">
        <v>80</v>
      </c>
      <c r="AY106" s="18" t="s">
        <v>111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139</v>
      </c>
      <c r="BM106" s="216" t="s">
        <v>184</v>
      </c>
    </row>
    <row r="107" s="2" customFormat="1">
      <c r="A107" s="39"/>
      <c r="B107" s="40"/>
      <c r="C107" s="41"/>
      <c r="D107" s="218" t="s">
        <v>121</v>
      </c>
      <c r="E107" s="41"/>
      <c r="F107" s="219" t="s">
        <v>185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121</v>
      </c>
      <c r="AU107" s="18" t="s">
        <v>80</v>
      </c>
    </row>
    <row r="108" s="12" customFormat="1" ht="22.8" customHeight="1">
      <c r="A108" s="12"/>
      <c r="B108" s="189"/>
      <c r="C108" s="190"/>
      <c r="D108" s="191" t="s">
        <v>69</v>
      </c>
      <c r="E108" s="203" t="s">
        <v>80</v>
      </c>
      <c r="F108" s="203" t="s">
        <v>186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SUM(P109:P114)</f>
        <v>0</v>
      </c>
      <c r="Q108" s="197"/>
      <c r="R108" s="198">
        <f>SUM(R109:R114)</f>
        <v>31.72017598</v>
      </c>
      <c r="S108" s="197"/>
      <c r="T108" s="199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78</v>
      </c>
      <c r="AT108" s="201" t="s">
        <v>69</v>
      </c>
      <c r="AU108" s="201" t="s">
        <v>78</v>
      </c>
      <c r="AY108" s="200" t="s">
        <v>111</v>
      </c>
      <c r="BK108" s="202">
        <f>SUM(BK109:BK114)</f>
        <v>0</v>
      </c>
    </row>
    <row r="109" s="2" customFormat="1" ht="21.75" customHeight="1">
      <c r="A109" s="39"/>
      <c r="B109" s="40"/>
      <c r="C109" s="205" t="s">
        <v>187</v>
      </c>
      <c r="D109" s="205" t="s">
        <v>114</v>
      </c>
      <c r="E109" s="206" t="s">
        <v>188</v>
      </c>
      <c r="F109" s="207" t="s">
        <v>189</v>
      </c>
      <c r="G109" s="208" t="s">
        <v>173</v>
      </c>
      <c r="H109" s="209">
        <v>13.960000000000001</v>
      </c>
      <c r="I109" s="210"/>
      <c r="J109" s="211">
        <f>ROUND(I109*H109,2)</f>
        <v>0</v>
      </c>
      <c r="K109" s="207" t="s">
        <v>118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2.2563399999999998</v>
      </c>
      <c r="R109" s="214">
        <f>Q109*H109</f>
        <v>31.4985064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139</v>
      </c>
      <c r="AT109" s="216" t="s">
        <v>114</v>
      </c>
      <c r="AU109" s="216" t="s">
        <v>80</v>
      </c>
      <c r="AY109" s="18" t="s">
        <v>111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139</v>
      </c>
      <c r="BM109" s="216" t="s">
        <v>190</v>
      </c>
    </row>
    <row r="110" s="2" customFormat="1">
      <c r="A110" s="39"/>
      <c r="B110" s="40"/>
      <c r="C110" s="41"/>
      <c r="D110" s="218" t="s">
        <v>121</v>
      </c>
      <c r="E110" s="41"/>
      <c r="F110" s="219" t="s">
        <v>191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121</v>
      </c>
      <c r="AU110" s="18" t="s">
        <v>80</v>
      </c>
    </row>
    <row r="111" s="13" customFormat="1">
      <c r="A111" s="13"/>
      <c r="B111" s="223"/>
      <c r="C111" s="224"/>
      <c r="D111" s="225" t="s">
        <v>135</v>
      </c>
      <c r="E111" s="226" t="s">
        <v>19</v>
      </c>
      <c r="F111" s="227" t="s">
        <v>192</v>
      </c>
      <c r="G111" s="224"/>
      <c r="H111" s="228">
        <v>13.960000000000001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135</v>
      </c>
      <c r="AU111" s="234" t="s">
        <v>80</v>
      </c>
      <c r="AV111" s="13" t="s">
        <v>80</v>
      </c>
      <c r="AW111" s="13" t="s">
        <v>32</v>
      </c>
      <c r="AX111" s="13" t="s">
        <v>78</v>
      </c>
      <c r="AY111" s="234" t="s">
        <v>111</v>
      </c>
    </row>
    <row r="112" s="2" customFormat="1" ht="16.5" customHeight="1">
      <c r="A112" s="39"/>
      <c r="B112" s="40"/>
      <c r="C112" s="205" t="s">
        <v>193</v>
      </c>
      <c r="D112" s="205" t="s">
        <v>114</v>
      </c>
      <c r="E112" s="206" t="s">
        <v>194</v>
      </c>
      <c r="F112" s="207" t="s">
        <v>195</v>
      </c>
      <c r="G112" s="208" t="s">
        <v>196</v>
      </c>
      <c r="H112" s="209">
        <v>0.20899999999999999</v>
      </c>
      <c r="I112" s="210"/>
      <c r="J112" s="211">
        <f>ROUND(I112*H112,2)</f>
        <v>0</v>
      </c>
      <c r="K112" s="207" t="s">
        <v>118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1.0606199999999999</v>
      </c>
      <c r="R112" s="214">
        <f>Q112*H112</f>
        <v>0.22166957999999998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139</v>
      </c>
      <c r="AT112" s="216" t="s">
        <v>114</v>
      </c>
      <c r="AU112" s="216" t="s">
        <v>80</v>
      </c>
      <c r="AY112" s="18" t="s">
        <v>111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139</v>
      </c>
      <c r="BM112" s="216" t="s">
        <v>197</v>
      </c>
    </row>
    <row r="113" s="2" customFormat="1">
      <c r="A113" s="39"/>
      <c r="B113" s="40"/>
      <c r="C113" s="41"/>
      <c r="D113" s="218" t="s">
        <v>121</v>
      </c>
      <c r="E113" s="41"/>
      <c r="F113" s="219" t="s">
        <v>198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121</v>
      </c>
      <c r="AU113" s="18" t="s">
        <v>80</v>
      </c>
    </row>
    <row r="114" s="13" customFormat="1">
      <c r="A114" s="13"/>
      <c r="B114" s="223"/>
      <c r="C114" s="224"/>
      <c r="D114" s="225" t="s">
        <v>135</v>
      </c>
      <c r="E114" s="226" t="s">
        <v>19</v>
      </c>
      <c r="F114" s="227" t="s">
        <v>199</v>
      </c>
      <c r="G114" s="224"/>
      <c r="H114" s="228">
        <v>0.20899999999999999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135</v>
      </c>
      <c r="AU114" s="234" t="s">
        <v>80</v>
      </c>
      <c r="AV114" s="13" t="s">
        <v>80</v>
      </c>
      <c r="AW114" s="13" t="s">
        <v>32</v>
      </c>
      <c r="AX114" s="13" t="s">
        <v>78</v>
      </c>
      <c r="AY114" s="234" t="s">
        <v>111</v>
      </c>
    </row>
    <row r="115" s="12" customFormat="1" ht="22.8" customHeight="1">
      <c r="A115" s="12"/>
      <c r="B115" s="189"/>
      <c r="C115" s="190"/>
      <c r="D115" s="191" t="s">
        <v>69</v>
      </c>
      <c r="E115" s="203" t="s">
        <v>130</v>
      </c>
      <c r="F115" s="203" t="s">
        <v>200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SUM(P116:P167)</f>
        <v>0</v>
      </c>
      <c r="Q115" s="197"/>
      <c r="R115" s="198">
        <f>SUM(R116:R167)</f>
        <v>19.541928580000004</v>
      </c>
      <c r="S115" s="197"/>
      <c r="T115" s="199">
        <f>SUM(T116:T167)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78</v>
      </c>
      <c r="AT115" s="201" t="s">
        <v>69</v>
      </c>
      <c r="AU115" s="201" t="s">
        <v>78</v>
      </c>
      <c r="AY115" s="200" t="s">
        <v>111</v>
      </c>
      <c r="BK115" s="202">
        <f>SUM(BK116:BK167)</f>
        <v>0</v>
      </c>
    </row>
    <row r="116" s="2" customFormat="1" ht="16.5" customHeight="1">
      <c r="A116" s="39"/>
      <c r="B116" s="40"/>
      <c r="C116" s="205" t="s">
        <v>201</v>
      </c>
      <c r="D116" s="205" t="s">
        <v>114</v>
      </c>
      <c r="E116" s="206" t="s">
        <v>202</v>
      </c>
      <c r="F116" s="207" t="s">
        <v>203</v>
      </c>
      <c r="G116" s="208" t="s">
        <v>161</v>
      </c>
      <c r="H116" s="209">
        <v>24.100000000000001</v>
      </c>
      <c r="I116" s="210"/>
      <c r="J116" s="211">
        <f>ROUND(I116*H116,2)</f>
        <v>0</v>
      </c>
      <c r="K116" s="207" t="s">
        <v>118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0.0027499999999999998</v>
      </c>
      <c r="R116" s="214">
        <f>Q116*H116</f>
        <v>0.066275000000000001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139</v>
      </c>
      <c r="AT116" s="216" t="s">
        <v>114</v>
      </c>
      <c r="AU116" s="216" t="s">
        <v>80</v>
      </c>
      <c r="AY116" s="18" t="s">
        <v>111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139</v>
      </c>
      <c r="BM116" s="216" t="s">
        <v>204</v>
      </c>
    </row>
    <row r="117" s="2" customFormat="1">
      <c r="A117" s="39"/>
      <c r="B117" s="40"/>
      <c r="C117" s="41"/>
      <c r="D117" s="218" t="s">
        <v>121</v>
      </c>
      <c r="E117" s="41"/>
      <c r="F117" s="219" t="s">
        <v>205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121</v>
      </c>
      <c r="AU117" s="18" t="s">
        <v>80</v>
      </c>
    </row>
    <row r="118" s="13" customFormat="1">
      <c r="A118" s="13"/>
      <c r="B118" s="223"/>
      <c r="C118" s="224"/>
      <c r="D118" s="225" t="s">
        <v>135</v>
      </c>
      <c r="E118" s="226" t="s">
        <v>19</v>
      </c>
      <c r="F118" s="227" t="s">
        <v>206</v>
      </c>
      <c r="G118" s="224"/>
      <c r="H118" s="228">
        <v>24.100000000000001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135</v>
      </c>
      <c r="AU118" s="234" t="s">
        <v>80</v>
      </c>
      <c r="AV118" s="13" t="s">
        <v>80</v>
      </c>
      <c r="AW118" s="13" t="s">
        <v>32</v>
      </c>
      <c r="AX118" s="13" t="s">
        <v>70</v>
      </c>
      <c r="AY118" s="234" t="s">
        <v>111</v>
      </c>
    </row>
    <row r="119" s="14" customFormat="1">
      <c r="A119" s="14"/>
      <c r="B119" s="239"/>
      <c r="C119" s="240"/>
      <c r="D119" s="225" t="s">
        <v>135</v>
      </c>
      <c r="E119" s="241" t="s">
        <v>19</v>
      </c>
      <c r="F119" s="242" t="s">
        <v>177</v>
      </c>
      <c r="G119" s="240"/>
      <c r="H119" s="243">
        <v>24.100000000000001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9" t="s">
        <v>135</v>
      </c>
      <c r="AU119" s="249" t="s">
        <v>80</v>
      </c>
      <c r="AV119" s="14" t="s">
        <v>139</v>
      </c>
      <c r="AW119" s="14" t="s">
        <v>32</v>
      </c>
      <c r="AX119" s="14" t="s">
        <v>78</v>
      </c>
      <c r="AY119" s="249" t="s">
        <v>111</v>
      </c>
    </row>
    <row r="120" s="2" customFormat="1" ht="16.5" customHeight="1">
      <c r="A120" s="39"/>
      <c r="B120" s="40"/>
      <c r="C120" s="205" t="s">
        <v>207</v>
      </c>
      <c r="D120" s="205" t="s">
        <v>114</v>
      </c>
      <c r="E120" s="206" t="s">
        <v>208</v>
      </c>
      <c r="F120" s="207" t="s">
        <v>209</v>
      </c>
      <c r="G120" s="208" t="s">
        <v>161</v>
      </c>
      <c r="H120" s="209">
        <v>24.100000000000001</v>
      </c>
      <c r="I120" s="210"/>
      <c r="J120" s="211">
        <f>ROUND(I120*H120,2)</f>
        <v>0</v>
      </c>
      <c r="K120" s="207" t="s">
        <v>118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139</v>
      </c>
      <c r="AT120" s="216" t="s">
        <v>114</v>
      </c>
      <c r="AU120" s="216" t="s">
        <v>80</v>
      </c>
      <c r="AY120" s="18" t="s">
        <v>111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139</v>
      </c>
      <c r="BM120" s="216" t="s">
        <v>210</v>
      </c>
    </row>
    <row r="121" s="2" customFormat="1">
      <c r="A121" s="39"/>
      <c r="B121" s="40"/>
      <c r="C121" s="41"/>
      <c r="D121" s="218" t="s">
        <v>121</v>
      </c>
      <c r="E121" s="41"/>
      <c r="F121" s="219" t="s">
        <v>211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121</v>
      </c>
      <c r="AU121" s="18" t="s">
        <v>80</v>
      </c>
    </row>
    <row r="122" s="2" customFormat="1" ht="16.5" customHeight="1">
      <c r="A122" s="39"/>
      <c r="B122" s="40"/>
      <c r="C122" s="205" t="s">
        <v>212</v>
      </c>
      <c r="D122" s="205" t="s">
        <v>114</v>
      </c>
      <c r="E122" s="206" t="s">
        <v>213</v>
      </c>
      <c r="F122" s="207" t="s">
        <v>214</v>
      </c>
      <c r="G122" s="208" t="s">
        <v>161</v>
      </c>
      <c r="H122" s="209">
        <v>24.100000000000001</v>
      </c>
      <c r="I122" s="210"/>
      <c r="J122" s="211">
        <f>ROUND(I122*H122,2)</f>
        <v>0</v>
      </c>
      <c r="K122" s="207" t="s">
        <v>118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0.0025000000000000001</v>
      </c>
      <c r="R122" s="214">
        <f>Q122*H122</f>
        <v>0.060250000000000005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139</v>
      </c>
      <c r="AT122" s="216" t="s">
        <v>114</v>
      </c>
      <c r="AU122" s="216" t="s">
        <v>80</v>
      </c>
      <c r="AY122" s="18" t="s">
        <v>111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139</v>
      </c>
      <c r="BM122" s="216" t="s">
        <v>215</v>
      </c>
    </row>
    <row r="123" s="2" customFormat="1">
      <c r="A123" s="39"/>
      <c r="B123" s="40"/>
      <c r="C123" s="41"/>
      <c r="D123" s="218" t="s">
        <v>121</v>
      </c>
      <c r="E123" s="41"/>
      <c r="F123" s="219" t="s">
        <v>216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121</v>
      </c>
      <c r="AU123" s="18" t="s">
        <v>80</v>
      </c>
    </row>
    <row r="124" s="2" customFormat="1" ht="24.15" customHeight="1">
      <c r="A124" s="39"/>
      <c r="B124" s="40"/>
      <c r="C124" s="205" t="s">
        <v>217</v>
      </c>
      <c r="D124" s="205" t="s">
        <v>114</v>
      </c>
      <c r="E124" s="206" t="s">
        <v>218</v>
      </c>
      <c r="F124" s="207" t="s">
        <v>219</v>
      </c>
      <c r="G124" s="208" t="s">
        <v>196</v>
      </c>
      <c r="H124" s="209">
        <v>0.504</v>
      </c>
      <c r="I124" s="210"/>
      <c r="J124" s="211">
        <f>ROUND(I124*H124,2)</f>
        <v>0</v>
      </c>
      <c r="K124" s="207" t="s">
        <v>118</v>
      </c>
      <c r="L124" s="45"/>
      <c r="M124" s="212" t="s">
        <v>19</v>
      </c>
      <c r="N124" s="213" t="s">
        <v>41</v>
      </c>
      <c r="O124" s="85"/>
      <c r="P124" s="214">
        <f>O124*H124</f>
        <v>0</v>
      </c>
      <c r="Q124" s="214">
        <v>1.04922</v>
      </c>
      <c r="R124" s="214">
        <f>Q124*H124</f>
        <v>0.52880687999999998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139</v>
      </c>
      <c r="AT124" s="216" t="s">
        <v>114</v>
      </c>
      <c r="AU124" s="216" t="s">
        <v>80</v>
      </c>
      <c r="AY124" s="18" t="s">
        <v>111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78</v>
      </c>
      <c r="BK124" s="217">
        <f>ROUND(I124*H124,2)</f>
        <v>0</v>
      </c>
      <c r="BL124" s="18" t="s">
        <v>139</v>
      </c>
      <c r="BM124" s="216" t="s">
        <v>220</v>
      </c>
    </row>
    <row r="125" s="2" customFormat="1">
      <c r="A125" s="39"/>
      <c r="B125" s="40"/>
      <c r="C125" s="41"/>
      <c r="D125" s="218" t="s">
        <v>121</v>
      </c>
      <c r="E125" s="41"/>
      <c r="F125" s="219" t="s">
        <v>221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121</v>
      </c>
      <c r="AU125" s="18" t="s">
        <v>80</v>
      </c>
    </row>
    <row r="126" s="13" customFormat="1">
      <c r="A126" s="13"/>
      <c r="B126" s="223"/>
      <c r="C126" s="224"/>
      <c r="D126" s="225" t="s">
        <v>135</v>
      </c>
      <c r="E126" s="226" t="s">
        <v>19</v>
      </c>
      <c r="F126" s="227" t="s">
        <v>222</v>
      </c>
      <c r="G126" s="224"/>
      <c r="H126" s="228">
        <v>0.34999999999999998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135</v>
      </c>
      <c r="AU126" s="234" t="s">
        <v>80</v>
      </c>
      <c r="AV126" s="13" t="s">
        <v>80</v>
      </c>
      <c r="AW126" s="13" t="s">
        <v>32</v>
      </c>
      <c r="AX126" s="13" t="s">
        <v>70</v>
      </c>
      <c r="AY126" s="234" t="s">
        <v>111</v>
      </c>
    </row>
    <row r="127" s="13" customFormat="1">
      <c r="A127" s="13"/>
      <c r="B127" s="223"/>
      <c r="C127" s="224"/>
      <c r="D127" s="225" t="s">
        <v>135</v>
      </c>
      <c r="E127" s="226" t="s">
        <v>19</v>
      </c>
      <c r="F127" s="227" t="s">
        <v>223</v>
      </c>
      <c r="G127" s="224"/>
      <c r="H127" s="228">
        <v>0.154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135</v>
      </c>
      <c r="AU127" s="234" t="s">
        <v>80</v>
      </c>
      <c r="AV127" s="13" t="s">
        <v>80</v>
      </c>
      <c r="AW127" s="13" t="s">
        <v>32</v>
      </c>
      <c r="AX127" s="13" t="s">
        <v>70</v>
      </c>
      <c r="AY127" s="234" t="s">
        <v>111</v>
      </c>
    </row>
    <row r="128" s="14" customFormat="1">
      <c r="A128" s="14"/>
      <c r="B128" s="239"/>
      <c r="C128" s="240"/>
      <c r="D128" s="225" t="s">
        <v>135</v>
      </c>
      <c r="E128" s="241" t="s">
        <v>19</v>
      </c>
      <c r="F128" s="242" t="s">
        <v>177</v>
      </c>
      <c r="G128" s="240"/>
      <c r="H128" s="243">
        <v>0.504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135</v>
      </c>
      <c r="AU128" s="249" t="s">
        <v>80</v>
      </c>
      <c r="AV128" s="14" t="s">
        <v>139</v>
      </c>
      <c r="AW128" s="14" t="s">
        <v>32</v>
      </c>
      <c r="AX128" s="14" t="s">
        <v>78</v>
      </c>
      <c r="AY128" s="249" t="s">
        <v>111</v>
      </c>
    </row>
    <row r="129" s="2" customFormat="1" ht="24.15" customHeight="1">
      <c r="A129" s="39"/>
      <c r="B129" s="40"/>
      <c r="C129" s="205" t="s">
        <v>224</v>
      </c>
      <c r="D129" s="205" t="s">
        <v>114</v>
      </c>
      <c r="E129" s="206" t="s">
        <v>225</v>
      </c>
      <c r="F129" s="207" t="s">
        <v>226</v>
      </c>
      <c r="G129" s="208" t="s">
        <v>173</v>
      </c>
      <c r="H129" s="209">
        <v>7.2300000000000004</v>
      </c>
      <c r="I129" s="210"/>
      <c r="J129" s="211">
        <f>ROUND(I129*H129,2)</f>
        <v>0</v>
      </c>
      <c r="K129" s="207" t="s">
        <v>118</v>
      </c>
      <c r="L129" s="45"/>
      <c r="M129" s="212" t="s">
        <v>19</v>
      </c>
      <c r="N129" s="213" t="s">
        <v>41</v>
      </c>
      <c r="O129" s="85"/>
      <c r="P129" s="214">
        <f>O129*H129</f>
        <v>0</v>
      </c>
      <c r="Q129" s="214">
        <v>2.45329</v>
      </c>
      <c r="R129" s="214">
        <f>Q129*H129</f>
        <v>17.737286700000002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139</v>
      </c>
      <c r="AT129" s="216" t="s">
        <v>114</v>
      </c>
      <c r="AU129" s="216" t="s">
        <v>80</v>
      </c>
      <c r="AY129" s="18" t="s">
        <v>111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139</v>
      </c>
      <c r="BM129" s="216" t="s">
        <v>227</v>
      </c>
    </row>
    <row r="130" s="2" customFormat="1">
      <c r="A130" s="39"/>
      <c r="B130" s="40"/>
      <c r="C130" s="41"/>
      <c r="D130" s="218" t="s">
        <v>121</v>
      </c>
      <c r="E130" s="41"/>
      <c r="F130" s="219" t="s">
        <v>228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121</v>
      </c>
      <c r="AU130" s="18" t="s">
        <v>80</v>
      </c>
    </row>
    <row r="131" s="13" customFormat="1">
      <c r="A131" s="13"/>
      <c r="B131" s="223"/>
      <c r="C131" s="224"/>
      <c r="D131" s="225" t="s">
        <v>135</v>
      </c>
      <c r="E131" s="226" t="s">
        <v>19</v>
      </c>
      <c r="F131" s="227" t="s">
        <v>229</v>
      </c>
      <c r="G131" s="224"/>
      <c r="H131" s="228">
        <v>7.2300000000000004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135</v>
      </c>
      <c r="AU131" s="234" t="s">
        <v>80</v>
      </c>
      <c r="AV131" s="13" t="s">
        <v>80</v>
      </c>
      <c r="AW131" s="13" t="s">
        <v>32</v>
      </c>
      <c r="AX131" s="13" t="s">
        <v>70</v>
      </c>
      <c r="AY131" s="234" t="s">
        <v>111</v>
      </c>
    </row>
    <row r="132" s="14" customFormat="1">
      <c r="A132" s="14"/>
      <c r="B132" s="239"/>
      <c r="C132" s="240"/>
      <c r="D132" s="225" t="s">
        <v>135</v>
      </c>
      <c r="E132" s="241" t="s">
        <v>19</v>
      </c>
      <c r="F132" s="242" t="s">
        <v>177</v>
      </c>
      <c r="G132" s="240"/>
      <c r="H132" s="243">
        <v>7.2300000000000004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135</v>
      </c>
      <c r="AU132" s="249" t="s">
        <v>80</v>
      </c>
      <c r="AV132" s="14" t="s">
        <v>139</v>
      </c>
      <c r="AW132" s="14" t="s">
        <v>32</v>
      </c>
      <c r="AX132" s="14" t="s">
        <v>78</v>
      </c>
      <c r="AY132" s="249" t="s">
        <v>111</v>
      </c>
    </row>
    <row r="133" s="2" customFormat="1" ht="24.15" customHeight="1">
      <c r="A133" s="39"/>
      <c r="B133" s="40"/>
      <c r="C133" s="205" t="s">
        <v>230</v>
      </c>
      <c r="D133" s="205" t="s">
        <v>114</v>
      </c>
      <c r="E133" s="206" t="s">
        <v>231</v>
      </c>
      <c r="F133" s="207" t="s">
        <v>232</v>
      </c>
      <c r="G133" s="208" t="s">
        <v>233</v>
      </c>
      <c r="H133" s="209">
        <v>21</v>
      </c>
      <c r="I133" s="210"/>
      <c r="J133" s="211">
        <f>ROUND(I133*H133,2)</f>
        <v>0</v>
      </c>
      <c r="K133" s="207" t="s">
        <v>118</v>
      </c>
      <c r="L133" s="45"/>
      <c r="M133" s="212" t="s">
        <v>19</v>
      </c>
      <c r="N133" s="213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139</v>
      </c>
      <c r="AT133" s="216" t="s">
        <v>114</v>
      </c>
      <c r="AU133" s="216" t="s">
        <v>80</v>
      </c>
      <c r="AY133" s="18" t="s">
        <v>111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139</v>
      </c>
      <c r="BM133" s="216" t="s">
        <v>234</v>
      </c>
    </row>
    <row r="134" s="2" customFormat="1">
      <c r="A134" s="39"/>
      <c r="B134" s="40"/>
      <c r="C134" s="41"/>
      <c r="D134" s="218" t="s">
        <v>121</v>
      </c>
      <c r="E134" s="41"/>
      <c r="F134" s="219" t="s">
        <v>235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121</v>
      </c>
      <c r="AU134" s="18" t="s">
        <v>80</v>
      </c>
    </row>
    <row r="135" s="13" customFormat="1">
      <c r="A135" s="13"/>
      <c r="B135" s="223"/>
      <c r="C135" s="224"/>
      <c r="D135" s="225" t="s">
        <v>135</v>
      </c>
      <c r="E135" s="226" t="s">
        <v>19</v>
      </c>
      <c r="F135" s="227" t="s">
        <v>236</v>
      </c>
      <c r="G135" s="224"/>
      <c r="H135" s="228">
        <v>21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135</v>
      </c>
      <c r="AU135" s="234" t="s">
        <v>80</v>
      </c>
      <c r="AV135" s="13" t="s">
        <v>80</v>
      </c>
      <c r="AW135" s="13" t="s">
        <v>32</v>
      </c>
      <c r="AX135" s="13" t="s">
        <v>78</v>
      </c>
      <c r="AY135" s="234" t="s">
        <v>111</v>
      </c>
    </row>
    <row r="136" s="2" customFormat="1" ht="16.5" customHeight="1">
      <c r="A136" s="39"/>
      <c r="B136" s="40"/>
      <c r="C136" s="250" t="s">
        <v>237</v>
      </c>
      <c r="D136" s="250" t="s">
        <v>238</v>
      </c>
      <c r="E136" s="251" t="s">
        <v>239</v>
      </c>
      <c r="F136" s="252" t="s">
        <v>240</v>
      </c>
      <c r="G136" s="253" t="s">
        <v>196</v>
      </c>
      <c r="H136" s="254">
        <v>0.32400000000000001</v>
      </c>
      <c r="I136" s="255"/>
      <c r="J136" s="256">
        <f>ROUND(I136*H136,2)</f>
        <v>0</v>
      </c>
      <c r="K136" s="252" t="s">
        <v>118</v>
      </c>
      <c r="L136" s="257"/>
      <c r="M136" s="258" t="s">
        <v>19</v>
      </c>
      <c r="N136" s="259" t="s">
        <v>41</v>
      </c>
      <c r="O136" s="85"/>
      <c r="P136" s="214">
        <f>O136*H136</f>
        <v>0</v>
      </c>
      <c r="Q136" s="214">
        <v>1</v>
      </c>
      <c r="R136" s="214">
        <f>Q136*H136</f>
        <v>0.32400000000000001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201</v>
      </c>
      <c r="AT136" s="216" t="s">
        <v>238</v>
      </c>
      <c r="AU136" s="216" t="s">
        <v>80</v>
      </c>
      <c r="AY136" s="18" t="s">
        <v>111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139</v>
      </c>
      <c r="BM136" s="216" t="s">
        <v>241</v>
      </c>
    </row>
    <row r="137" s="2" customFormat="1">
      <c r="A137" s="39"/>
      <c r="B137" s="40"/>
      <c r="C137" s="41"/>
      <c r="D137" s="218" t="s">
        <v>121</v>
      </c>
      <c r="E137" s="41"/>
      <c r="F137" s="219" t="s">
        <v>242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121</v>
      </c>
      <c r="AU137" s="18" t="s">
        <v>80</v>
      </c>
    </row>
    <row r="138" s="13" customFormat="1">
      <c r="A138" s="13"/>
      <c r="B138" s="223"/>
      <c r="C138" s="224"/>
      <c r="D138" s="225" t="s">
        <v>135</v>
      </c>
      <c r="E138" s="226" t="s">
        <v>19</v>
      </c>
      <c r="F138" s="227" t="s">
        <v>243</v>
      </c>
      <c r="G138" s="224"/>
      <c r="H138" s="228">
        <v>0.19900000000000001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135</v>
      </c>
      <c r="AU138" s="234" t="s">
        <v>80</v>
      </c>
      <c r="AV138" s="13" t="s">
        <v>80</v>
      </c>
      <c r="AW138" s="13" t="s">
        <v>32</v>
      </c>
      <c r="AX138" s="13" t="s">
        <v>70</v>
      </c>
      <c r="AY138" s="234" t="s">
        <v>111</v>
      </c>
    </row>
    <row r="139" s="13" customFormat="1">
      <c r="A139" s="13"/>
      <c r="B139" s="223"/>
      <c r="C139" s="224"/>
      <c r="D139" s="225" t="s">
        <v>135</v>
      </c>
      <c r="E139" s="226" t="s">
        <v>19</v>
      </c>
      <c r="F139" s="227" t="s">
        <v>244</v>
      </c>
      <c r="G139" s="224"/>
      <c r="H139" s="228">
        <v>0.11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135</v>
      </c>
      <c r="AU139" s="234" t="s">
        <v>80</v>
      </c>
      <c r="AV139" s="13" t="s">
        <v>80</v>
      </c>
      <c r="AW139" s="13" t="s">
        <v>32</v>
      </c>
      <c r="AX139" s="13" t="s">
        <v>70</v>
      </c>
      <c r="AY139" s="234" t="s">
        <v>111</v>
      </c>
    </row>
    <row r="140" s="14" customFormat="1">
      <c r="A140" s="14"/>
      <c r="B140" s="239"/>
      <c r="C140" s="240"/>
      <c r="D140" s="225" t="s">
        <v>135</v>
      </c>
      <c r="E140" s="241" t="s">
        <v>19</v>
      </c>
      <c r="F140" s="242" t="s">
        <v>177</v>
      </c>
      <c r="G140" s="240"/>
      <c r="H140" s="243">
        <v>0.309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9" t="s">
        <v>135</v>
      </c>
      <c r="AU140" s="249" t="s">
        <v>80</v>
      </c>
      <c r="AV140" s="14" t="s">
        <v>139</v>
      </c>
      <c r="AW140" s="14" t="s">
        <v>32</v>
      </c>
      <c r="AX140" s="14" t="s">
        <v>78</v>
      </c>
      <c r="AY140" s="249" t="s">
        <v>111</v>
      </c>
    </row>
    <row r="141" s="13" customFormat="1">
      <c r="A141" s="13"/>
      <c r="B141" s="223"/>
      <c r="C141" s="224"/>
      <c r="D141" s="225" t="s">
        <v>135</v>
      </c>
      <c r="E141" s="224"/>
      <c r="F141" s="227" t="s">
        <v>245</v>
      </c>
      <c r="G141" s="224"/>
      <c r="H141" s="228">
        <v>0.32400000000000001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135</v>
      </c>
      <c r="AU141" s="234" t="s">
        <v>80</v>
      </c>
      <c r="AV141" s="13" t="s">
        <v>80</v>
      </c>
      <c r="AW141" s="13" t="s">
        <v>4</v>
      </c>
      <c r="AX141" s="13" t="s">
        <v>78</v>
      </c>
      <c r="AY141" s="234" t="s">
        <v>111</v>
      </c>
    </row>
    <row r="142" s="2" customFormat="1" ht="16.5" customHeight="1">
      <c r="A142" s="39"/>
      <c r="B142" s="40"/>
      <c r="C142" s="250" t="s">
        <v>8</v>
      </c>
      <c r="D142" s="250" t="s">
        <v>238</v>
      </c>
      <c r="E142" s="251" t="s">
        <v>246</v>
      </c>
      <c r="F142" s="252" t="s">
        <v>247</v>
      </c>
      <c r="G142" s="253" t="s">
        <v>233</v>
      </c>
      <c r="H142" s="254">
        <v>21</v>
      </c>
      <c r="I142" s="255"/>
      <c r="J142" s="256">
        <f>ROUND(I142*H142,2)</f>
        <v>0</v>
      </c>
      <c r="K142" s="252" t="s">
        <v>19</v>
      </c>
      <c r="L142" s="257"/>
      <c r="M142" s="258" t="s">
        <v>19</v>
      </c>
      <c r="N142" s="259" t="s">
        <v>41</v>
      </c>
      <c r="O142" s="85"/>
      <c r="P142" s="214">
        <f>O142*H142</f>
        <v>0</v>
      </c>
      <c r="Q142" s="214">
        <v>0.00014999999999999999</v>
      </c>
      <c r="R142" s="214">
        <f>Q142*H142</f>
        <v>0.0031499999999999996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201</v>
      </c>
      <c r="AT142" s="216" t="s">
        <v>238</v>
      </c>
      <c r="AU142" s="216" t="s">
        <v>80</v>
      </c>
      <c r="AY142" s="18" t="s">
        <v>111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139</v>
      </c>
      <c r="BM142" s="216" t="s">
        <v>248</v>
      </c>
    </row>
    <row r="143" s="2" customFormat="1" ht="24.15" customHeight="1">
      <c r="A143" s="39"/>
      <c r="B143" s="40"/>
      <c r="C143" s="205" t="s">
        <v>249</v>
      </c>
      <c r="D143" s="205" t="s">
        <v>114</v>
      </c>
      <c r="E143" s="206" t="s">
        <v>250</v>
      </c>
      <c r="F143" s="207" t="s">
        <v>251</v>
      </c>
      <c r="G143" s="208" t="s">
        <v>233</v>
      </c>
      <c r="H143" s="209">
        <v>4</v>
      </c>
      <c r="I143" s="210"/>
      <c r="J143" s="211">
        <f>ROUND(I143*H143,2)</f>
        <v>0</v>
      </c>
      <c r="K143" s="207" t="s">
        <v>118</v>
      </c>
      <c r="L143" s="45"/>
      <c r="M143" s="212" t="s">
        <v>19</v>
      </c>
      <c r="N143" s="213" t="s">
        <v>41</v>
      </c>
      <c r="O143" s="85"/>
      <c r="P143" s="214">
        <f>O143*H143</f>
        <v>0</v>
      </c>
      <c r="Q143" s="214">
        <v>0.17488999999999999</v>
      </c>
      <c r="R143" s="214">
        <f>Q143*H143</f>
        <v>0.69955999999999996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139</v>
      </c>
      <c r="AT143" s="216" t="s">
        <v>114</v>
      </c>
      <c r="AU143" s="216" t="s">
        <v>80</v>
      </c>
      <c r="AY143" s="18" t="s">
        <v>111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78</v>
      </c>
      <c r="BK143" s="217">
        <f>ROUND(I143*H143,2)</f>
        <v>0</v>
      </c>
      <c r="BL143" s="18" t="s">
        <v>139</v>
      </c>
      <c r="BM143" s="216" t="s">
        <v>252</v>
      </c>
    </row>
    <row r="144" s="2" customFormat="1">
      <c r="A144" s="39"/>
      <c r="B144" s="40"/>
      <c r="C144" s="41"/>
      <c r="D144" s="218" t="s">
        <v>121</v>
      </c>
      <c r="E144" s="41"/>
      <c r="F144" s="219" t="s">
        <v>253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121</v>
      </c>
      <c r="AU144" s="18" t="s">
        <v>80</v>
      </c>
    </row>
    <row r="145" s="13" customFormat="1">
      <c r="A145" s="13"/>
      <c r="B145" s="223"/>
      <c r="C145" s="224"/>
      <c r="D145" s="225" t="s">
        <v>135</v>
      </c>
      <c r="E145" s="226" t="s">
        <v>19</v>
      </c>
      <c r="F145" s="227" t="s">
        <v>254</v>
      </c>
      <c r="G145" s="224"/>
      <c r="H145" s="228">
        <v>4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135</v>
      </c>
      <c r="AU145" s="234" t="s">
        <v>80</v>
      </c>
      <c r="AV145" s="13" t="s">
        <v>80</v>
      </c>
      <c r="AW145" s="13" t="s">
        <v>32</v>
      </c>
      <c r="AX145" s="13" t="s">
        <v>70</v>
      </c>
      <c r="AY145" s="234" t="s">
        <v>111</v>
      </c>
    </row>
    <row r="146" s="14" customFormat="1">
      <c r="A146" s="14"/>
      <c r="B146" s="239"/>
      <c r="C146" s="240"/>
      <c r="D146" s="225" t="s">
        <v>135</v>
      </c>
      <c r="E146" s="241" t="s">
        <v>19</v>
      </c>
      <c r="F146" s="242" t="s">
        <v>177</v>
      </c>
      <c r="G146" s="240"/>
      <c r="H146" s="243">
        <v>4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135</v>
      </c>
      <c r="AU146" s="249" t="s">
        <v>80</v>
      </c>
      <c r="AV146" s="14" t="s">
        <v>139</v>
      </c>
      <c r="AW146" s="14" t="s">
        <v>32</v>
      </c>
      <c r="AX146" s="14" t="s">
        <v>78</v>
      </c>
      <c r="AY146" s="249" t="s">
        <v>111</v>
      </c>
    </row>
    <row r="147" s="2" customFormat="1" ht="16.5" customHeight="1">
      <c r="A147" s="39"/>
      <c r="B147" s="40"/>
      <c r="C147" s="250" t="s">
        <v>255</v>
      </c>
      <c r="D147" s="250" t="s">
        <v>238</v>
      </c>
      <c r="E147" s="251" t="s">
        <v>239</v>
      </c>
      <c r="F147" s="252" t="s">
        <v>240</v>
      </c>
      <c r="G147" s="253" t="s">
        <v>196</v>
      </c>
      <c r="H147" s="254">
        <v>0.122</v>
      </c>
      <c r="I147" s="255"/>
      <c r="J147" s="256">
        <f>ROUND(I147*H147,2)</f>
        <v>0</v>
      </c>
      <c r="K147" s="252" t="s">
        <v>118</v>
      </c>
      <c r="L147" s="257"/>
      <c r="M147" s="258" t="s">
        <v>19</v>
      </c>
      <c r="N147" s="259" t="s">
        <v>41</v>
      </c>
      <c r="O147" s="85"/>
      <c r="P147" s="214">
        <f>O147*H147</f>
        <v>0</v>
      </c>
      <c r="Q147" s="214">
        <v>1</v>
      </c>
      <c r="R147" s="214">
        <f>Q147*H147</f>
        <v>0.122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201</v>
      </c>
      <c r="AT147" s="216" t="s">
        <v>238</v>
      </c>
      <c r="AU147" s="216" t="s">
        <v>80</v>
      </c>
      <c r="AY147" s="18" t="s">
        <v>111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78</v>
      </c>
      <c r="BK147" s="217">
        <f>ROUND(I147*H147,2)</f>
        <v>0</v>
      </c>
      <c r="BL147" s="18" t="s">
        <v>139</v>
      </c>
      <c r="BM147" s="216" t="s">
        <v>256</v>
      </c>
    </row>
    <row r="148" s="2" customFormat="1">
      <c r="A148" s="39"/>
      <c r="B148" s="40"/>
      <c r="C148" s="41"/>
      <c r="D148" s="218" t="s">
        <v>121</v>
      </c>
      <c r="E148" s="41"/>
      <c r="F148" s="219" t="s">
        <v>242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121</v>
      </c>
      <c r="AU148" s="18" t="s">
        <v>80</v>
      </c>
    </row>
    <row r="149" s="13" customFormat="1">
      <c r="A149" s="13"/>
      <c r="B149" s="223"/>
      <c r="C149" s="224"/>
      <c r="D149" s="225" t="s">
        <v>135</v>
      </c>
      <c r="E149" s="226" t="s">
        <v>19</v>
      </c>
      <c r="F149" s="227" t="s">
        <v>257</v>
      </c>
      <c r="G149" s="224"/>
      <c r="H149" s="228">
        <v>0.11600000000000001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135</v>
      </c>
      <c r="AU149" s="234" t="s">
        <v>80</v>
      </c>
      <c r="AV149" s="13" t="s">
        <v>80</v>
      </c>
      <c r="AW149" s="13" t="s">
        <v>32</v>
      </c>
      <c r="AX149" s="13" t="s">
        <v>70</v>
      </c>
      <c r="AY149" s="234" t="s">
        <v>111</v>
      </c>
    </row>
    <row r="150" s="14" customFormat="1">
      <c r="A150" s="14"/>
      <c r="B150" s="239"/>
      <c r="C150" s="240"/>
      <c r="D150" s="225" t="s">
        <v>135</v>
      </c>
      <c r="E150" s="241" t="s">
        <v>19</v>
      </c>
      <c r="F150" s="242" t="s">
        <v>177</v>
      </c>
      <c r="G150" s="240"/>
      <c r="H150" s="243">
        <v>0.11600000000000001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135</v>
      </c>
      <c r="AU150" s="249" t="s">
        <v>80</v>
      </c>
      <c r="AV150" s="14" t="s">
        <v>139</v>
      </c>
      <c r="AW150" s="14" t="s">
        <v>32</v>
      </c>
      <c r="AX150" s="14" t="s">
        <v>78</v>
      </c>
      <c r="AY150" s="249" t="s">
        <v>111</v>
      </c>
    </row>
    <row r="151" s="13" customFormat="1">
      <c r="A151" s="13"/>
      <c r="B151" s="223"/>
      <c r="C151" s="224"/>
      <c r="D151" s="225" t="s">
        <v>135</v>
      </c>
      <c r="E151" s="224"/>
      <c r="F151" s="227" t="s">
        <v>258</v>
      </c>
      <c r="G151" s="224"/>
      <c r="H151" s="228">
        <v>0.122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135</v>
      </c>
      <c r="AU151" s="234" t="s">
        <v>80</v>
      </c>
      <c r="AV151" s="13" t="s">
        <v>80</v>
      </c>
      <c r="AW151" s="13" t="s">
        <v>4</v>
      </c>
      <c r="AX151" s="13" t="s">
        <v>78</v>
      </c>
      <c r="AY151" s="234" t="s">
        <v>111</v>
      </c>
    </row>
    <row r="152" s="2" customFormat="1" ht="16.5" customHeight="1">
      <c r="A152" s="39"/>
      <c r="B152" s="40"/>
      <c r="C152" s="250" t="s">
        <v>259</v>
      </c>
      <c r="D152" s="250" t="s">
        <v>238</v>
      </c>
      <c r="E152" s="251" t="s">
        <v>246</v>
      </c>
      <c r="F152" s="252" t="s">
        <v>247</v>
      </c>
      <c r="G152" s="253" t="s">
        <v>233</v>
      </c>
      <c r="H152" s="254">
        <v>4</v>
      </c>
      <c r="I152" s="255"/>
      <c r="J152" s="256">
        <f>ROUND(I152*H152,2)</f>
        <v>0</v>
      </c>
      <c r="K152" s="252" t="s">
        <v>19</v>
      </c>
      <c r="L152" s="257"/>
      <c r="M152" s="258" t="s">
        <v>19</v>
      </c>
      <c r="N152" s="259" t="s">
        <v>41</v>
      </c>
      <c r="O152" s="85"/>
      <c r="P152" s="214">
        <f>O152*H152</f>
        <v>0</v>
      </c>
      <c r="Q152" s="214">
        <v>0.00014999999999999999</v>
      </c>
      <c r="R152" s="214">
        <f>Q152*H152</f>
        <v>0.00059999999999999995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201</v>
      </c>
      <c r="AT152" s="216" t="s">
        <v>238</v>
      </c>
      <c r="AU152" s="216" t="s">
        <v>80</v>
      </c>
      <c r="AY152" s="18" t="s">
        <v>111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139</v>
      </c>
      <c r="BM152" s="216" t="s">
        <v>260</v>
      </c>
    </row>
    <row r="153" s="2" customFormat="1" ht="21.75" customHeight="1">
      <c r="A153" s="39"/>
      <c r="B153" s="40"/>
      <c r="C153" s="205" t="s">
        <v>261</v>
      </c>
      <c r="D153" s="205" t="s">
        <v>114</v>
      </c>
      <c r="E153" s="206" t="s">
        <v>262</v>
      </c>
      <c r="F153" s="207" t="s">
        <v>263</v>
      </c>
      <c r="G153" s="208" t="s">
        <v>233</v>
      </c>
      <c r="H153" s="209">
        <v>2</v>
      </c>
      <c r="I153" s="210"/>
      <c r="J153" s="211">
        <f>ROUND(I153*H153,2)</f>
        <v>0</v>
      </c>
      <c r="K153" s="207" t="s">
        <v>118</v>
      </c>
      <c r="L153" s="45"/>
      <c r="M153" s="212" t="s">
        <v>19</v>
      </c>
      <c r="N153" s="213" t="s">
        <v>41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139</v>
      </c>
      <c r="AT153" s="216" t="s">
        <v>114</v>
      </c>
      <c r="AU153" s="216" t="s">
        <v>80</v>
      </c>
      <c r="AY153" s="18" t="s">
        <v>111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78</v>
      </c>
      <c r="BK153" s="217">
        <f>ROUND(I153*H153,2)</f>
        <v>0</v>
      </c>
      <c r="BL153" s="18" t="s">
        <v>139</v>
      </c>
      <c r="BM153" s="216" t="s">
        <v>264</v>
      </c>
    </row>
    <row r="154" s="2" customFormat="1">
      <c r="A154" s="39"/>
      <c r="B154" s="40"/>
      <c r="C154" s="41"/>
      <c r="D154" s="218" t="s">
        <v>121</v>
      </c>
      <c r="E154" s="41"/>
      <c r="F154" s="219" t="s">
        <v>265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121</v>
      </c>
      <c r="AU154" s="18" t="s">
        <v>80</v>
      </c>
    </row>
    <row r="155" s="13" customFormat="1">
      <c r="A155" s="13"/>
      <c r="B155" s="223"/>
      <c r="C155" s="224"/>
      <c r="D155" s="225" t="s">
        <v>135</v>
      </c>
      <c r="E155" s="226" t="s">
        <v>19</v>
      </c>
      <c r="F155" s="227" t="s">
        <v>266</v>
      </c>
      <c r="G155" s="224"/>
      <c r="H155" s="228">
        <v>2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135</v>
      </c>
      <c r="AU155" s="234" t="s">
        <v>80</v>
      </c>
      <c r="AV155" s="13" t="s">
        <v>80</v>
      </c>
      <c r="AW155" s="13" t="s">
        <v>32</v>
      </c>
      <c r="AX155" s="13" t="s">
        <v>70</v>
      </c>
      <c r="AY155" s="234" t="s">
        <v>111</v>
      </c>
    </row>
    <row r="156" s="14" customFormat="1">
      <c r="A156" s="14"/>
      <c r="B156" s="239"/>
      <c r="C156" s="240"/>
      <c r="D156" s="225" t="s">
        <v>135</v>
      </c>
      <c r="E156" s="241" t="s">
        <v>19</v>
      </c>
      <c r="F156" s="242" t="s">
        <v>177</v>
      </c>
      <c r="G156" s="240"/>
      <c r="H156" s="243">
        <v>2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135</v>
      </c>
      <c r="AU156" s="249" t="s">
        <v>80</v>
      </c>
      <c r="AV156" s="14" t="s">
        <v>139</v>
      </c>
      <c r="AW156" s="14" t="s">
        <v>32</v>
      </c>
      <c r="AX156" s="14" t="s">
        <v>78</v>
      </c>
      <c r="AY156" s="249" t="s">
        <v>111</v>
      </c>
    </row>
    <row r="157" s="2" customFormat="1" ht="21.75" customHeight="1">
      <c r="A157" s="39"/>
      <c r="B157" s="40"/>
      <c r="C157" s="205" t="s">
        <v>267</v>
      </c>
      <c r="D157" s="205" t="s">
        <v>114</v>
      </c>
      <c r="E157" s="206" t="s">
        <v>268</v>
      </c>
      <c r="F157" s="207" t="s">
        <v>269</v>
      </c>
      <c r="G157" s="208" t="s">
        <v>233</v>
      </c>
      <c r="H157" s="209">
        <v>1</v>
      </c>
      <c r="I157" s="210"/>
      <c r="J157" s="211">
        <f>ROUND(I157*H157,2)</f>
        <v>0</v>
      </c>
      <c r="K157" s="207" t="s">
        <v>118</v>
      </c>
      <c r="L157" s="45"/>
      <c r="M157" s="212" t="s">
        <v>19</v>
      </c>
      <c r="N157" s="213" t="s">
        <v>41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139</v>
      </c>
      <c r="AT157" s="216" t="s">
        <v>114</v>
      </c>
      <c r="AU157" s="216" t="s">
        <v>80</v>
      </c>
      <c r="AY157" s="18" t="s">
        <v>111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78</v>
      </c>
      <c r="BK157" s="217">
        <f>ROUND(I157*H157,2)</f>
        <v>0</v>
      </c>
      <c r="BL157" s="18" t="s">
        <v>139</v>
      </c>
      <c r="BM157" s="216" t="s">
        <v>270</v>
      </c>
    </row>
    <row r="158" s="2" customFormat="1">
      <c r="A158" s="39"/>
      <c r="B158" s="40"/>
      <c r="C158" s="41"/>
      <c r="D158" s="218" t="s">
        <v>121</v>
      </c>
      <c r="E158" s="41"/>
      <c r="F158" s="219" t="s">
        <v>271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121</v>
      </c>
      <c r="AU158" s="18" t="s">
        <v>80</v>
      </c>
    </row>
    <row r="159" s="13" customFormat="1">
      <c r="A159" s="13"/>
      <c r="B159" s="223"/>
      <c r="C159" s="224"/>
      <c r="D159" s="225" t="s">
        <v>135</v>
      </c>
      <c r="E159" s="226" t="s">
        <v>19</v>
      </c>
      <c r="F159" s="227" t="s">
        <v>272</v>
      </c>
      <c r="G159" s="224"/>
      <c r="H159" s="228">
        <v>1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135</v>
      </c>
      <c r="AU159" s="234" t="s">
        <v>80</v>
      </c>
      <c r="AV159" s="13" t="s">
        <v>80</v>
      </c>
      <c r="AW159" s="13" t="s">
        <v>32</v>
      </c>
      <c r="AX159" s="13" t="s">
        <v>70</v>
      </c>
      <c r="AY159" s="234" t="s">
        <v>111</v>
      </c>
    </row>
    <row r="160" s="14" customFormat="1">
      <c r="A160" s="14"/>
      <c r="B160" s="239"/>
      <c r="C160" s="240"/>
      <c r="D160" s="225" t="s">
        <v>135</v>
      </c>
      <c r="E160" s="241" t="s">
        <v>19</v>
      </c>
      <c r="F160" s="242" t="s">
        <v>177</v>
      </c>
      <c r="G160" s="240"/>
      <c r="H160" s="243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9" t="s">
        <v>135</v>
      </c>
      <c r="AU160" s="249" t="s">
        <v>80</v>
      </c>
      <c r="AV160" s="14" t="s">
        <v>139</v>
      </c>
      <c r="AW160" s="14" t="s">
        <v>32</v>
      </c>
      <c r="AX160" s="14" t="s">
        <v>78</v>
      </c>
      <c r="AY160" s="249" t="s">
        <v>111</v>
      </c>
    </row>
    <row r="161" s="2" customFormat="1" ht="24.15" customHeight="1">
      <c r="A161" s="39"/>
      <c r="B161" s="40"/>
      <c r="C161" s="205" t="s">
        <v>7</v>
      </c>
      <c r="D161" s="205" t="s">
        <v>114</v>
      </c>
      <c r="E161" s="206" t="s">
        <v>273</v>
      </c>
      <c r="F161" s="207" t="s">
        <v>274</v>
      </c>
      <c r="G161" s="208" t="s">
        <v>167</v>
      </c>
      <c r="H161" s="209">
        <v>31.550000000000001</v>
      </c>
      <c r="I161" s="210"/>
      <c r="J161" s="211">
        <f>ROUND(I161*H161,2)</f>
        <v>0</v>
      </c>
      <c r="K161" s="207" t="s">
        <v>118</v>
      </c>
      <c r="L161" s="45"/>
      <c r="M161" s="212" t="s">
        <v>19</v>
      </c>
      <c r="N161" s="213" t="s">
        <v>41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139</v>
      </c>
      <c r="AT161" s="216" t="s">
        <v>114</v>
      </c>
      <c r="AU161" s="216" t="s">
        <v>80</v>
      </c>
      <c r="AY161" s="18" t="s">
        <v>111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78</v>
      </c>
      <c r="BK161" s="217">
        <f>ROUND(I161*H161,2)</f>
        <v>0</v>
      </c>
      <c r="BL161" s="18" t="s">
        <v>139</v>
      </c>
      <c r="BM161" s="216" t="s">
        <v>275</v>
      </c>
    </row>
    <row r="162" s="2" customFormat="1">
      <c r="A162" s="39"/>
      <c r="B162" s="40"/>
      <c r="C162" s="41"/>
      <c r="D162" s="218" t="s">
        <v>121</v>
      </c>
      <c r="E162" s="41"/>
      <c r="F162" s="219" t="s">
        <v>276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121</v>
      </c>
      <c r="AU162" s="18" t="s">
        <v>80</v>
      </c>
    </row>
    <row r="163" s="13" customFormat="1">
      <c r="A163" s="13"/>
      <c r="B163" s="223"/>
      <c r="C163" s="224"/>
      <c r="D163" s="225" t="s">
        <v>135</v>
      </c>
      <c r="E163" s="226" t="s">
        <v>19</v>
      </c>
      <c r="F163" s="227" t="s">
        <v>277</v>
      </c>
      <c r="G163" s="224"/>
      <c r="H163" s="228">
        <v>31.550000000000001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135</v>
      </c>
      <c r="AU163" s="234" t="s">
        <v>80</v>
      </c>
      <c r="AV163" s="13" t="s">
        <v>80</v>
      </c>
      <c r="AW163" s="13" t="s">
        <v>32</v>
      </c>
      <c r="AX163" s="13" t="s">
        <v>70</v>
      </c>
      <c r="AY163" s="234" t="s">
        <v>111</v>
      </c>
    </row>
    <row r="164" s="14" customFormat="1">
      <c r="A164" s="14"/>
      <c r="B164" s="239"/>
      <c r="C164" s="240"/>
      <c r="D164" s="225" t="s">
        <v>135</v>
      </c>
      <c r="E164" s="241" t="s">
        <v>19</v>
      </c>
      <c r="F164" s="242" t="s">
        <v>177</v>
      </c>
      <c r="G164" s="240"/>
      <c r="H164" s="243">
        <v>31.550000000000001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9" t="s">
        <v>135</v>
      </c>
      <c r="AU164" s="249" t="s">
        <v>80</v>
      </c>
      <c r="AV164" s="14" t="s">
        <v>139</v>
      </c>
      <c r="AW164" s="14" t="s">
        <v>32</v>
      </c>
      <c r="AX164" s="14" t="s">
        <v>78</v>
      </c>
      <c r="AY164" s="249" t="s">
        <v>111</v>
      </c>
    </row>
    <row r="165" s="2" customFormat="1" ht="24.15" customHeight="1">
      <c r="A165" s="39"/>
      <c r="B165" s="40"/>
      <c r="C165" s="250" t="s">
        <v>278</v>
      </c>
      <c r="D165" s="250" t="s">
        <v>238</v>
      </c>
      <c r="E165" s="251" t="s">
        <v>279</v>
      </c>
      <c r="F165" s="252" t="s">
        <v>280</v>
      </c>
      <c r="G165" s="253" t="s">
        <v>233</v>
      </c>
      <c r="H165" s="254">
        <v>14</v>
      </c>
      <c r="I165" s="255"/>
      <c r="J165" s="256">
        <f>ROUND(I165*H165,2)</f>
        <v>0</v>
      </c>
      <c r="K165" s="252" t="s">
        <v>19</v>
      </c>
      <c r="L165" s="257"/>
      <c r="M165" s="258" t="s">
        <v>19</v>
      </c>
      <c r="N165" s="259" t="s">
        <v>41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201</v>
      </c>
      <c r="AT165" s="216" t="s">
        <v>238</v>
      </c>
      <c r="AU165" s="216" t="s">
        <v>80</v>
      </c>
      <c r="AY165" s="18" t="s">
        <v>111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78</v>
      </c>
      <c r="BK165" s="217">
        <f>ROUND(I165*H165,2)</f>
        <v>0</v>
      </c>
      <c r="BL165" s="18" t="s">
        <v>139</v>
      </c>
      <c r="BM165" s="216" t="s">
        <v>281</v>
      </c>
    </row>
    <row r="166" s="2" customFormat="1" ht="24.15" customHeight="1">
      <c r="A166" s="39"/>
      <c r="B166" s="40"/>
      <c r="C166" s="250" t="s">
        <v>282</v>
      </c>
      <c r="D166" s="250" t="s">
        <v>238</v>
      </c>
      <c r="E166" s="251" t="s">
        <v>283</v>
      </c>
      <c r="F166" s="252" t="s">
        <v>284</v>
      </c>
      <c r="G166" s="253" t="s">
        <v>233</v>
      </c>
      <c r="H166" s="254">
        <v>6</v>
      </c>
      <c r="I166" s="255"/>
      <c r="J166" s="256">
        <f>ROUND(I166*H166,2)</f>
        <v>0</v>
      </c>
      <c r="K166" s="252" t="s">
        <v>19</v>
      </c>
      <c r="L166" s="257"/>
      <c r="M166" s="258" t="s">
        <v>19</v>
      </c>
      <c r="N166" s="259" t="s">
        <v>41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201</v>
      </c>
      <c r="AT166" s="216" t="s">
        <v>238</v>
      </c>
      <c r="AU166" s="216" t="s">
        <v>80</v>
      </c>
      <c r="AY166" s="18" t="s">
        <v>111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78</v>
      </c>
      <c r="BK166" s="217">
        <f>ROUND(I166*H166,2)</f>
        <v>0</v>
      </c>
      <c r="BL166" s="18" t="s">
        <v>139</v>
      </c>
      <c r="BM166" s="216" t="s">
        <v>285</v>
      </c>
    </row>
    <row r="167" s="2" customFormat="1" ht="24.15" customHeight="1">
      <c r="A167" s="39"/>
      <c r="B167" s="40"/>
      <c r="C167" s="250" t="s">
        <v>286</v>
      </c>
      <c r="D167" s="250" t="s">
        <v>238</v>
      </c>
      <c r="E167" s="251" t="s">
        <v>287</v>
      </c>
      <c r="F167" s="252" t="s">
        <v>288</v>
      </c>
      <c r="G167" s="253" t="s">
        <v>233</v>
      </c>
      <c r="H167" s="254">
        <v>1</v>
      </c>
      <c r="I167" s="255"/>
      <c r="J167" s="256">
        <f>ROUND(I167*H167,2)</f>
        <v>0</v>
      </c>
      <c r="K167" s="252" t="s">
        <v>19</v>
      </c>
      <c r="L167" s="257"/>
      <c r="M167" s="258" t="s">
        <v>19</v>
      </c>
      <c r="N167" s="259" t="s">
        <v>41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201</v>
      </c>
      <c r="AT167" s="216" t="s">
        <v>238</v>
      </c>
      <c r="AU167" s="216" t="s">
        <v>80</v>
      </c>
      <c r="AY167" s="18" t="s">
        <v>111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78</v>
      </c>
      <c r="BK167" s="217">
        <f>ROUND(I167*H167,2)</f>
        <v>0</v>
      </c>
      <c r="BL167" s="18" t="s">
        <v>139</v>
      </c>
      <c r="BM167" s="216" t="s">
        <v>289</v>
      </c>
    </row>
    <row r="168" s="12" customFormat="1" ht="22.8" customHeight="1">
      <c r="A168" s="12"/>
      <c r="B168" s="189"/>
      <c r="C168" s="190"/>
      <c r="D168" s="191" t="s">
        <v>69</v>
      </c>
      <c r="E168" s="203" t="s">
        <v>110</v>
      </c>
      <c r="F168" s="203" t="s">
        <v>290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SUM(P169:P174)</f>
        <v>0</v>
      </c>
      <c r="Q168" s="197"/>
      <c r="R168" s="198">
        <f>SUM(R169:R174)</f>
        <v>0.37912500000000005</v>
      </c>
      <c r="S168" s="197"/>
      <c r="T168" s="199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78</v>
      </c>
      <c r="AT168" s="201" t="s">
        <v>69</v>
      </c>
      <c r="AU168" s="201" t="s">
        <v>78</v>
      </c>
      <c r="AY168" s="200" t="s">
        <v>111</v>
      </c>
      <c r="BK168" s="202">
        <f>SUM(BK169:BK174)</f>
        <v>0</v>
      </c>
    </row>
    <row r="169" s="2" customFormat="1" ht="21.75" customHeight="1">
      <c r="A169" s="39"/>
      <c r="B169" s="40"/>
      <c r="C169" s="205" t="s">
        <v>291</v>
      </c>
      <c r="D169" s="205" t="s">
        <v>114</v>
      </c>
      <c r="E169" s="206" t="s">
        <v>292</v>
      </c>
      <c r="F169" s="207" t="s">
        <v>293</v>
      </c>
      <c r="G169" s="208" t="s">
        <v>161</v>
      </c>
      <c r="H169" s="209">
        <v>4.5</v>
      </c>
      <c r="I169" s="210"/>
      <c r="J169" s="211">
        <f>ROUND(I169*H169,2)</f>
        <v>0</v>
      </c>
      <c r="K169" s="207" t="s">
        <v>118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139</v>
      </c>
      <c r="AT169" s="216" t="s">
        <v>114</v>
      </c>
      <c r="AU169" s="216" t="s">
        <v>80</v>
      </c>
      <c r="AY169" s="18" t="s">
        <v>111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139</v>
      </c>
      <c r="BM169" s="216" t="s">
        <v>294</v>
      </c>
    </row>
    <row r="170" s="2" customFormat="1">
      <c r="A170" s="39"/>
      <c r="B170" s="40"/>
      <c r="C170" s="41"/>
      <c r="D170" s="218" t="s">
        <v>121</v>
      </c>
      <c r="E170" s="41"/>
      <c r="F170" s="219" t="s">
        <v>295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121</v>
      </c>
      <c r="AU170" s="18" t="s">
        <v>80</v>
      </c>
    </row>
    <row r="171" s="2" customFormat="1" ht="37.8" customHeight="1">
      <c r="A171" s="39"/>
      <c r="B171" s="40"/>
      <c r="C171" s="205" t="s">
        <v>296</v>
      </c>
      <c r="D171" s="205" t="s">
        <v>114</v>
      </c>
      <c r="E171" s="206" t="s">
        <v>297</v>
      </c>
      <c r="F171" s="207" t="s">
        <v>298</v>
      </c>
      <c r="G171" s="208" t="s">
        <v>161</v>
      </c>
      <c r="H171" s="209">
        <v>4.5</v>
      </c>
      <c r="I171" s="210"/>
      <c r="J171" s="211">
        <f>ROUND(I171*H171,2)</f>
        <v>0</v>
      </c>
      <c r="K171" s="207" t="s">
        <v>118</v>
      </c>
      <c r="L171" s="45"/>
      <c r="M171" s="212" t="s">
        <v>19</v>
      </c>
      <c r="N171" s="213" t="s">
        <v>41</v>
      </c>
      <c r="O171" s="85"/>
      <c r="P171" s="214">
        <f>O171*H171</f>
        <v>0</v>
      </c>
      <c r="Q171" s="214">
        <v>0.084250000000000005</v>
      </c>
      <c r="R171" s="214">
        <f>Q171*H171</f>
        <v>0.37912500000000005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139</v>
      </c>
      <c r="AT171" s="216" t="s">
        <v>114</v>
      </c>
      <c r="AU171" s="216" t="s">
        <v>80</v>
      </c>
      <c r="AY171" s="18" t="s">
        <v>111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78</v>
      </c>
      <c r="BK171" s="217">
        <f>ROUND(I171*H171,2)</f>
        <v>0</v>
      </c>
      <c r="BL171" s="18" t="s">
        <v>139</v>
      </c>
      <c r="BM171" s="216" t="s">
        <v>299</v>
      </c>
    </row>
    <row r="172" s="2" customFormat="1">
      <c r="A172" s="39"/>
      <c r="B172" s="40"/>
      <c r="C172" s="41"/>
      <c r="D172" s="218" t="s">
        <v>121</v>
      </c>
      <c r="E172" s="41"/>
      <c r="F172" s="219" t="s">
        <v>300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121</v>
      </c>
      <c r="AU172" s="18" t="s">
        <v>80</v>
      </c>
    </row>
    <row r="173" s="13" customFormat="1">
      <c r="A173" s="13"/>
      <c r="B173" s="223"/>
      <c r="C173" s="224"/>
      <c r="D173" s="225" t="s">
        <v>135</v>
      </c>
      <c r="E173" s="226" t="s">
        <v>19</v>
      </c>
      <c r="F173" s="227" t="s">
        <v>301</v>
      </c>
      <c r="G173" s="224"/>
      <c r="H173" s="228">
        <v>4.5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135</v>
      </c>
      <c r="AU173" s="234" t="s">
        <v>80</v>
      </c>
      <c r="AV173" s="13" t="s">
        <v>80</v>
      </c>
      <c r="AW173" s="13" t="s">
        <v>32</v>
      </c>
      <c r="AX173" s="13" t="s">
        <v>70</v>
      </c>
      <c r="AY173" s="234" t="s">
        <v>111</v>
      </c>
    </row>
    <row r="174" s="14" customFormat="1">
      <c r="A174" s="14"/>
      <c r="B174" s="239"/>
      <c r="C174" s="240"/>
      <c r="D174" s="225" t="s">
        <v>135</v>
      </c>
      <c r="E174" s="241" t="s">
        <v>19</v>
      </c>
      <c r="F174" s="242" t="s">
        <v>177</v>
      </c>
      <c r="G174" s="240"/>
      <c r="H174" s="243">
        <v>4.5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9" t="s">
        <v>135</v>
      </c>
      <c r="AU174" s="249" t="s">
        <v>80</v>
      </c>
      <c r="AV174" s="14" t="s">
        <v>139</v>
      </c>
      <c r="AW174" s="14" t="s">
        <v>32</v>
      </c>
      <c r="AX174" s="14" t="s">
        <v>78</v>
      </c>
      <c r="AY174" s="249" t="s">
        <v>111</v>
      </c>
    </row>
    <row r="175" s="12" customFormat="1" ht="22.8" customHeight="1">
      <c r="A175" s="12"/>
      <c r="B175" s="189"/>
      <c r="C175" s="190"/>
      <c r="D175" s="191" t="s">
        <v>69</v>
      </c>
      <c r="E175" s="203" t="s">
        <v>207</v>
      </c>
      <c r="F175" s="203" t="s">
        <v>302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SUM(P176:P223)</f>
        <v>0</v>
      </c>
      <c r="Q175" s="197"/>
      <c r="R175" s="198">
        <f>SUM(R176:R223)</f>
        <v>0.759822</v>
      </c>
      <c r="S175" s="197"/>
      <c r="T175" s="199">
        <f>SUM(T176:T223)</f>
        <v>35.122855000000001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78</v>
      </c>
      <c r="AT175" s="201" t="s">
        <v>69</v>
      </c>
      <c r="AU175" s="201" t="s">
        <v>78</v>
      </c>
      <c r="AY175" s="200" t="s">
        <v>111</v>
      </c>
      <c r="BK175" s="202">
        <f>SUM(BK176:BK223)</f>
        <v>0</v>
      </c>
    </row>
    <row r="176" s="2" customFormat="1" ht="24.15" customHeight="1">
      <c r="A176" s="39"/>
      <c r="B176" s="40"/>
      <c r="C176" s="205" t="s">
        <v>303</v>
      </c>
      <c r="D176" s="205" t="s">
        <v>114</v>
      </c>
      <c r="E176" s="206" t="s">
        <v>304</v>
      </c>
      <c r="F176" s="207" t="s">
        <v>305</v>
      </c>
      <c r="G176" s="208" t="s">
        <v>167</v>
      </c>
      <c r="H176" s="209">
        <v>2.5</v>
      </c>
      <c r="I176" s="210"/>
      <c r="J176" s="211">
        <f>ROUND(I176*H176,2)</f>
        <v>0</v>
      </c>
      <c r="K176" s="207" t="s">
        <v>118</v>
      </c>
      <c r="L176" s="45"/>
      <c r="M176" s="212" t="s">
        <v>19</v>
      </c>
      <c r="N176" s="213" t="s">
        <v>41</v>
      </c>
      <c r="O176" s="85"/>
      <c r="P176" s="214">
        <f>O176*H176</f>
        <v>0</v>
      </c>
      <c r="Q176" s="214">
        <v>0.1295</v>
      </c>
      <c r="R176" s="214">
        <f>Q176*H176</f>
        <v>0.32374999999999998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139</v>
      </c>
      <c r="AT176" s="216" t="s">
        <v>114</v>
      </c>
      <c r="AU176" s="216" t="s">
        <v>80</v>
      </c>
      <c r="AY176" s="18" t="s">
        <v>111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78</v>
      </c>
      <c r="BK176" s="217">
        <f>ROUND(I176*H176,2)</f>
        <v>0</v>
      </c>
      <c r="BL176" s="18" t="s">
        <v>139</v>
      </c>
      <c r="BM176" s="216" t="s">
        <v>306</v>
      </c>
    </row>
    <row r="177" s="2" customFormat="1">
      <c r="A177" s="39"/>
      <c r="B177" s="40"/>
      <c r="C177" s="41"/>
      <c r="D177" s="218" t="s">
        <v>121</v>
      </c>
      <c r="E177" s="41"/>
      <c r="F177" s="219" t="s">
        <v>307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121</v>
      </c>
      <c r="AU177" s="18" t="s">
        <v>80</v>
      </c>
    </row>
    <row r="178" s="13" customFormat="1">
      <c r="A178" s="13"/>
      <c r="B178" s="223"/>
      <c r="C178" s="224"/>
      <c r="D178" s="225" t="s">
        <v>135</v>
      </c>
      <c r="E178" s="226" t="s">
        <v>19</v>
      </c>
      <c r="F178" s="227" t="s">
        <v>308</v>
      </c>
      <c r="G178" s="224"/>
      <c r="H178" s="228">
        <v>2.5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135</v>
      </c>
      <c r="AU178" s="234" t="s">
        <v>80</v>
      </c>
      <c r="AV178" s="13" t="s">
        <v>80</v>
      </c>
      <c r="AW178" s="13" t="s">
        <v>32</v>
      </c>
      <c r="AX178" s="13" t="s">
        <v>78</v>
      </c>
      <c r="AY178" s="234" t="s">
        <v>111</v>
      </c>
    </row>
    <row r="179" s="2" customFormat="1" ht="16.5" customHeight="1">
      <c r="A179" s="39"/>
      <c r="B179" s="40"/>
      <c r="C179" s="205" t="s">
        <v>309</v>
      </c>
      <c r="D179" s="205" t="s">
        <v>114</v>
      </c>
      <c r="E179" s="206" t="s">
        <v>310</v>
      </c>
      <c r="F179" s="207" t="s">
        <v>311</v>
      </c>
      <c r="G179" s="208" t="s">
        <v>167</v>
      </c>
      <c r="H179" s="209">
        <v>3.2000000000000002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41</v>
      </c>
      <c r="O179" s="85"/>
      <c r="P179" s="214">
        <f>O179*H179</f>
        <v>0</v>
      </c>
      <c r="Q179" s="214">
        <v>0.0012600000000000001</v>
      </c>
      <c r="R179" s="214">
        <f>Q179*H179</f>
        <v>0.004032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139</v>
      </c>
      <c r="AT179" s="216" t="s">
        <v>114</v>
      </c>
      <c r="AU179" s="216" t="s">
        <v>80</v>
      </c>
      <c r="AY179" s="18" t="s">
        <v>111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78</v>
      </c>
      <c r="BK179" s="217">
        <f>ROUND(I179*H179,2)</f>
        <v>0</v>
      </c>
      <c r="BL179" s="18" t="s">
        <v>139</v>
      </c>
      <c r="BM179" s="216" t="s">
        <v>312</v>
      </c>
    </row>
    <row r="180" s="13" customFormat="1">
      <c r="A180" s="13"/>
      <c r="B180" s="223"/>
      <c r="C180" s="224"/>
      <c r="D180" s="225" t="s">
        <v>135</v>
      </c>
      <c r="E180" s="226" t="s">
        <v>19</v>
      </c>
      <c r="F180" s="227" t="s">
        <v>313</v>
      </c>
      <c r="G180" s="224"/>
      <c r="H180" s="228">
        <v>3.2000000000000002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135</v>
      </c>
      <c r="AU180" s="234" t="s">
        <v>80</v>
      </c>
      <c r="AV180" s="13" t="s">
        <v>80</v>
      </c>
      <c r="AW180" s="13" t="s">
        <v>32</v>
      </c>
      <c r="AX180" s="13" t="s">
        <v>70</v>
      </c>
      <c r="AY180" s="234" t="s">
        <v>111</v>
      </c>
    </row>
    <row r="181" s="14" customFormat="1">
      <c r="A181" s="14"/>
      <c r="B181" s="239"/>
      <c r="C181" s="240"/>
      <c r="D181" s="225" t="s">
        <v>135</v>
      </c>
      <c r="E181" s="241" t="s">
        <v>19</v>
      </c>
      <c r="F181" s="242" t="s">
        <v>177</v>
      </c>
      <c r="G181" s="240"/>
      <c r="H181" s="243">
        <v>3.2000000000000002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9" t="s">
        <v>135</v>
      </c>
      <c r="AU181" s="249" t="s">
        <v>80</v>
      </c>
      <c r="AV181" s="14" t="s">
        <v>139</v>
      </c>
      <c r="AW181" s="14" t="s">
        <v>32</v>
      </c>
      <c r="AX181" s="14" t="s">
        <v>78</v>
      </c>
      <c r="AY181" s="249" t="s">
        <v>111</v>
      </c>
    </row>
    <row r="182" s="2" customFormat="1" ht="16.5" customHeight="1">
      <c r="A182" s="39"/>
      <c r="B182" s="40"/>
      <c r="C182" s="205" t="s">
        <v>314</v>
      </c>
      <c r="D182" s="205" t="s">
        <v>114</v>
      </c>
      <c r="E182" s="206" t="s">
        <v>315</v>
      </c>
      <c r="F182" s="207" t="s">
        <v>316</v>
      </c>
      <c r="G182" s="208" t="s">
        <v>233</v>
      </c>
      <c r="H182" s="209">
        <v>84</v>
      </c>
      <c r="I182" s="210"/>
      <c r="J182" s="211">
        <f>ROUND(I182*H182,2)</f>
        <v>0</v>
      </c>
      <c r="K182" s="207" t="s">
        <v>118</v>
      </c>
      <c r="L182" s="45"/>
      <c r="M182" s="212" t="s">
        <v>19</v>
      </c>
      <c r="N182" s="213" t="s">
        <v>41</v>
      </c>
      <c r="O182" s="85"/>
      <c r="P182" s="214">
        <f>O182*H182</f>
        <v>0</v>
      </c>
      <c r="Q182" s="214">
        <v>0.0044900000000000001</v>
      </c>
      <c r="R182" s="214">
        <f>Q182*H182</f>
        <v>0.37716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139</v>
      </c>
      <c r="AT182" s="216" t="s">
        <v>114</v>
      </c>
      <c r="AU182" s="216" t="s">
        <v>80</v>
      </c>
      <c r="AY182" s="18" t="s">
        <v>111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78</v>
      </c>
      <c r="BK182" s="217">
        <f>ROUND(I182*H182,2)</f>
        <v>0</v>
      </c>
      <c r="BL182" s="18" t="s">
        <v>139</v>
      </c>
      <c r="BM182" s="216" t="s">
        <v>317</v>
      </c>
    </row>
    <row r="183" s="2" customFormat="1">
      <c r="A183" s="39"/>
      <c r="B183" s="40"/>
      <c r="C183" s="41"/>
      <c r="D183" s="218" t="s">
        <v>121</v>
      </c>
      <c r="E183" s="41"/>
      <c r="F183" s="219" t="s">
        <v>318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121</v>
      </c>
      <c r="AU183" s="18" t="s">
        <v>80</v>
      </c>
    </row>
    <row r="184" s="13" customFormat="1">
      <c r="A184" s="13"/>
      <c r="B184" s="223"/>
      <c r="C184" s="224"/>
      <c r="D184" s="225" t="s">
        <v>135</v>
      </c>
      <c r="E184" s="226" t="s">
        <v>19</v>
      </c>
      <c r="F184" s="227" t="s">
        <v>319</v>
      </c>
      <c r="G184" s="224"/>
      <c r="H184" s="228">
        <v>84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135</v>
      </c>
      <c r="AU184" s="234" t="s">
        <v>80</v>
      </c>
      <c r="AV184" s="13" t="s">
        <v>80</v>
      </c>
      <c r="AW184" s="13" t="s">
        <v>32</v>
      </c>
      <c r="AX184" s="13" t="s">
        <v>78</v>
      </c>
      <c r="AY184" s="234" t="s">
        <v>111</v>
      </c>
    </row>
    <row r="185" s="2" customFormat="1" ht="16.5" customHeight="1">
      <c r="A185" s="39"/>
      <c r="B185" s="40"/>
      <c r="C185" s="250" t="s">
        <v>320</v>
      </c>
      <c r="D185" s="250" t="s">
        <v>238</v>
      </c>
      <c r="E185" s="251" t="s">
        <v>321</v>
      </c>
      <c r="F185" s="252" t="s">
        <v>322</v>
      </c>
      <c r="G185" s="253" t="s">
        <v>196</v>
      </c>
      <c r="H185" s="254">
        <v>0.028000000000000001</v>
      </c>
      <c r="I185" s="255"/>
      <c r="J185" s="256">
        <f>ROUND(I185*H185,2)</f>
        <v>0</v>
      </c>
      <c r="K185" s="252" t="s">
        <v>118</v>
      </c>
      <c r="L185" s="257"/>
      <c r="M185" s="258" t="s">
        <v>19</v>
      </c>
      <c r="N185" s="259" t="s">
        <v>41</v>
      </c>
      <c r="O185" s="85"/>
      <c r="P185" s="214">
        <f>O185*H185</f>
        <v>0</v>
      </c>
      <c r="Q185" s="214">
        <v>1</v>
      </c>
      <c r="R185" s="214">
        <f>Q185*H185</f>
        <v>0.028000000000000001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201</v>
      </c>
      <c r="AT185" s="216" t="s">
        <v>238</v>
      </c>
      <c r="AU185" s="216" t="s">
        <v>80</v>
      </c>
      <c r="AY185" s="18" t="s">
        <v>111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78</v>
      </c>
      <c r="BK185" s="217">
        <f>ROUND(I185*H185,2)</f>
        <v>0</v>
      </c>
      <c r="BL185" s="18" t="s">
        <v>139</v>
      </c>
      <c r="BM185" s="216" t="s">
        <v>323</v>
      </c>
    </row>
    <row r="186" s="2" customFormat="1">
      <c r="A186" s="39"/>
      <c r="B186" s="40"/>
      <c r="C186" s="41"/>
      <c r="D186" s="218" t="s">
        <v>121</v>
      </c>
      <c r="E186" s="41"/>
      <c r="F186" s="219" t="s">
        <v>324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121</v>
      </c>
      <c r="AU186" s="18" t="s">
        <v>80</v>
      </c>
    </row>
    <row r="187" s="13" customFormat="1">
      <c r="A187" s="13"/>
      <c r="B187" s="223"/>
      <c r="C187" s="224"/>
      <c r="D187" s="225" t="s">
        <v>135</v>
      </c>
      <c r="E187" s="226" t="s">
        <v>19</v>
      </c>
      <c r="F187" s="227" t="s">
        <v>325</v>
      </c>
      <c r="G187" s="224"/>
      <c r="H187" s="228">
        <v>0.025000000000000001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135</v>
      </c>
      <c r="AU187" s="234" t="s">
        <v>80</v>
      </c>
      <c r="AV187" s="13" t="s">
        <v>80</v>
      </c>
      <c r="AW187" s="13" t="s">
        <v>32</v>
      </c>
      <c r="AX187" s="13" t="s">
        <v>78</v>
      </c>
      <c r="AY187" s="234" t="s">
        <v>111</v>
      </c>
    </row>
    <row r="188" s="13" customFormat="1">
      <c r="A188" s="13"/>
      <c r="B188" s="223"/>
      <c r="C188" s="224"/>
      <c r="D188" s="225" t="s">
        <v>135</v>
      </c>
      <c r="E188" s="224"/>
      <c r="F188" s="227" t="s">
        <v>326</v>
      </c>
      <c r="G188" s="224"/>
      <c r="H188" s="228">
        <v>0.028000000000000001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135</v>
      </c>
      <c r="AU188" s="234" t="s">
        <v>80</v>
      </c>
      <c r="AV188" s="13" t="s">
        <v>80</v>
      </c>
      <c r="AW188" s="13" t="s">
        <v>4</v>
      </c>
      <c r="AX188" s="13" t="s">
        <v>78</v>
      </c>
      <c r="AY188" s="234" t="s">
        <v>111</v>
      </c>
    </row>
    <row r="189" s="2" customFormat="1" ht="16.5" customHeight="1">
      <c r="A189" s="39"/>
      <c r="B189" s="40"/>
      <c r="C189" s="205" t="s">
        <v>327</v>
      </c>
      <c r="D189" s="205" t="s">
        <v>114</v>
      </c>
      <c r="E189" s="206" t="s">
        <v>328</v>
      </c>
      <c r="F189" s="207" t="s">
        <v>329</v>
      </c>
      <c r="G189" s="208" t="s">
        <v>233</v>
      </c>
      <c r="H189" s="209">
        <v>21</v>
      </c>
      <c r="I189" s="210"/>
      <c r="J189" s="211">
        <f>ROUND(I189*H189,2)</f>
        <v>0</v>
      </c>
      <c r="K189" s="207" t="s">
        <v>19</v>
      </c>
      <c r="L189" s="45"/>
      <c r="M189" s="212" t="s">
        <v>19</v>
      </c>
      <c r="N189" s="213" t="s">
        <v>41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139</v>
      </c>
      <c r="AT189" s="216" t="s">
        <v>114</v>
      </c>
      <c r="AU189" s="216" t="s">
        <v>80</v>
      </c>
      <c r="AY189" s="18" t="s">
        <v>111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78</v>
      </c>
      <c r="BK189" s="217">
        <f>ROUND(I189*H189,2)</f>
        <v>0</v>
      </c>
      <c r="BL189" s="18" t="s">
        <v>139</v>
      </c>
      <c r="BM189" s="216" t="s">
        <v>330</v>
      </c>
    </row>
    <row r="190" s="13" customFormat="1">
      <c r="A190" s="13"/>
      <c r="B190" s="223"/>
      <c r="C190" s="224"/>
      <c r="D190" s="225" t="s">
        <v>135</v>
      </c>
      <c r="E190" s="226" t="s">
        <v>19</v>
      </c>
      <c r="F190" s="227" t="s">
        <v>331</v>
      </c>
      <c r="G190" s="224"/>
      <c r="H190" s="228">
        <v>21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135</v>
      </c>
      <c r="AU190" s="234" t="s">
        <v>80</v>
      </c>
      <c r="AV190" s="13" t="s">
        <v>80</v>
      </c>
      <c r="AW190" s="13" t="s">
        <v>32</v>
      </c>
      <c r="AX190" s="13" t="s">
        <v>78</v>
      </c>
      <c r="AY190" s="234" t="s">
        <v>111</v>
      </c>
    </row>
    <row r="191" s="2" customFormat="1" ht="24.15" customHeight="1">
      <c r="A191" s="39"/>
      <c r="B191" s="40"/>
      <c r="C191" s="205" t="s">
        <v>332</v>
      </c>
      <c r="D191" s="205" t="s">
        <v>114</v>
      </c>
      <c r="E191" s="206" t="s">
        <v>333</v>
      </c>
      <c r="F191" s="207" t="s">
        <v>334</v>
      </c>
      <c r="G191" s="208" t="s">
        <v>233</v>
      </c>
      <c r="H191" s="209">
        <v>84</v>
      </c>
      <c r="I191" s="210"/>
      <c r="J191" s="211">
        <f>ROUND(I191*H191,2)</f>
        <v>0</v>
      </c>
      <c r="K191" s="207" t="s">
        <v>118</v>
      </c>
      <c r="L191" s="45"/>
      <c r="M191" s="212" t="s">
        <v>19</v>
      </c>
      <c r="N191" s="213" t="s">
        <v>41</v>
      </c>
      <c r="O191" s="85"/>
      <c r="P191" s="214">
        <f>O191*H191</f>
        <v>0</v>
      </c>
      <c r="Q191" s="214">
        <v>4.0000000000000003E-05</v>
      </c>
      <c r="R191" s="214">
        <f>Q191*H191</f>
        <v>0.0033600000000000001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139</v>
      </c>
      <c r="AT191" s="216" t="s">
        <v>114</v>
      </c>
      <c r="AU191" s="216" t="s">
        <v>80</v>
      </c>
      <c r="AY191" s="18" t="s">
        <v>111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78</v>
      </c>
      <c r="BK191" s="217">
        <f>ROUND(I191*H191,2)</f>
        <v>0</v>
      </c>
      <c r="BL191" s="18" t="s">
        <v>139</v>
      </c>
      <c r="BM191" s="216" t="s">
        <v>335</v>
      </c>
    </row>
    <row r="192" s="2" customFormat="1">
      <c r="A192" s="39"/>
      <c r="B192" s="40"/>
      <c r="C192" s="41"/>
      <c r="D192" s="218" t="s">
        <v>121</v>
      </c>
      <c r="E192" s="41"/>
      <c r="F192" s="219" t="s">
        <v>336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121</v>
      </c>
      <c r="AU192" s="18" t="s">
        <v>80</v>
      </c>
    </row>
    <row r="193" s="13" customFormat="1">
      <c r="A193" s="13"/>
      <c r="B193" s="223"/>
      <c r="C193" s="224"/>
      <c r="D193" s="225" t="s">
        <v>135</v>
      </c>
      <c r="E193" s="226" t="s">
        <v>19</v>
      </c>
      <c r="F193" s="227" t="s">
        <v>337</v>
      </c>
      <c r="G193" s="224"/>
      <c r="H193" s="228">
        <v>84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135</v>
      </c>
      <c r="AU193" s="234" t="s">
        <v>80</v>
      </c>
      <c r="AV193" s="13" t="s">
        <v>80</v>
      </c>
      <c r="AW193" s="13" t="s">
        <v>32</v>
      </c>
      <c r="AX193" s="13" t="s">
        <v>70</v>
      </c>
      <c r="AY193" s="234" t="s">
        <v>111</v>
      </c>
    </row>
    <row r="194" s="14" customFormat="1">
      <c r="A194" s="14"/>
      <c r="B194" s="239"/>
      <c r="C194" s="240"/>
      <c r="D194" s="225" t="s">
        <v>135</v>
      </c>
      <c r="E194" s="241" t="s">
        <v>19</v>
      </c>
      <c r="F194" s="242" t="s">
        <v>177</v>
      </c>
      <c r="G194" s="240"/>
      <c r="H194" s="243">
        <v>84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9" t="s">
        <v>135</v>
      </c>
      <c r="AU194" s="249" t="s">
        <v>80</v>
      </c>
      <c r="AV194" s="14" t="s">
        <v>139</v>
      </c>
      <c r="AW194" s="14" t="s">
        <v>32</v>
      </c>
      <c r="AX194" s="14" t="s">
        <v>78</v>
      </c>
      <c r="AY194" s="249" t="s">
        <v>111</v>
      </c>
    </row>
    <row r="195" s="2" customFormat="1" ht="21.75" customHeight="1">
      <c r="A195" s="39"/>
      <c r="B195" s="40"/>
      <c r="C195" s="205" t="s">
        <v>338</v>
      </c>
      <c r="D195" s="205" t="s">
        <v>114</v>
      </c>
      <c r="E195" s="206" t="s">
        <v>339</v>
      </c>
      <c r="F195" s="207" t="s">
        <v>340</v>
      </c>
      <c r="G195" s="208" t="s">
        <v>233</v>
      </c>
      <c r="H195" s="209">
        <v>84</v>
      </c>
      <c r="I195" s="210"/>
      <c r="J195" s="211">
        <f>ROUND(I195*H195,2)</f>
        <v>0</v>
      </c>
      <c r="K195" s="207" t="s">
        <v>118</v>
      </c>
      <c r="L195" s="45"/>
      <c r="M195" s="212" t="s">
        <v>19</v>
      </c>
      <c r="N195" s="213" t="s">
        <v>41</v>
      </c>
      <c r="O195" s="85"/>
      <c r="P195" s="214">
        <f>O195*H195</f>
        <v>0</v>
      </c>
      <c r="Q195" s="214">
        <v>0.00027999999999999998</v>
      </c>
      <c r="R195" s="214">
        <f>Q195*H195</f>
        <v>0.023519999999999999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139</v>
      </c>
      <c r="AT195" s="216" t="s">
        <v>114</v>
      </c>
      <c r="AU195" s="216" t="s">
        <v>80</v>
      </c>
      <c r="AY195" s="18" t="s">
        <v>111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78</v>
      </c>
      <c r="BK195" s="217">
        <f>ROUND(I195*H195,2)</f>
        <v>0</v>
      </c>
      <c r="BL195" s="18" t="s">
        <v>139</v>
      </c>
      <c r="BM195" s="216" t="s">
        <v>341</v>
      </c>
    </row>
    <row r="196" s="2" customFormat="1">
      <c r="A196" s="39"/>
      <c r="B196" s="40"/>
      <c r="C196" s="41"/>
      <c r="D196" s="218" t="s">
        <v>121</v>
      </c>
      <c r="E196" s="41"/>
      <c r="F196" s="219" t="s">
        <v>342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121</v>
      </c>
      <c r="AU196" s="18" t="s">
        <v>80</v>
      </c>
    </row>
    <row r="197" s="2" customFormat="1" ht="16.5" customHeight="1">
      <c r="A197" s="39"/>
      <c r="B197" s="40"/>
      <c r="C197" s="205" t="s">
        <v>343</v>
      </c>
      <c r="D197" s="205" t="s">
        <v>114</v>
      </c>
      <c r="E197" s="206" t="s">
        <v>344</v>
      </c>
      <c r="F197" s="207" t="s">
        <v>345</v>
      </c>
      <c r="G197" s="208" t="s">
        <v>173</v>
      </c>
      <c r="H197" s="209">
        <v>9.7200000000000006</v>
      </c>
      <c r="I197" s="210"/>
      <c r="J197" s="211">
        <f>ROUND(I197*H197,2)</f>
        <v>0</v>
      </c>
      <c r="K197" s="207" t="s">
        <v>118</v>
      </c>
      <c r="L197" s="45"/>
      <c r="M197" s="212" t="s">
        <v>19</v>
      </c>
      <c r="N197" s="213" t="s">
        <v>41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2</v>
      </c>
      <c r="T197" s="215">
        <f>S197*H197</f>
        <v>19.440000000000001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139</v>
      </c>
      <c r="AT197" s="216" t="s">
        <v>114</v>
      </c>
      <c r="AU197" s="216" t="s">
        <v>80</v>
      </c>
      <c r="AY197" s="18" t="s">
        <v>111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78</v>
      </c>
      <c r="BK197" s="217">
        <f>ROUND(I197*H197,2)</f>
        <v>0</v>
      </c>
      <c r="BL197" s="18" t="s">
        <v>139</v>
      </c>
      <c r="BM197" s="216" t="s">
        <v>346</v>
      </c>
    </row>
    <row r="198" s="2" customFormat="1">
      <c r="A198" s="39"/>
      <c r="B198" s="40"/>
      <c r="C198" s="41"/>
      <c r="D198" s="218" t="s">
        <v>121</v>
      </c>
      <c r="E198" s="41"/>
      <c r="F198" s="219" t="s">
        <v>347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121</v>
      </c>
      <c r="AU198" s="18" t="s">
        <v>80</v>
      </c>
    </row>
    <row r="199" s="13" customFormat="1">
      <c r="A199" s="13"/>
      <c r="B199" s="223"/>
      <c r="C199" s="224"/>
      <c r="D199" s="225" t="s">
        <v>135</v>
      </c>
      <c r="E199" s="226" t="s">
        <v>19</v>
      </c>
      <c r="F199" s="227" t="s">
        <v>348</v>
      </c>
      <c r="G199" s="224"/>
      <c r="H199" s="228">
        <v>9.7200000000000006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135</v>
      </c>
      <c r="AU199" s="234" t="s">
        <v>80</v>
      </c>
      <c r="AV199" s="13" t="s">
        <v>80</v>
      </c>
      <c r="AW199" s="13" t="s">
        <v>32</v>
      </c>
      <c r="AX199" s="13" t="s">
        <v>70</v>
      </c>
      <c r="AY199" s="234" t="s">
        <v>111</v>
      </c>
    </row>
    <row r="200" s="14" customFormat="1">
      <c r="A200" s="14"/>
      <c r="B200" s="239"/>
      <c r="C200" s="240"/>
      <c r="D200" s="225" t="s">
        <v>135</v>
      </c>
      <c r="E200" s="241" t="s">
        <v>19</v>
      </c>
      <c r="F200" s="242" t="s">
        <v>177</v>
      </c>
      <c r="G200" s="240"/>
      <c r="H200" s="243">
        <v>9.7200000000000006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9" t="s">
        <v>135</v>
      </c>
      <c r="AU200" s="249" t="s">
        <v>80</v>
      </c>
      <c r="AV200" s="14" t="s">
        <v>139</v>
      </c>
      <c r="AW200" s="14" t="s">
        <v>32</v>
      </c>
      <c r="AX200" s="14" t="s">
        <v>78</v>
      </c>
      <c r="AY200" s="249" t="s">
        <v>111</v>
      </c>
    </row>
    <row r="201" s="2" customFormat="1" ht="16.5" customHeight="1">
      <c r="A201" s="39"/>
      <c r="B201" s="40"/>
      <c r="C201" s="205" t="s">
        <v>349</v>
      </c>
      <c r="D201" s="205" t="s">
        <v>114</v>
      </c>
      <c r="E201" s="206" t="s">
        <v>350</v>
      </c>
      <c r="F201" s="207" t="s">
        <v>351</v>
      </c>
      <c r="G201" s="208" t="s">
        <v>173</v>
      </c>
      <c r="H201" s="209">
        <v>4.7999999999999998</v>
      </c>
      <c r="I201" s="210"/>
      <c r="J201" s="211">
        <f>ROUND(I201*H201,2)</f>
        <v>0</v>
      </c>
      <c r="K201" s="207" t="s">
        <v>118</v>
      </c>
      <c r="L201" s="45"/>
      <c r="M201" s="212" t="s">
        <v>19</v>
      </c>
      <c r="N201" s="213" t="s">
        <v>41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2.2000000000000002</v>
      </c>
      <c r="T201" s="215">
        <f>S201*H201</f>
        <v>10.560000000000001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139</v>
      </c>
      <c r="AT201" s="216" t="s">
        <v>114</v>
      </c>
      <c r="AU201" s="216" t="s">
        <v>80</v>
      </c>
      <c r="AY201" s="18" t="s">
        <v>111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78</v>
      </c>
      <c r="BK201" s="217">
        <f>ROUND(I201*H201,2)</f>
        <v>0</v>
      </c>
      <c r="BL201" s="18" t="s">
        <v>139</v>
      </c>
      <c r="BM201" s="216" t="s">
        <v>352</v>
      </c>
    </row>
    <row r="202" s="2" customFormat="1">
      <c r="A202" s="39"/>
      <c r="B202" s="40"/>
      <c r="C202" s="41"/>
      <c r="D202" s="218" t="s">
        <v>121</v>
      </c>
      <c r="E202" s="41"/>
      <c r="F202" s="219" t="s">
        <v>353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121</v>
      </c>
      <c r="AU202" s="18" t="s">
        <v>80</v>
      </c>
    </row>
    <row r="203" s="13" customFormat="1">
      <c r="A203" s="13"/>
      <c r="B203" s="223"/>
      <c r="C203" s="224"/>
      <c r="D203" s="225" t="s">
        <v>135</v>
      </c>
      <c r="E203" s="226" t="s">
        <v>19</v>
      </c>
      <c r="F203" s="227" t="s">
        <v>354</v>
      </c>
      <c r="G203" s="224"/>
      <c r="H203" s="228">
        <v>4.7999999999999998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135</v>
      </c>
      <c r="AU203" s="234" t="s">
        <v>80</v>
      </c>
      <c r="AV203" s="13" t="s">
        <v>80</v>
      </c>
      <c r="AW203" s="13" t="s">
        <v>32</v>
      </c>
      <c r="AX203" s="13" t="s">
        <v>78</v>
      </c>
      <c r="AY203" s="234" t="s">
        <v>111</v>
      </c>
    </row>
    <row r="204" s="2" customFormat="1" ht="21.75" customHeight="1">
      <c r="A204" s="39"/>
      <c r="B204" s="40"/>
      <c r="C204" s="205" t="s">
        <v>355</v>
      </c>
      <c r="D204" s="205" t="s">
        <v>114</v>
      </c>
      <c r="E204" s="206" t="s">
        <v>356</v>
      </c>
      <c r="F204" s="207" t="s">
        <v>357</v>
      </c>
      <c r="G204" s="208" t="s">
        <v>233</v>
      </c>
      <c r="H204" s="209">
        <v>25</v>
      </c>
      <c r="I204" s="210"/>
      <c r="J204" s="211">
        <f>ROUND(I204*H204,2)</f>
        <v>0</v>
      </c>
      <c r="K204" s="207" t="s">
        <v>118</v>
      </c>
      <c r="L204" s="45"/>
      <c r="M204" s="212" t="s">
        <v>19</v>
      </c>
      <c r="N204" s="213" t="s">
        <v>41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0.16500000000000001</v>
      </c>
      <c r="T204" s="215">
        <f>S204*H204</f>
        <v>4.125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139</v>
      </c>
      <c r="AT204" s="216" t="s">
        <v>114</v>
      </c>
      <c r="AU204" s="216" t="s">
        <v>80</v>
      </c>
      <c r="AY204" s="18" t="s">
        <v>111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78</v>
      </c>
      <c r="BK204" s="217">
        <f>ROUND(I204*H204,2)</f>
        <v>0</v>
      </c>
      <c r="BL204" s="18" t="s">
        <v>139</v>
      </c>
      <c r="BM204" s="216" t="s">
        <v>358</v>
      </c>
    </row>
    <row r="205" s="2" customFormat="1">
      <c r="A205" s="39"/>
      <c r="B205" s="40"/>
      <c r="C205" s="41"/>
      <c r="D205" s="218" t="s">
        <v>121</v>
      </c>
      <c r="E205" s="41"/>
      <c r="F205" s="219" t="s">
        <v>359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121</v>
      </c>
      <c r="AU205" s="18" t="s">
        <v>80</v>
      </c>
    </row>
    <row r="206" s="13" customFormat="1">
      <c r="A206" s="13"/>
      <c r="B206" s="223"/>
      <c r="C206" s="224"/>
      <c r="D206" s="225" t="s">
        <v>135</v>
      </c>
      <c r="E206" s="226" t="s">
        <v>19</v>
      </c>
      <c r="F206" s="227" t="s">
        <v>360</v>
      </c>
      <c r="G206" s="224"/>
      <c r="H206" s="228">
        <v>25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135</v>
      </c>
      <c r="AU206" s="234" t="s">
        <v>80</v>
      </c>
      <c r="AV206" s="13" t="s">
        <v>80</v>
      </c>
      <c r="AW206" s="13" t="s">
        <v>32</v>
      </c>
      <c r="AX206" s="13" t="s">
        <v>70</v>
      </c>
      <c r="AY206" s="234" t="s">
        <v>111</v>
      </c>
    </row>
    <row r="207" s="14" customFormat="1">
      <c r="A207" s="14"/>
      <c r="B207" s="239"/>
      <c r="C207" s="240"/>
      <c r="D207" s="225" t="s">
        <v>135</v>
      </c>
      <c r="E207" s="241" t="s">
        <v>19</v>
      </c>
      <c r="F207" s="242" t="s">
        <v>177</v>
      </c>
      <c r="G207" s="240"/>
      <c r="H207" s="243">
        <v>25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135</v>
      </c>
      <c r="AU207" s="249" t="s">
        <v>80</v>
      </c>
      <c r="AV207" s="14" t="s">
        <v>139</v>
      </c>
      <c r="AW207" s="14" t="s">
        <v>32</v>
      </c>
      <c r="AX207" s="14" t="s">
        <v>78</v>
      </c>
      <c r="AY207" s="249" t="s">
        <v>111</v>
      </c>
    </row>
    <row r="208" s="2" customFormat="1" ht="16.5" customHeight="1">
      <c r="A208" s="39"/>
      <c r="B208" s="40"/>
      <c r="C208" s="205" t="s">
        <v>361</v>
      </c>
      <c r="D208" s="205" t="s">
        <v>114</v>
      </c>
      <c r="E208" s="206" t="s">
        <v>362</v>
      </c>
      <c r="F208" s="207" t="s">
        <v>363</v>
      </c>
      <c r="G208" s="208" t="s">
        <v>167</v>
      </c>
      <c r="H208" s="209">
        <v>31.66</v>
      </c>
      <c r="I208" s="210"/>
      <c r="J208" s="211">
        <f>ROUND(I208*H208,2)</f>
        <v>0</v>
      </c>
      <c r="K208" s="207" t="s">
        <v>118</v>
      </c>
      <c r="L208" s="45"/>
      <c r="M208" s="212" t="s">
        <v>19</v>
      </c>
      <c r="N208" s="213" t="s">
        <v>41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0.0092499999999999995</v>
      </c>
      <c r="T208" s="215">
        <f>S208*H208</f>
        <v>0.29285499999999998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139</v>
      </c>
      <c r="AT208" s="216" t="s">
        <v>114</v>
      </c>
      <c r="AU208" s="216" t="s">
        <v>80</v>
      </c>
      <c r="AY208" s="18" t="s">
        <v>111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78</v>
      </c>
      <c r="BK208" s="217">
        <f>ROUND(I208*H208,2)</f>
        <v>0</v>
      </c>
      <c r="BL208" s="18" t="s">
        <v>139</v>
      </c>
      <c r="BM208" s="216" t="s">
        <v>364</v>
      </c>
    </row>
    <row r="209" s="2" customFormat="1">
      <c r="A209" s="39"/>
      <c r="B209" s="40"/>
      <c r="C209" s="41"/>
      <c r="D209" s="218" t="s">
        <v>121</v>
      </c>
      <c r="E209" s="41"/>
      <c r="F209" s="219" t="s">
        <v>365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121</v>
      </c>
      <c r="AU209" s="18" t="s">
        <v>80</v>
      </c>
    </row>
    <row r="210" s="13" customFormat="1">
      <c r="A210" s="13"/>
      <c r="B210" s="223"/>
      <c r="C210" s="224"/>
      <c r="D210" s="225" t="s">
        <v>135</v>
      </c>
      <c r="E210" s="226" t="s">
        <v>19</v>
      </c>
      <c r="F210" s="227" t="s">
        <v>366</v>
      </c>
      <c r="G210" s="224"/>
      <c r="H210" s="228">
        <v>31.66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135</v>
      </c>
      <c r="AU210" s="234" t="s">
        <v>80</v>
      </c>
      <c r="AV210" s="13" t="s">
        <v>80</v>
      </c>
      <c r="AW210" s="13" t="s">
        <v>32</v>
      </c>
      <c r="AX210" s="13" t="s">
        <v>70</v>
      </c>
      <c r="AY210" s="234" t="s">
        <v>111</v>
      </c>
    </row>
    <row r="211" s="14" customFormat="1">
      <c r="A211" s="14"/>
      <c r="B211" s="239"/>
      <c r="C211" s="240"/>
      <c r="D211" s="225" t="s">
        <v>135</v>
      </c>
      <c r="E211" s="241" t="s">
        <v>19</v>
      </c>
      <c r="F211" s="242" t="s">
        <v>177</v>
      </c>
      <c r="G211" s="240"/>
      <c r="H211" s="243">
        <v>31.66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9" t="s">
        <v>135</v>
      </c>
      <c r="AU211" s="249" t="s">
        <v>80</v>
      </c>
      <c r="AV211" s="14" t="s">
        <v>139</v>
      </c>
      <c r="AW211" s="14" t="s">
        <v>32</v>
      </c>
      <c r="AX211" s="14" t="s">
        <v>78</v>
      </c>
      <c r="AY211" s="249" t="s">
        <v>111</v>
      </c>
    </row>
    <row r="212" s="2" customFormat="1" ht="16.5" customHeight="1">
      <c r="A212" s="39"/>
      <c r="B212" s="40"/>
      <c r="C212" s="205" t="s">
        <v>367</v>
      </c>
      <c r="D212" s="205" t="s">
        <v>114</v>
      </c>
      <c r="E212" s="206" t="s">
        <v>368</v>
      </c>
      <c r="F212" s="207" t="s">
        <v>369</v>
      </c>
      <c r="G212" s="208" t="s">
        <v>233</v>
      </c>
      <c r="H212" s="209">
        <v>2</v>
      </c>
      <c r="I212" s="210"/>
      <c r="J212" s="211">
        <f>ROUND(I212*H212,2)</f>
        <v>0</v>
      </c>
      <c r="K212" s="207" t="s">
        <v>118</v>
      </c>
      <c r="L212" s="45"/>
      <c r="M212" s="212" t="s">
        <v>19</v>
      </c>
      <c r="N212" s="213" t="s">
        <v>41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0.20999999999999999</v>
      </c>
      <c r="T212" s="215">
        <f>S212*H212</f>
        <v>0.41999999999999998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139</v>
      </c>
      <c r="AT212" s="216" t="s">
        <v>114</v>
      </c>
      <c r="AU212" s="216" t="s">
        <v>80</v>
      </c>
      <c r="AY212" s="18" t="s">
        <v>111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78</v>
      </c>
      <c r="BK212" s="217">
        <f>ROUND(I212*H212,2)</f>
        <v>0</v>
      </c>
      <c r="BL212" s="18" t="s">
        <v>139</v>
      </c>
      <c r="BM212" s="216" t="s">
        <v>370</v>
      </c>
    </row>
    <row r="213" s="2" customFormat="1">
      <c r="A213" s="39"/>
      <c r="B213" s="40"/>
      <c r="C213" s="41"/>
      <c r="D213" s="218" t="s">
        <v>121</v>
      </c>
      <c r="E213" s="41"/>
      <c r="F213" s="219" t="s">
        <v>371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121</v>
      </c>
      <c r="AU213" s="18" t="s">
        <v>80</v>
      </c>
    </row>
    <row r="214" s="13" customFormat="1">
      <c r="A214" s="13"/>
      <c r="B214" s="223"/>
      <c r="C214" s="224"/>
      <c r="D214" s="225" t="s">
        <v>135</v>
      </c>
      <c r="E214" s="226" t="s">
        <v>19</v>
      </c>
      <c r="F214" s="227" t="s">
        <v>372</v>
      </c>
      <c r="G214" s="224"/>
      <c r="H214" s="228">
        <v>2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135</v>
      </c>
      <c r="AU214" s="234" t="s">
        <v>80</v>
      </c>
      <c r="AV214" s="13" t="s">
        <v>80</v>
      </c>
      <c r="AW214" s="13" t="s">
        <v>32</v>
      </c>
      <c r="AX214" s="13" t="s">
        <v>70</v>
      </c>
      <c r="AY214" s="234" t="s">
        <v>111</v>
      </c>
    </row>
    <row r="215" s="14" customFormat="1">
      <c r="A215" s="14"/>
      <c r="B215" s="239"/>
      <c r="C215" s="240"/>
      <c r="D215" s="225" t="s">
        <v>135</v>
      </c>
      <c r="E215" s="241" t="s">
        <v>19</v>
      </c>
      <c r="F215" s="242" t="s">
        <v>177</v>
      </c>
      <c r="G215" s="240"/>
      <c r="H215" s="243">
        <v>2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135</v>
      </c>
      <c r="AU215" s="249" t="s">
        <v>80</v>
      </c>
      <c r="AV215" s="14" t="s">
        <v>139</v>
      </c>
      <c r="AW215" s="14" t="s">
        <v>32</v>
      </c>
      <c r="AX215" s="14" t="s">
        <v>78</v>
      </c>
      <c r="AY215" s="249" t="s">
        <v>111</v>
      </c>
    </row>
    <row r="216" s="2" customFormat="1" ht="16.5" customHeight="1">
      <c r="A216" s="39"/>
      <c r="B216" s="40"/>
      <c r="C216" s="205" t="s">
        <v>373</v>
      </c>
      <c r="D216" s="205" t="s">
        <v>114</v>
      </c>
      <c r="E216" s="206" t="s">
        <v>374</v>
      </c>
      <c r="F216" s="207" t="s">
        <v>375</v>
      </c>
      <c r="G216" s="208" t="s">
        <v>233</v>
      </c>
      <c r="H216" s="209">
        <v>1</v>
      </c>
      <c r="I216" s="210"/>
      <c r="J216" s="211">
        <f>ROUND(I216*H216,2)</f>
        <v>0</v>
      </c>
      <c r="K216" s="207" t="s">
        <v>118</v>
      </c>
      <c r="L216" s="45"/>
      <c r="M216" s="212" t="s">
        <v>19</v>
      </c>
      <c r="N216" s="213" t="s">
        <v>41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0.28499999999999998</v>
      </c>
      <c r="T216" s="215">
        <f>S216*H216</f>
        <v>0.28499999999999998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139</v>
      </c>
      <c r="AT216" s="216" t="s">
        <v>114</v>
      </c>
      <c r="AU216" s="216" t="s">
        <v>80</v>
      </c>
      <c r="AY216" s="18" t="s">
        <v>111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78</v>
      </c>
      <c r="BK216" s="217">
        <f>ROUND(I216*H216,2)</f>
        <v>0</v>
      </c>
      <c r="BL216" s="18" t="s">
        <v>139</v>
      </c>
      <c r="BM216" s="216" t="s">
        <v>376</v>
      </c>
    </row>
    <row r="217" s="2" customFormat="1">
      <c r="A217" s="39"/>
      <c r="B217" s="40"/>
      <c r="C217" s="41"/>
      <c r="D217" s="218" t="s">
        <v>121</v>
      </c>
      <c r="E217" s="41"/>
      <c r="F217" s="219" t="s">
        <v>377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121</v>
      </c>
      <c r="AU217" s="18" t="s">
        <v>80</v>
      </c>
    </row>
    <row r="218" s="13" customFormat="1">
      <c r="A218" s="13"/>
      <c r="B218" s="223"/>
      <c r="C218" s="224"/>
      <c r="D218" s="225" t="s">
        <v>135</v>
      </c>
      <c r="E218" s="226" t="s">
        <v>19</v>
      </c>
      <c r="F218" s="227" t="s">
        <v>378</v>
      </c>
      <c r="G218" s="224"/>
      <c r="H218" s="228">
        <v>1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135</v>
      </c>
      <c r="AU218" s="234" t="s">
        <v>80</v>
      </c>
      <c r="AV218" s="13" t="s">
        <v>80</v>
      </c>
      <c r="AW218" s="13" t="s">
        <v>32</v>
      </c>
      <c r="AX218" s="13" t="s">
        <v>70</v>
      </c>
      <c r="AY218" s="234" t="s">
        <v>111</v>
      </c>
    </row>
    <row r="219" s="14" customFormat="1">
      <c r="A219" s="14"/>
      <c r="B219" s="239"/>
      <c r="C219" s="240"/>
      <c r="D219" s="225" t="s">
        <v>135</v>
      </c>
      <c r="E219" s="241" t="s">
        <v>19</v>
      </c>
      <c r="F219" s="242" t="s">
        <v>177</v>
      </c>
      <c r="G219" s="240"/>
      <c r="H219" s="243">
        <v>1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9" t="s">
        <v>135</v>
      </c>
      <c r="AU219" s="249" t="s">
        <v>80</v>
      </c>
      <c r="AV219" s="14" t="s">
        <v>139</v>
      </c>
      <c r="AW219" s="14" t="s">
        <v>32</v>
      </c>
      <c r="AX219" s="14" t="s">
        <v>78</v>
      </c>
      <c r="AY219" s="249" t="s">
        <v>111</v>
      </c>
    </row>
    <row r="220" s="2" customFormat="1" ht="37.8" customHeight="1">
      <c r="A220" s="39"/>
      <c r="B220" s="40"/>
      <c r="C220" s="205" t="s">
        <v>379</v>
      </c>
      <c r="D220" s="205" t="s">
        <v>114</v>
      </c>
      <c r="E220" s="206" t="s">
        <v>380</v>
      </c>
      <c r="F220" s="207" t="s">
        <v>381</v>
      </c>
      <c r="G220" s="208" t="s">
        <v>167</v>
      </c>
      <c r="H220" s="209">
        <v>2.5</v>
      </c>
      <c r="I220" s="210"/>
      <c r="J220" s="211">
        <f>ROUND(I220*H220,2)</f>
        <v>0</v>
      </c>
      <c r="K220" s="207" t="s">
        <v>118</v>
      </c>
      <c r="L220" s="45"/>
      <c r="M220" s="212" t="s">
        <v>19</v>
      </c>
      <c r="N220" s="213" t="s">
        <v>41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139</v>
      </c>
      <c r="AT220" s="216" t="s">
        <v>114</v>
      </c>
      <c r="AU220" s="216" t="s">
        <v>80</v>
      </c>
      <c r="AY220" s="18" t="s">
        <v>111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78</v>
      </c>
      <c r="BK220" s="217">
        <f>ROUND(I220*H220,2)</f>
        <v>0</v>
      </c>
      <c r="BL220" s="18" t="s">
        <v>139</v>
      </c>
      <c r="BM220" s="216" t="s">
        <v>382</v>
      </c>
    </row>
    <row r="221" s="2" customFormat="1">
      <c r="A221" s="39"/>
      <c r="B221" s="40"/>
      <c r="C221" s="41"/>
      <c r="D221" s="218" t="s">
        <v>121</v>
      </c>
      <c r="E221" s="41"/>
      <c r="F221" s="219" t="s">
        <v>383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121</v>
      </c>
      <c r="AU221" s="18" t="s">
        <v>80</v>
      </c>
    </row>
    <row r="222" s="2" customFormat="1" ht="33" customHeight="1">
      <c r="A222" s="39"/>
      <c r="B222" s="40"/>
      <c r="C222" s="205" t="s">
        <v>384</v>
      </c>
      <c r="D222" s="205" t="s">
        <v>114</v>
      </c>
      <c r="E222" s="206" t="s">
        <v>385</v>
      </c>
      <c r="F222" s="207" t="s">
        <v>386</v>
      </c>
      <c r="G222" s="208" t="s">
        <v>161</v>
      </c>
      <c r="H222" s="209">
        <v>4.5</v>
      </c>
      <c r="I222" s="210"/>
      <c r="J222" s="211">
        <f>ROUND(I222*H222,2)</f>
        <v>0</v>
      </c>
      <c r="K222" s="207" t="s">
        <v>118</v>
      </c>
      <c r="L222" s="45"/>
      <c r="M222" s="212" t="s">
        <v>19</v>
      </c>
      <c r="N222" s="213" t="s">
        <v>41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139</v>
      </c>
      <c r="AT222" s="216" t="s">
        <v>114</v>
      </c>
      <c r="AU222" s="216" t="s">
        <v>80</v>
      </c>
      <c r="AY222" s="18" t="s">
        <v>111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78</v>
      </c>
      <c r="BK222" s="217">
        <f>ROUND(I222*H222,2)</f>
        <v>0</v>
      </c>
      <c r="BL222" s="18" t="s">
        <v>139</v>
      </c>
      <c r="BM222" s="216" t="s">
        <v>387</v>
      </c>
    </row>
    <row r="223" s="2" customFormat="1">
      <c r="A223" s="39"/>
      <c r="B223" s="40"/>
      <c r="C223" s="41"/>
      <c r="D223" s="218" t="s">
        <v>121</v>
      </c>
      <c r="E223" s="41"/>
      <c r="F223" s="219" t="s">
        <v>388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121</v>
      </c>
      <c r="AU223" s="18" t="s">
        <v>80</v>
      </c>
    </row>
    <row r="224" s="12" customFormat="1" ht="22.8" customHeight="1">
      <c r="A224" s="12"/>
      <c r="B224" s="189"/>
      <c r="C224" s="190"/>
      <c r="D224" s="191" t="s">
        <v>69</v>
      </c>
      <c r="E224" s="203" t="s">
        <v>389</v>
      </c>
      <c r="F224" s="203" t="s">
        <v>390</v>
      </c>
      <c r="G224" s="190"/>
      <c r="H224" s="190"/>
      <c r="I224" s="193"/>
      <c r="J224" s="204">
        <f>BK224</f>
        <v>0</v>
      </c>
      <c r="K224" s="190"/>
      <c r="L224" s="195"/>
      <c r="M224" s="196"/>
      <c r="N224" s="197"/>
      <c r="O224" s="197"/>
      <c r="P224" s="198">
        <f>SUM(P225:P233)</f>
        <v>0</v>
      </c>
      <c r="Q224" s="197"/>
      <c r="R224" s="198">
        <f>SUM(R225:R233)</f>
        <v>0</v>
      </c>
      <c r="S224" s="197"/>
      <c r="T224" s="199">
        <f>SUM(T225:T233)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78</v>
      </c>
      <c r="AT224" s="201" t="s">
        <v>69</v>
      </c>
      <c r="AU224" s="201" t="s">
        <v>78</v>
      </c>
      <c r="AY224" s="200" t="s">
        <v>111</v>
      </c>
      <c r="BK224" s="202">
        <f>SUM(BK225:BK233)</f>
        <v>0</v>
      </c>
    </row>
    <row r="225" s="2" customFormat="1" ht="24.15" customHeight="1">
      <c r="A225" s="39"/>
      <c r="B225" s="40"/>
      <c r="C225" s="205" t="s">
        <v>391</v>
      </c>
      <c r="D225" s="205" t="s">
        <v>114</v>
      </c>
      <c r="E225" s="206" t="s">
        <v>392</v>
      </c>
      <c r="F225" s="207" t="s">
        <v>393</v>
      </c>
      <c r="G225" s="208" t="s">
        <v>196</v>
      </c>
      <c r="H225" s="209">
        <v>36.811</v>
      </c>
      <c r="I225" s="210"/>
      <c r="J225" s="211">
        <f>ROUND(I225*H225,2)</f>
        <v>0</v>
      </c>
      <c r="K225" s="207" t="s">
        <v>118</v>
      </c>
      <c r="L225" s="45"/>
      <c r="M225" s="212" t="s">
        <v>19</v>
      </c>
      <c r="N225" s="213" t="s">
        <v>41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139</v>
      </c>
      <c r="AT225" s="216" t="s">
        <v>114</v>
      </c>
      <c r="AU225" s="216" t="s">
        <v>80</v>
      </c>
      <c r="AY225" s="18" t="s">
        <v>111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78</v>
      </c>
      <c r="BK225" s="217">
        <f>ROUND(I225*H225,2)</f>
        <v>0</v>
      </c>
      <c r="BL225" s="18" t="s">
        <v>139</v>
      </c>
      <c r="BM225" s="216" t="s">
        <v>394</v>
      </c>
    </row>
    <row r="226" s="2" customFormat="1">
      <c r="A226" s="39"/>
      <c r="B226" s="40"/>
      <c r="C226" s="41"/>
      <c r="D226" s="218" t="s">
        <v>121</v>
      </c>
      <c r="E226" s="41"/>
      <c r="F226" s="219" t="s">
        <v>395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121</v>
      </c>
      <c r="AU226" s="18" t="s">
        <v>80</v>
      </c>
    </row>
    <row r="227" s="2" customFormat="1" ht="21.75" customHeight="1">
      <c r="A227" s="39"/>
      <c r="B227" s="40"/>
      <c r="C227" s="205" t="s">
        <v>396</v>
      </c>
      <c r="D227" s="205" t="s">
        <v>114</v>
      </c>
      <c r="E227" s="206" t="s">
        <v>397</v>
      </c>
      <c r="F227" s="207" t="s">
        <v>398</v>
      </c>
      <c r="G227" s="208" t="s">
        <v>196</v>
      </c>
      <c r="H227" s="209">
        <v>36.811</v>
      </c>
      <c r="I227" s="210"/>
      <c r="J227" s="211">
        <f>ROUND(I227*H227,2)</f>
        <v>0</v>
      </c>
      <c r="K227" s="207" t="s">
        <v>118</v>
      </c>
      <c r="L227" s="45"/>
      <c r="M227" s="212" t="s">
        <v>19</v>
      </c>
      <c r="N227" s="213" t="s">
        <v>41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139</v>
      </c>
      <c r="AT227" s="216" t="s">
        <v>114</v>
      </c>
      <c r="AU227" s="216" t="s">
        <v>80</v>
      </c>
      <c r="AY227" s="18" t="s">
        <v>111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78</v>
      </c>
      <c r="BK227" s="217">
        <f>ROUND(I227*H227,2)</f>
        <v>0</v>
      </c>
      <c r="BL227" s="18" t="s">
        <v>139</v>
      </c>
      <c r="BM227" s="216" t="s">
        <v>399</v>
      </c>
    </row>
    <row r="228" s="2" customFormat="1">
      <c r="A228" s="39"/>
      <c r="B228" s="40"/>
      <c r="C228" s="41"/>
      <c r="D228" s="218" t="s">
        <v>121</v>
      </c>
      <c r="E228" s="41"/>
      <c r="F228" s="219" t="s">
        <v>400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121</v>
      </c>
      <c r="AU228" s="18" t="s">
        <v>80</v>
      </c>
    </row>
    <row r="229" s="2" customFormat="1" ht="24.15" customHeight="1">
      <c r="A229" s="39"/>
      <c r="B229" s="40"/>
      <c r="C229" s="205" t="s">
        <v>401</v>
      </c>
      <c r="D229" s="205" t="s">
        <v>114</v>
      </c>
      <c r="E229" s="206" t="s">
        <v>402</v>
      </c>
      <c r="F229" s="207" t="s">
        <v>403</v>
      </c>
      <c r="G229" s="208" t="s">
        <v>196</v>
      </c>
      <c r="H229" s="209">
        <v>368.11000000000001</v>
      </c>
      <c r="I229" s="210"/>
      <c r="J229" s="211">
        <f>ROUND(I229*H229,2)</f>
        <v>0</v>
      </c>
      <c r="K229" s="207" t="s">
        <v>118</v>
      </c>
      <c r="L229" s="45"/>
      <c r="M229" s="212" t="s">
        <v>19</v>
      </c>
      <c r="N229" s="213" t="s">
        <v>41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139</v>
      </c>
      <c r="AT229" s="216" t="s">
        <v>114</v>
      </c>
      <c r="AU229" s="216" t="s">
        <v>80</v>
      </c>
      <c r="AY229" s="18" t="s">
        <v>111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78</v>
      </c>
      <c r="BK229" s="217">
        <f>ROUND(I229*H229,2)</f>
        <v>0</v>
      </c>
      <c r="BL229" s="18" t="s">
        <v>139</v>
      </c>
      <c r="BM229" s="216" t="s">
        <v>404</v>
      </c>
    </row>
    <row r="230" s="2" customFormat="1">
      <c r="A230" s="39"/>
      <c r="B230" s="40"/>
      <c r="C230" s="41"/>
      <c r="D230" s="218" t="s">
        <v>121</v>
      </c>
      <c r="E230" s="41"/>
      <c r="F230" s="219" t="s">
        <v>405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121</v>
      </c>
      <c r="AU230" s="18" t="s">
        <v>80</v>
      </c>
    </row>
    <row r="231" s="13" customFormat="1">
      <c r="A231" s="13"/>
      <c r="B231" s="223"/>
      <c r="C231" s="224"/>
      <c r="D231" s="225" t="s">
        <v>135</v>
      </c>
      <c r="E231" s="224"/>
      <c r="F231" s="227" t="s">
        <v>406</v>
      </c>
      <c r="G231" s="224"/>
      <c r="H231" s="228">
        <v>368.11000000000001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135</v>
      </c>
      <c r="AU231" s="234" t="s">
        <v>80</v>
      </c>
      <c r="AV231" s="13" t="s">
        <v>80</v>
      </c>
      <c r="AW231" s="13" t="s">
        <v>4</v>
      </c>
      <c r="AX231" s="13" t="s">
        <v>78</v>
      </c>
      <c r="AY231" s="234" t="s">
        <v>111</v>
      </c>
    </row>
    <row r="232" s="2" customFormat="1" ht="24.15" customHeight="1">
      <c r="A232" s="39"/>
      <c r="B232" s="40"/>
      <c r="C232" s="205" t="s">
        <v>407</v>
      </c>
      <c r="D232" s="205" t="s">
        <v>114</v>
      </c>
      <c r="E232" s="206" t="s">
        <v>408</v>
      </c>
      <c r="F232" s="207" t="s">
        <v>409</v>
      </c>
      <c r="G232" s="208" t="s">
        <v>196</v>
      </c>
      <c r="H232" s="209">
        <v>30</v>
      </c>
      <c r="I232" s="210"/>
      <c r="J232" s="211">
        <f>ROUND(I232*H232,2)</f>
        <v>0</v>
      </c>
      <c r="K232" s="207" t="s">
        <v>118</v>
      </c>
      <c r="L232" s="45"/>
      <c r="M232" s="212" t="s">
        <v>19</v>
      </c>
      <c r="N232" s="213" t="s">
        <v>41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139</v>
      </c>
      <c r="AT232" s="216" t="s">
        <v>114</v>
      </c>
      <c r="AU232" s="216" t="s">
        <v>80</v>
      </c>
      <c r="AY232" s="18" t="s">
        <v>111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78</v>
      </c>
      <c r="BK232" s="217">
        <f>ROUND(I232*H232,2)</f>
        <v>0</v>
      </c>
      <c r="BL232" s="18" t="s">
        <v>139</v>
      </c>
      <c r="BM232" s="216" t="s">
        <v>410</v>
      </c>
    </row>
    <row r="233" s="2" customFormat="1">
      <c r="A233" s="39"/>
      <c r="B233" s="40"/>
      <c r="C233" s="41"/>
      <c r="D233" s="218" t="s">
        <v>121</v>
      </c>
      <c r="E233" s="41"/>
      <c r="F233" s="219" t="s">
        <v>411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121</v>
      </c>
      <c r="AU233" s="18" t="s">
        <v>80</v>
      </c>
    </row>
    <row r="234" s="12" customFormat="1" ht="22.8" customHeight="1">
      <c r="A234" s="12"/>
      <c r="B234" s="189"/>
      <c r="C234" s="190"/>
      <c r="D234" s="191" t="s">
        <v>69</v>
      </c>
      <c r="E234" s="203" t="s">
        <v>412</v>
      </c>
      <c r="F234" s="203" t="s">
        <v>413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SUM(P235:P236)</f>
        <v>0</v>
      </c>
      <c r="Q234" s="197"/>
      <c r="R234" s="198">
        <f>SUM(R235:R236)</f>
        <v>0</v>
      </c>
      <c r="S234" s="197"/>
      <c r="T234" s="199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78</v>
      </c>
      <c r="AT234" s="201" t="s">
        <v>69</v>
      </c>
      <c r="AU234" s="201" t="s">
        <v>78</v>
      </c>
      <c r="AY234" s="200" t="s">
        <v>111</v>
      </c>
      <c r="BK234" s="202">
        <f>SUM(BK235:BK236)</f>
        <v>0</v>
      </c>
    </row>
    <row r="235" s="2" customFormat="1" ht="24.15" customHeight="1">
      <c r="A235" s="39"/>
      <c r="B235" s="40"/>
      <c r="C235" s="205" t="s">
        <v>414</v>
      </c>
      <c r="D235" s="205" t="s">
        <v>114</v>
      </c>
      <c r="E235" s="206" t="s">
        <v>415</v>
      </c>
      <c r="F235" s="207" t="s">
        <v>416</v>
      </c>
      <c r="G235" s="208" t="s">
        <v>196</v>
      </c>
      <c r="H235" s="209">
        <v>52.401000000000003</v>
      </c>
      <c r="I235" s="210"/>
      <c r="J235" s="211">
        <f>ROUND(I235*H235,2)</f>
        <v>0</v>
      </c>
      <c r="K235" s="207" t="s">
        <v>118</v>
      </c>
      <c r="L235" s="45"/>
      <c r="M235" s="212" t="s">
        <v>19</v>
      </c>
      <c r="N235" s="213" t="s">
        <v>41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139</v>
      </c>
      <c r="AT235" s="216" t="s">
        <v>114</v>
      </c>
      <c r="AU235" s="216" t="s">
        <v>80</v>
      </c>
      <c r="AY235" s="18" t="s">
        <v>111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78</v>
      </c>
      <c r="BK235" s="217">
        <f>ROUND(I235*H235,2)</f>
        <v>0</v>
      </c>
      <c r="BL235" s="18" t="s">
        <v>139</v>
      </c>
      <c r="BM235" s="216" t="s">
        <v>417</v>
      </c>
    </row>
    <row r="236" s="2" customFormat="1">
      <c r="A236" s="39"/>
      <c r="B236" s="40"/>
      <c r="C236" s="41"/>
      <c r="D236" s="218" t="s">
        <v>121</v>
      </c>
      <c r="E236" s="41"/>
      <c r="F236" s="219" t="s">
        <v>418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121</v>
      </c>
      <c r="AU236" s="18" t="s">
        <v>80</v>
      </c>
    </row>
    <row r="237" s="12" customFormat="1" ht="25.92" customHeight="1">
      <c r="A237" s="12"/>
      <c r="B237" s="189"/>
      <c r="C237" s="190"/>
      <c r="D237" s="191" t="s">
        <v>69</v>
      </c>
      <c r="E237" s="192" t="s">
        <v>419</v>
      </c>
      <c r="F237" s="192" t="s">
        <v>420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P238+P256</f>
        <v>0</v>
      </c>
      <c r="Q237" s="197"/>
      <c r="R237" s="198">
        <f>R238+R256</f>
        <v>0.64129499999999995</v>
      </c>
      <c r="S237" s="197"/>
      <c r="T237" s="199">
        <f>T238+T256</f>
        <v>0.0060000000000000001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80</v>
      </c>
      <c r="AT237" s="201" t="s">
        <v>69</v>
      </c>
      <c r="AU237" s="201" t="s">
        <v>70</v>
      </c>
      <c r="AY237" s="200" t="s">
        <v>111</v>
      </c>
      <c r="BK237" s="202">
        <f>BK238+BK256</f>
        <v>0</v>
      </c>
    </row>
    <row r="238" s="12" customFormat="1" ht="22.8" customHeight="1">
      <c r="A238" s="12"/>
      <c r="B238" s="189"/>
      <c r="C238" s="190"/>
      <c r="D238" s="191" t="s">
        <v>69</v>
      </c>
      <c r="E238" s="203" t="s">
        <v>421</v>
      </c>
      <c r="F238" s="203" t="s">
        <v>422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SUM(P239:P255)</f>
        <v>0</v>
      </c>
      <c r="Q238" s="197"/>
      <c r="R238" s="198">
        <f>SUM(R239:R255)</f>
        <v>0.029899999999999999</v>
      </c>
      <c r="S238" s="197"/>
      <c r="T238" s="199">
        <f>SUM(T239:T255)</f>
        <v>0.0060000000000000001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80</v>
      </c>
      <c r="AT238" s="201" t="s">
        <v>69</v>
      </c>
      <c r="AU238" s="201" t="s">
        <v>78</v>
      </c>
      <c r="AY238" s="200" t="s">
        <v>111</v>
      </c>
      <c r="BK238" s="202">
        <f>SUM(BK239:BK255)</f>
        <v>0</v>
      </c>
    </row>
    <row r="239" s="2" customFormat="1" ht="16.5" customHeight="1">
      <c r="A239" s="39"/>
      <c r="B239" s="40"/>
      <c r="C239" s="205" t="s">
        <v>423</v>
      </c>
      <c r="D239" s="205" t="s">
        <v>114</v>
      </c>
      <c r="E239" s="206" t="s">
        <v>424</v>
      </c>
      <c r="F239" s="207" t="s">
        <v>425</v>
      </c>
      <c r="G239" s="208" t="s">
        <v>233</v>
      </c>
      <c r="H239" s="209">
        <v>2</v>
      </c>
      <c r="I239" s="210"/>
      <c r="J239" s="211">
        <f>ROUND(I239*H239,2)</f>
        <v>0</v>
      </c>
      <c r="K239" s="207" t="s">
        <v>118</v>
      </c>
      <c r="L239" s="45"/>
      <c r="M239" s="212" t="s">
        <v>19</v>
      </c>
      <c r="N239" s="213" t="s">
        <v>41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0.001</v>
      </c>
      <c r="T239" s="215">
        <f>S239*H239</f>
        <v>0.002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249</v>
      </c>
      <c r="AT239" s="216" t="s">
        <v>114</v>
      </c>
      <c r="AU239" s="216" t="s">
        <v>80</v>
      </c>
      <c r="AY239" s="18" t="s">
        <v>111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78</v>
      </c>
      <c r="BK239" s="217">
        <f>ROUND(I239*H239,2)</f>
        <v>0</v>
      </c>
      <c r="BL239" s="18" t="s">
        <v>249</v>
      </c>
      <c r="BM239" s="216" t="s">
        <v>426</v>
      </c>
    </row>
    <row r="240" s="2" customFormat="1">
      <c r="A240" s="39"/>
      <c r="B240" s="40"/>
      <c r="C240" s="41"/>
      <c r="D240" s="218" t="s">
        <v>121</v>
      </c>
      <c r="E240" s="41"/>
      <c r="F240" s="219" t="s">
        <v>427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121</v>
      </c>
      <c r="AU240" s="18" t="s">
        <v>80</v>
      </c>
    </row>
    <row r="241" s="2" customFormat="1" ht="16.5" customHeight="1">
      <c r="A241" s="39"/>
      <c r="B241" s="40"/>
      <c r="C241" s="250" t="s">
        <v>428</v>
      </c>
      <c r="D241" s="250" t="s">
        <v>238</v>
      </c>
      <c r="E241" s="251" t="s">
        <v>429</v>
      </c>
      <c r="F241" s="252" t="s">
        <v>430</v>
      </c>
      <c r="G241" s="253" t="s">
        <v>233</v>
      </c>
      <c r="H241" s="254">
        <v>2</v>
      </c>
      <c r="I241" s="255"/>
      <c r="J241" s="256">
        <f>ROUND(I241*H241,2)</f>
        <v>0</v>
      </c>
      <c r="K241" s="252" t="s">
        <v>19</v>
      </c>
      <c r="L241" s="257"/>
      <c r="M241" s="258" t="s">
        <v>19</v>
      </c>
      <c r="N241" s="259" t="s">
        <v>41</v>
      </c>
      <c r="O241" s="85"/>
      <c r="P241" s="214">
        <f>O241*H241</f>
        <v>0</v>
      </c>
      <c r="Q241" s="214">
        <v>0.00014999999999999999</v>
      </c>
      <c r="R241" s="214">
        <f>Q241*H241</f>
        <v>0.00029999999999999997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332</v>
      </c>
      <c r="AT241" s="216" t="s">
        <v>238</v>
      </c>
      <c r="AU241" s="216" t="s">
        <v>80</v>
      </c>
      <c r="AY241" s="18" t="s">
        <v>111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78</v>
      </c>
      <c r="BK241" s="217">
        <f>ROUND(I241*H241,2)</f>
        <v>0</v>
      </c>
      <c r="BL241" s="18" t="s">
        <v>249</v>
      </c>
      <c r="BM241" s="216" t="s">
        <v>431</v>
      </c>
    </row>
    <row r="242" s="2" customFormat="1" ht="16.5" customHeight="1">
      <c r="A242" s="39"/>
      <c r="B242" s="40"/>
      <c r="C242" s="250" t="s">
        <v>432</v>
      </c>
      <c r="D242" s="250" t="s">
        <v>238</v>
      </c>
      <c r="E242" s="251" t="s">
        <v>433</v>
      </c>
      <c r="F242" s="252" t="s">
        <v>434</v>
      </c>
      <c r="G242" s="253" t="s">
        <v>233</v>
      </c>
      <c r="H242" s="254">
        <v>2</v>
      </c>
      <c r="I242" s="255"/>
      <c r="J242" s="256">
        <f>ROUND(I242*H242,2)</f>
        <v>0</v>
      </c>
      <c r="K242" s="252" t="s">
        <v>19</v>
      </c>
      <c r="L242" s="257"/>
      <c r="M242" s="258" t="s">
        <v>19</v>
      </c>
      <c r="N242" s="259" t="s">
        <v>41</v>
      </c>
      <c r="O242" s="85"/>
      <c r="P242" s="214">
        <f>O242*H242</f>
        <v>0</v>
      </c>
      <c r="Q242" s="214">
        <v>0.0022000000000000001</v>
      </c>
      <c r="R242" s="214">
        <f>Q242*H242</f>
        <v>0.0044000000000000003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332</v>
      </c>
      <c r="AT242" s="216" t="s">
        <v>238</v>
      </c>
      <c r="AU242" s="216" t="s">
        <v>80</v>
      </c>
      <c r="AY242" s="18" t="s">
        <v>111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78</v>
      </c>
      <c r="BK242" s="217">
        <f>ROUND(I242*H242,2)</f>
        <v>0</v>
      </c>
      <c r="BL242" s="18" t="s">
        <v>249</v>
      </c>
      <c r="BM242" s="216" t="s">
        <v>435</v>
      </c>
    </row>
    <row r="243" s="2" customFormat="1" ht="16.5" customHeight="1">
      <c r="A243" s="39"/>
      <c r="B243" s="40"/>
      <c r="C243" s="205" t="s">
        <v>436</v>
      </c>
      <c r="D243" s="205" t="s">
        <v>114</v>
      </c>
      <c r="E243" s="206" t="s">
        <v>437</v>
      </c>
      <c r="F243" s="207" t="s">
        <v>438</v>
      </c>
      <c r="G243" s="208" t="s">
        <v>233</v>
      </c>
      <c r="H243" s="209">
        <v>8</v>
      </c>
      <c r="I243" s="210"/>
      <c r="J243" s="211">
        <f>ROUND(I243*H243,2)</f>
        <v>0</v>
      </c>
      <c r="K243" s="207" t="s">
        <v>118</v>
      </c>
      <c r="L243" s="45"/>
      <c r="M243" s="212" t="s">
        <v>19</v>
      </c>
      <c r="N243" s="213" t="s">
        <v>41</v>
      </c>
      <c r="O243" s="85"/>
      <c r="P243" s="214">
        <f>O243*H243</f>
        <v>0</v>
      </c>
      <c r="Q243" s="214">
        <v>5.0000000000000002E-05</v>
      </c>
      <c r="R243" s="214">
        <f>Q243*H243</f>
        <v>0.00040000000000000002</v>
      </c>
      <c r="S243" s="214">
        <v>0.00050000000000000001</v>
      </c>
      <c r="T243" s="215">
        <f>S243*H243</f>
        <v>0.0040000000000000001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249</v>
      </c>
      <c r="AT243" s="216" t="s">
        <v>114</v>
      </c>
      <c r="AU243" s="216" t="s">
        <v>80</v>
      </c>
      <c r="AY243" s="18" t="s">
        <v>111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78</v>
      </c>
      <c r="BK243" s="217">
        <f>ROUND(I243*H243,2)</f>
        <v>0</v>
      </c>
      <c r="BL243" s="18" t="s">
        <v>249</v>
      </c>
      <c r="BM243" s="216" t="s">
        <v>439</v>
      </c>
    </row>
    <row r="244" s="2" customFormat="1">
      <c r="A244" s="39"/>
      <c r="B244" s="40"/>
      <c r="C244" s="41"/>
      <c r="D244" s="218" t="s">
        <v>121</v>
      </c>
      <c r="E244" s="41"/>
      <c r="F244" s="219" t="s">
        <v>440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121</v>
      </c>
      <c r="AU244" s="18" t="s">
        <v>80</v>
      </c>
    </row>
    <row r="245" s="13" customFormat="1">
      <c r="A245" s="13"/>
      <c r="B245" s="223"/>
      <c r="C245" s="224"/>
      <c r="D245" s="225" t="s">
        <v>135</v>
      </c>
      <c r="E245" s="226" t="s">
        <v>19</v>
      </c>
      <c r="F245" s="227" t="s">
        <v>441</v>
      </c>
      <c r="G245" s="224"/>
      <c r="H245" s="228">
        <v>4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135</v>
      </c>
      <c r="AU245" s="234" t="s">
        <v>80</v>
      </c>
      <c r="AV245" s="13" t="s">
        <v>80</v>
      </c>
      <c r="AW245" s="13" t="s">
        <v>32</v>
      </c>
      <c r="AX245" s="13" t="s">
        <v>70</v>
      </c>
      <c r="AY245" s="234" t="s">
        <v>111</v>
      </c>
    </row>
    <row r="246" s="13" customFormat="1">
      <c r="A246" s="13"/>
      <c r="B246" s="223"/>
      <c r="C246" s="224"/>
      <c r="D246" s="225" t="s">
        <v>135</v>
      </c>
      <c r="E246" s="226" t="s">
        <v>19</v>
      </c>
      <c r="F246" s="227" t="s">
        <v>442</v>
      </c>
      <c r="G246" s="224"/>
      <c r="H246" s="228">
        <v>4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135</v>
      </c>
      <c r="AU246" s="234" t="s">
        <v>80</v>
      </c>
      <c r="AV246" s="13" t="s">
        <v>80</v>
      </c>
      <c r="AW246" s="13" t="s">
        <v>32</v>
      </c>
      <c r="AX246" s="13" t="s">
        <v>70</v>
      </c>
      <c r="AY246" s="234" t="s">
        <v>111</v>
      </c>
    </row>
    <row r="247" s="14" customFormat="1">
      <c r="A247" s="14"/>
      <c r="B247" s="239"/>
      <c r="C247" s="240"/>
      <c r="D247" s="225" t="s">
        <v>135</v>
      </c>
      <c r="E247" s="241" t="s">
        <v>19</v>
      </c>
      <c r="F247" s="242" t="s">
        <v>177</v>
      </c>
      <c r="G247" s="240"/>
      <c r="H247" s="243">
        <v>8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135</v>
      </c>
      <c r="AU247" s="249" t="s">
        <v>80</v>
      </c>
      <c r="AV247" s="14" t="s">
        <v>139</v>
      </c>
      <c r="AW247" s="14" t="s">
        <v>32</v>
      </c>
      <c r="AX247" s="14" t="s">
        <v>78</v>
      </c>
      <c r="AY247" s="249" t="s">
        <v>111</v>
      </c>
    </row>
    <row r="248" s="2" customFormat="1" ht="16.5" customHeight="1">
      <c r="A248" s="39"/>
      <c r="B248" s="40"/>
      <c r="C248" s="250" t="s">
        <v>443</v>
      </c>
      <c r="D248" s="250" t="s">
        <v>238</v>
      </c>
      <c r="E248" s="251" t="s">
        <v>444</v>
      </c>
      <c r="F248" s="252" t="s">
        <v>445</v>
      </c>
      <c r="G248" s="253" t="s">
        <v>233</v>
      </c>
      <c r="H248" s="254">
        <v>8</v>
      </c>
      <c r="I248" s="255"/>
      <c r="J248" s="256">
        <f>ROUND(I248*H248,2)</f>
        <v>0</v>
      </c>
      <c r="K248" s="252" t="s">
        <v>19</v>
      </c>
      <c r="L248" s="257"/>
      <c r="M248" s="258" t="s">
        <v>19</v>
      </c>
      <c r="N248" s="259" t="s">
        <v>41</v>
      </c>
      <c r="O248" s="85"/>
      <c r="P248" s="214">
        <f>O248*H248</f>
        <v>0</v>
      </c>
      <c r="Q248" s="214">
        <v>0.0030999999999999999</v>
      </c>
      <c r="R248" s="214">
        <f>Q248*H248</f>
        <v>0.024799999999999999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332</v>
      </c>
      <c r="AT248" s="216" t="s">
        <v>238</v>
      </c>
      <c r="AU248" s="216" t="s">
        <v>80</v>
      </c>
      <c r="AY248" s="18" t="s">
        <v>111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78</v>
      </c>
      <c r="BK248" s="217">
        <f>ROUND(I248*H248,2)</f>
        <v>0</v>
      </c>
      <c r="BL248" s="18" t="s">
        <v>249</v>
      </c>
      <c r="BM248" s="216" t="s">
        <v>446</v>
      </c>
    </row>
    <row r="249" s="15" customFormat="1">
      <c r="A249" s="15"/>
      <c r="B249" s="260"/>
      <c r="C249" s="261"/>
      <c r="D249" s="225" t="s">
        <v>135</v>
      </c>
      <c r="E249" s="262" t="s">
        <v>19</v>
      </c>
      <c r="F249" s="263" t="s">
        <v>447</v>
      </c>
      <c r="G249" s="261"/>
      <c r="H249" s="262" t="s">
        <v>19</v>
      </c>
      <c r="I249" s="264"/>
      <c r="J249" s="261"/>
      <c r="K249" s="261"/>
      <c r="L249" s="265"/>
      <c r="M249" s="266"/>
      <c r="N249" s="267"/>
      <c r="O249" s="267"/>
      <c r="P249" s="267"/>
      <c r="Q249" s="267"/>
      <c r="R249" s="267"/>
      <c r="S249" s="267"/>
      <c r="T249" s="26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9" t="s">
        <v>135</v>
      </c>
      <c r="AU249" s="269" t="s">
        <v>80</v>
      </c>
      <c r="AV249" s="15" t="s">
        <v>78</v>
      </c>
      <c r="AW249" s="15" t="s">
        <v>32</v>
      </c>
      <c r="AX249" s="15" t="s">
        <v>70</v>
      </c>
      <c r="AY249" s="269" t="s">
        <v>111</v>
      </c>
    </row>
    <row r="250" s="13" customFormat="1">
      <c r="A250" s="13"/>
      <c r="B250" s="223"/>
      <c r="C250" s="224"/>
      <c r="D250" s="225" t="s">
        <v>135</v>
      </c>
      <c r="E250" s="226" t="s">
        <v>19</v>
      </c>
      <c r="F250" s="227" t="s">
        <v>448</v>
      </c>
      <c r="G250" s="224"/>
      <c r="H250" s="228">
        <v>4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135</v>
      </c>
      <c r="AU250" s="234" t="s">
        <v>80</v>
      </c>
      <c r="AV250" s="13" t="s">
        <v>80</v>
      </c>
      <c r="AW250" s="13" t="s">
        <v>32</v>
      </c>
      <c r="AX250" s="13" t="s">
        <v>70</v>
      </c>
      <c r="AY250" s="234" t="s">
        <v>111</v>
      </c>
    </row>
    <row r="251" s="15" customFormat="1">
      <c r="A251" s="15"/>
      <c r="B251" s="260"/>
      <c r="C251" s="261"/>
      <c r="D251" s="225" t="s">
        <v>135</v>
      </c>
      <c r="E251" s="262" t="s">
        <v>19</v>
      </c>
      <c r="F251" s="263" t="s">
        <v>449</v>
      </c>
      <c r="G251" s="261"/>
      <c r="H251" s="262" t="s">
        <v>19</v>
      </c>
      <c r="I251" s="264"/>
      <c r="J251" s="261"/>
      <c r="K251" s="261"/>
      <c r="L251" s="265"/>
      <c r="M251" s="266"/>
      <c r="N251" s="267"/>
      <c r="O251" s="267"/>
      <c r="P251" s="267"/>
      <c r="Q251" s="267"/>
      <c r="R251" s="267"/>
      <c r="S251" s="267"/>
      <c r="T251" s="26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9" t="s">
        <v>135</v>
      </c>
      <c r="AU251" s="269" t="s">
        <v>80</v>
      </c>
      <c r="AV251" s="15" t="s">
        <v>78</v>
      </c>
      <c r="AW251" s="15" t="s">
        <v>32</v>
      </c>
      <c r="AX251" s="15" t="s">
        <v>70</v>
      </c>
      <c r="AY251" s="269" t="s">
        <v>111</v>
      </c>
    </row>
    <row r="252" s="13" customFormat="1">
      <c r="A252" s="13"/>
      <c r="B252" s="223"/>
      <c r="C252" s="224"/>
      <c r="D252" s="225" t="s">
        <v>135</v>
      </c>
      <c r="E252" s="226" t="s">
        <v>19</v>
      </c>
      <c r="F252" s="227" t="s">
        <v>448</v>
      </c>
      <c r="G252" s="224"/>
      <c r="H252" s="228">
        <v>4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135</v>
      </c>
      <c r="AU252" s="234" t="s">
        <v>80</v>
      </c>
      <c r="AV252" s="13" t="s">
        <v>80</v>
      </c>
      <c r="AW252" s="13" t="s">
        <v>32</v>
      </c>
      <c r="AX252" s="13" t="s">
        <v>70</v>
      </c>
      <c r="AY252" s="234" t="s">
        <v>111</v>
      </c>
    </row>
    <row r="253" s="14" customFormat="1">
      <c r="A253" s="14"/>
      <c r="B253" s="239"/>
      <c r="C253" s="240"/>
      <c r="D253" s="225" t="s">
        <v>135</v>
      </c>
      <c r="E253" s="241" t="s">
        <v>19</v>
      </c>
      <c r="F253" s="242" t="s">
        <v>177</v>
      </c>
      <c r="G253" s="240"/>
      <c r="H253" s="243">
        <v>8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9" t="s">
        <v>135</v>
      </c>
      <c r="AU253" s="249" t="s">
        <v>80</v>
      </c>
      <c r="AV253" s="14" t="s">
        <v>139</v>
      </c>
      <c r="AW253" s="14" t="s">
        <v>32</v>
      </c>
      <c r="AX253" s="14" t="s">
        <v>78</v>
      </c>
      <c r="AY253" s="249" t="s">
        <v>111</v>
      </c>
    </row>
    <row r="254" s="2" customFormat="1" ht="24.15" customHeight="1">
      <c r="A254" s="39"/>
      <c r="B254" s="40"/>
      <c r="C254" s="205" t="s">
        <v>450</v>
      </c>
      <c r="D254" s="205" t="s">
        <v>114</v>
      </c>
      <c r="E254" s="206" t="s">
        <v>451</v>
      </c>
      <c r="F254" s="207" t="s">
        <v>452</v>
      </c>
      <c r="G254" s="208" t="s">
        <v>196</v>
      </c>
      <c r="H254" s="209">
        <v>0.029999999999999999</v>
      </c>
      <c r="I254" s="210"/>
      <c r="J254" s="211">
        <f>ROUND(I254*H254,2)</f>
        <v>0</v>
      </c>
      <c r="K254" s="207" t="s">
        <v>118</v>
      </c>
      <c r="L254" s="45"/>
      <c r="M254" s="212" t="s">
        <v>19</v>
      </c>
      <c r="N254" s="213" t="s">
        <v>41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249</v>
      </c>
      <c r="AT254" s="216" t="s">
        <v>114</v>
      </c>
      <c r="AU254" s="216" t="s">
        <v>80</v>
      </c>
      <c r="AY254" s="18" t="s">
        <v>111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78</v>
      </c>
      <c r="BK254" s="217">
        <f>ROUND(I254*H254,2)</f>
        <v>0</v>
      </c>
      <c r="BL254" s="18" t="s">
        <v>249</v>
      </c>
      <c r="BM254" s="216" t="s">
        <v>453</v>
      </c>
    </row>
    <row r="255" s="2" customFormat="1">
      <c r="A255" s="39"/>
      <c r="B255" s="40"/>
      <c r="C255" s="41"/>
      <c r="D255" s="218" t="s">
        <v>121</v>
      </c>
      <c r="E255" s="41"/>
      <c r="F255" s="219" t="s">
        <v>454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121</v>
      </c>
      <c r="AU255" s="18" t="s">
        <v>80</v>
      </c>
    </row>
    <row r="256" s="12" customFormat="1" ht="22.8" customHeight="1">
      <c r="A256" s="12"/>
      <c r="B256" s="189"/>
      <c r="C256" s="190"/>
      <c r="D256" s="191" t="s">
        <v>69</v>
      </c>
      <c r="E256" s="203" t="s">
        <v>455</v>
      </c>
      <c r="F256" s="203" t="s">
        <v>456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SUM(P257:P270)</f>
        <v>0</v>
      </c>
      <c r="Q256" s="197"/>
      <c r="R256" s="198">
        <f>SUM(R257:R270)</f>
        <v>0.61139499999999991</v>
      </c>
      <c r="S256" s="197"/>
      <c r="T256" s="199">
        <f>SUM(T257:T270)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0" t="s">
        <v>80</v>
      </c>
      <c r="AT256" s="201" t="s">
        <v>69</v>
      </c>
      <c r="AU256" s="201" t="s">
        <v>78</v>
      </c>
      <c r="AY256" s="200" t="s">
        <v>111</v>
      </c>
      <c r="BK256" s="202">
        <f>SUM(BK257:BK270)</f>
        <v>0</v>
      </c>
    </row>
    <row r="257" s="2" customFormat="1" ht="24.15" customHeight="1">
      <c r="A257" s="39"/>
      <c r="B257" s="40"/>
      <c r="C257" s="205" t="s">
        <v>457</v>
      </c>
      <c r="D257" s="205" t="s">
        <v>114</v>
      </c>
      <c r="E257" s="206" t="s">
        <v>458</v>
      </c>
      <c r="F257" s="207" t="s">
        <v>459</v>
      </c>
      <c r="G257" s="208" t="s">
        <v>161</v>
      </c>
      <c r="H257" s="209">
        <v>11.699999999999999</v>
      </c>
      <c r="I257" s="210"/>
      <c r="J257" s="211">
        <f>ROUND(I257*H257,2)</f>
        <v>0</v>
      </c>
      <c r="K257" s="207" t="s">
        <v>118</v>
      </c>
      <c r="L257" s="45"/>
      <c r="M257" s="212" t="s">
        <v>19</v>
      </c>
      <c r="N257" s="213" t="s">
        <v>41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249</v>
      </c>
      <c r="AT257" s="216" t="s">
        <v>114</v>
      </c>
      <c r="AU257" s="216" t="s">
        <v>80</v>
      </c>
      <c r="AY257" s="18" t="s">
        <v>111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78</v>
      </c>
      <c r="BK257" s="217">
        <f>ROUND(I257*H257,2)</f>
        <v>0</v>
      </c>
      <c r="BL257" s="18" t="s">
        <v>249</v>
      </c>
      <c r="BM257" s="216" t="s">
        <v>460</v>
      </c>
    </row>
    <row r="258" s="2" customFormat="1">
      <c r="A258" s="39"/>
      <c r="B258" s="40"/>
      <c r="C258" s="41"/>
      <c r="D258" s="218" t="s">
        <v>121</v>
      </c>
      <c r="E258" s="41"/>
      <c r="F258" s="219" t="s">
        <v>461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121</v>
      </c>
      <c r="AU258" s="18" t="s">
        <v>80</v>
      </c>
    </row>
    <row r="259" s="13" customFormat="1">
      <c r="A259" s="13"/>
      <c r="B259" s="223"/>
      <c r="C259" s="224"/>
      <c r="D259" s="225" t="s">
        <v>135</v>
      </c>
      <c r="E259" s="226" t="s">
        <v>19</v>
      </c>
      <c r="F259" s="227" t="s">
        <v>462</v>
      </c>
      <c r="G259" s="224"/>
      <c r="H259" s="228">
        <v>4.2999999999999998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135</v>
      </c>
      <c r="AU259" s="234" t="s">
        <v>80</v>
      </c>
      <c r="AV259" s="13" t="s">
        <v>80</v>
      </c>
      <c r="AW259" s="13" t="s">
        <v>32</v>
      </c>
      <c r="AX259" s="13" t="s">
        <v>70</v>
      </c>
      <c r="AY259" s="234" t="s">
        <v>111</v>
      </c>
    </row>
    <row r="260" s="13" customFormat="1">
      <c r="A260" s="13"/>
      <c r="B260" s="223"/>
      <c r="C260" s="224"/>
      <c r="D260" s="225" t="s">
        <v>135</v>
      </c>
      <c r="E260" s="226" t="s">
        <v>19</v>
      </c>
      <c r="F260" s="227" t="s">
        <v>463</v>
      </c>
      <c r="G260" s="224"/>
      <c r="H260" s="228">
        <v>7.4000000000000004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135</v>
      </c>
      <c r="AU260" s="234" t="s">
        <v>80</v>
      </c>
      <c r="AV260" s="13" t="s">
        <v>80</v>
      </c>
      <c r="AW260" s="13" t="s">
        <v>32</v>
      </c>
      <c r="AX260" s="13" t="s">
        <v>70</v>
      </c>
      <c r="AY260" s="234" t="s">
        <v>111</v>
      </c>
    </row>
    <row r="261" s="14" customFormat="1">
      <c r="A261" s="14"/>
      <c r="B261" s="239"/>
      <c r="C261" s="240"/>
      <c r="D261" s="225" t="s">
        <v>135</v>
      </c>
      <c r="E261" s="241" t="s">
        <v>19</v>
      </c>
      <c r="F261" s="242" t="s">
        <v>177</v>
      </c>
      <c r="G261" s="240"/>
      <c r="H261" s="243">
        <v>11.699999999999999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9" t="s">
        <v>135</v>
      </c>
      <c r="AU261" s="249" t="s">
        <v>80</v>
      </c>
      <c r="AV261" s="14" t="s">
        <v>139</v>
      </c>
      <c r="AW261" s="14" t="s">
        <v>32</v>
      </c>
      <c r="AX261" s="14" t="s">
        <v>78</v>
      </c>
      <c r="AY261" s="249" t="s">
        <v>111</v>
      </c>
    </row>
    <row r="262" s="2" customFormat="1" ht="16.5" customHeight="1">
      <c r="A262" s="39"/>
      <c r="B262" s="40"/>
      <c r="C262" s="250" t="s">
        <v>464</v>
      </c>
      <c r="D262" s="250" t="s">
        <v>238</v>
      </c>
      <c r="E262" s="251" t="s">
        <v>465</v>
      </c>
      <c r="F262" s="252" t="s">
        <v>466</v>
      </c>
      <c r="G262" s="253" t="s">
        <v>196</v>
      </c>
      <c r="H262" s="254">
        <v>0.57299999999999995</v>
      </c>
      <c r="I262" s="255"/>
      <c r="J262" s="256">
        <f>ROUND(I262*H262,2)</f>
        <v>0</v>
      </c>
      <c r="K262" s="252" t="s">
        <v>118</v>
      </c>
      <c r="L262" s="257"/>
      <c r="M262" s="258" t="s">
        <v>19</v>
      </c>
      <c r="N262" s="259" t="s">
        <v>41</v>
      </c>
      <c r="O262" s="85"/>
      <c r="P262" s="214">
        <f>O262*H262</f>
        <v>0</v>
      </c>
      <c r="Q262" s="214">
        <v>1</v>
      </c>
      <c r="R262" s="214">
        <f>Q262*H262</f>
        <v>0.57299999999999995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332</v>
      </c>
      <c r="AT262" s="216" t="s">
        <v>238</v>
      </c>
      <c r="AU262" s="216" t="s">
        <v>80</v>
      </c>
      <c r="AY262" s="18" t="s">
        <v>111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78</v>
      </c>
      <c r="BK262" s="217">
        <f>ROUND(I262*H262,2)</f>
        <v>0</v>
      </c>
      <c r="BL262" s="18" t="s">
        <v>249</v>
      </c>
      <c r="BM262" s="216" t="s">
        <v>467</v>
      </c>
    </row>
    <row r="263" s="2" customFormat="1">
      <c r="A263" s="39"/>
      <c r="B263" s="40"/>
      <c r="C263" s="41"/>
      <c r="D263" s="218" t="s">
        <v>121</v>
      </c>
      <c r="E263" s="41"/>
      <c r="F263" s="219" t="s">
        <v>468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121</v>
      </c>
      <c r="AU263" s="18" t="s">
        <v>80</v>
      </c>
    </row>
    <row r="264" s="13" customFormat="1">
      <c r="A264" s="13"/>
      <c r="B264" s="223"/>
      <c r="C264" s="224"/>
      <c r="D264" s="225" t="s">
        <v>135</v>
      </c>
      <c r="E264" s="224"/>
      <c r="F264" s="227" t="s">
        <v>469</v>
      </c>
      <c r="G264" s="224"/>
      <c r="H264" s="228">
        <v>0.57299999999999995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135</v>
      </c>
      <c r="AU264" s="234" t="s">
        <v>80</v>
      </c>
      <c r="AV264" s="13" t="s">
        <v>80</v>
      </c>
      <c r="AW264" s="13" t="s">
        <v>4</v>
      </c>
      <c r="AX264" s="13" t="s">
        <v>78</v>
      </c>
      <c r="AY264" s="234" t="s">
        <v>111</v>
      </c>
    </row>
    <row r="265" s="2" customFormat="1" ht="16.5" customHeight="1">
      <c r="A265" s="39"/>
      <c r="B265" s="40"/>
      <c r="C265" s="205" t="s">
        <v>470</v>
      </c>
      <c r="D265" s="205" t="s">
        <v>114</v>
      </c>
      <c r="E265" s="206" t="s">
        <v>471</v>
      </c>
      <c r="F265" s="207" t="s">
        <v>472</v>
      </c>
      <c r="G265" s="208" t="s">
        <v>161</v>
      </c>
      <c r="H265" s="209">
        <v>21.940000000000001</v>
      </c>
      <c r="I265" s="210"/>
      <c r="J265" s="211">
        <f>ROUND(I265*H265,2)</f>
        <v>0</v>
      </c>
      <c r="K265" s="207" t="s">
        <v>19</v>
      </c>
      <c r="L265" s="45"/>
      <c r="M265" s="212" t="s">
        <v>19</v>
      </c>
      <c r="N265" s="213" t="s">
        <v>41</v>
      </c>
      <c r="O265" s="85"/>
      <c r="P265" s="214">
        <f>O265*H265</f>
        <v>0</v>
      </c>
      <c r="Q265" s="214">
        <v>0.00175</v>
      </c>
      <c r="R265" s="214">
        <f>Q265*H265</f>
        <v>0.038395000000000006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249</v>
      </c>
      <c r="AT265" s="216" t="s">
        <v>114</v>
      </c>
      <c r="AU265" s="216" t="s">
        <v>80</v>
      </c>
      <c r="AY265" s="18" t="s">
        <v>111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78</v>
      </c>
      <c r="BK265" s="217">
        <f>ROUND(I265*H265,2)</f>
        <v>0</v>
      </c>
      <c r="BL265" s="18" t="s">
        <v>249</v>
      </c>
      <c r="BM265" s="216" t="s">
        <v>473</v>
      </c>
    </row>
    <row r="266" s="13" customFormat="1">
      <c r="A266" s="13"/>
      <c r="B266" s="223"/>
      <c r="C266" s="224"/>
      <c r="D266" s="225" t="s">
        <v>135</v>
      </c>
      <c r="E266" s="226" t="s">
        <v>19</v>
      </c>
      <c r="F266" s="227" t="s">
        <v>462</v>
      </c>
      <c r="G266" s="224"/>
      <c r="H266" s="228">
        <v>4.2999999999999998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135</v>
      </c>
      <c r="AU266" s="234" t="s">
        <v>80</v>
      </c>
      <c r="AV266" s="13" t="s">
        <v>80</v>
      </c>
      <c r="AW266" s="13" t="s">
        <v>32</v>
      </c>
      <c r="AX266" s="13" t="s">
        <v>70</v>
      </c>
      <c r="AY266" s="234" t="s">
        <v>111</v>
      </c>
    </row>
    <row r="267" s="13" customFormat="1">
      <c r="A267" s="13"/>
      <c r="B267" s="223"/>
      <c r="C267" s="224"/>
      <c r="D267" s="225" t="s">
        <v>135</v>
      </c>
      <c r="E267" s="226" t="s">
        <v>19</v>
      </c>
      <c r="F267" s="227" t="s">
        <v>463</v>
      </c>
      <c r="G267" s="224"/>
      <c r="H267" s="228">
        <v>7.4000000000000004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135</v>
      </c>
      <c r="AU267" s="234" t="s">
        <v>80</v>
      </c>
      <c r="AV267" s="13" t="s">
        <v>80</v>
      </c>
      <c r="AW267" s="13" t="s">
        <v>32</v>
      </c>
      <c r="AX267" s="13" t="s">
        <v>70</v>
      </c>
      <c r="AY267" s="234" t="s">
        <v>111</v>
      </c>
    </row>
    <row r="268" s="13" customFormat="1">
      <c r="A268" s="13"/>
      <c r="B268" s="223"/>
      <c r="C268" s="224"/>
      <c r="D268" s="225" t="s">
        <v>135</v>
      </c>
      <c r="E268" s="226" t="s">
        <v>19</v>
      </c>
      <c r="F268" s="227" t="s">
        <v>474</v>
      </c>
      <c r="G268" s="224"/>
      <c r="H268" s="228">
        <v>6.5999999999999996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135</v>
      </c>
      <c r="AU268" s="234" t="s">
        <v>80</v>
      </c>
      <c r="AV268" s="13" t="s">
        <v>80</v>
      </c>
      <c r="AW268" s="13" t="s">
        <v>32</v>
      </c>
      <c r="AX268" s="13" t="s">
        <v>70</v>
      </c>
      <c r="AY268" s="234" t="s">
        <v>111</v>
      </c>
    </row>
    <row r="269" s="13" customFormat="1">
      <c r="A269" s="13"/>
      <c r="B269" s="223"/>
      <c r="C269" s="224"/>
      <c r="D269" s="225" t="s">
        <v>135</v>
      </c>
      <c r="E269" s="226" t="s">
        <v>19</v>
      </c>
      <c r="F269" s="227" t="s">
        <v>475</v>
      </c>
      <c r="G269" s="224"/>
      <c r="H269" s="228">
        <v>3.6400000000000001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135</v>
      </c>
      <c r="AU269" s="234" t="s">
        <v>80</v>
      </c>
      <c r="AV269" s="13" t="s">
        <v>80</v>
      </c>
      <c r="AW269" s="13" t="s">
        <v>32</v>
      </c>
      <c r="AX269" s="13" t="s">
        <v>70</v>
      </c>
      <c r="AY269" s="234" t="s">
        <v>111</v>
      </c>
    </row>
    <row r="270" s="14" customFormat="1">
      <c r="A270" s="14"/>
      <c r="B270" s="239"/>
      <c r="C270" s="240"/>
      <c r="D270" s="225" t="s">
        <v>135</v>
      </c>
      <c r="E270" s="241" t="s">
        <v>19</v>
      </c>
      <c r="F270" s="242" t="s">
        <v>177</v>
      </c>
      <c r="G270" s="240"/>
      <c r="H270" s="243">
        <v>21.939999999999998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9" t="s">
        <v>135</v>
      </c>
      <c r="AU270" s="249" t="s">
        <v>80</v>
      </c>
      <c r="AV270" s="14" t="s">
        <v>139</v>
      </c>
      <c r="AW270" s="14" t="s">
        <v>32</v>
      </c>
      <c r="AX270" s="14" t="s">
        <v>78</v>
      </c>
      <c r="AY270" s="249" t="s">
        <v>111</v>
      </c>
    </row>
    <row r="271" s="12" customFormat="1" ht="25.92" customHeight="1">
      <c r="A271" s="12"/>
      <c r="B271" s="189"/>
      <c r="C271" s="190"/>
      <c r="D271" s="191" t="s">
        <v>69</v>
      </c>
      <c r="E271" s="192" t="s">
        <v>476</v>
      </c>
      <c r="F271" s="192" t="s">
        <v>477</v>
      </c>
      <c r="G271" s="190"/>
      <c r="H271" s="190"/>
      <c r="I271" s="193"/>
      <c r="J271" s="194">
        <f>BK271</f>
        <v>0</v>
      </c>
      <c r="K271" s="190"/>
      <c r="L271" s="195"/>
      <c r="M271" s="196"/>
      <c r="N271" s="197"/>
      <c r="O271" s="197"/>
      <c r="P271" s="198">
        <f>SUM(P272:P274)</f>
        <v>0</v>
      </c>
      <c r="Q271" s="197"/>
      <c r="R271" s="198">
        <f>SUM(R272:R274)</f>
        <v>0</v>
      </c>
      <c r="S271" s="197"/>
      <c r="T271" s="199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139</v>
      </c>
      <c r="AT271" s="201" t="s">
        <v>69</v>
      </c>
      <c r="AU271" s="201" t="s">
        <v>70</v>
      </c>
      <c r="AY271" s="200" t="s">
        <v>111</v>
      </c>
      <c r="BK271" s="202">
        <f>SUM(BK272:BK274)</f>
        <v>0</v>
      </c>
    </row>
    <row r="272" s="2" customFormat="1" ht="16.5" customHeight="1">
      <c r="A272" s="39"/>
      <c r="B272" s="40"/>
      <c r="C272" s="205" t="s">
        <v>478</v>
      </c>
      <c r="D272" s="205" t="s">
        <v>114</v>
      </c>
      <c r="E272" s="206" t="s">
        <v>479</v>
      </c>
      <c r="F272" s="207" t="s">
        <v>480</v>
      </c>
      <c r="G272" s="208" t="s">
        <v>481</v>
      </c>
      <c r="H272" s="209">
        <v>1</v>
      </c>
      <c r="I272" s="210"/>
      <c r="J272" s="211">
        <f>ROUND(I272*H272,2)</f>
        <v>0</v>
      </c>
      <c r="K272" s="207" t="s">
        <v>118</v>
      </c>
      <c r="L272" s="45"/>
      <c r="M272" s="212" t="s">
        <v>19</v>
      </c>
      <c r="N272" s="213" t="s">
        <v>41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482</v>
      </c>
      <c r="AT272" s="216" t="s">
        <v>114</v>
      </c>
      <c r="AU272" s="216" t="s">
        <v>78</v>
      </c>
      <c r="AY272" s="18" t="s">
        <v>111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78</v>
      </c>
      <c r="BK272" s="217">
        <f>ROUND(I272*H272,2)</f>
        <v>0</v>
      </c>
      <c r="BL272" s="18" t="s">
        <v>482</v>
      </c>
      <c r="BM272" s="216" t="s">
        <v>483</v>
      </c>
    </row>
    <row r="273" s="2" customFormat="1">
      <c r="A273" s="39"/>
      <c r="B273" s="40"/>
      <c r="C273" s="41"/>
      <c r="D273" s="218" t="s">
        <v>121</v>
      </c>
      <c r="E273" s="41"/>
      <c r="F273" s="219" t="s">
        <v>484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121</v>
      </c>
      <c r="AU273" s="18" t="s">
        <v>78</v>
      </c>
    </row>
    <row r="274" s="13" customFormat="1">
      <c r="A274" s="13"/>
      <c r="B274" s="223"/>
      <c r="C274" s="224"/>
      <c r="D274" s="225" t="s">
        <v>135</v>
      </c>
      <c r="E274" s="226" t="s">
        <v>19</v>
      </c>
      <c r="F274" s="227" t="s">
        <v>485</v>
      </c>
      <c r="G274" s="224"/>
      <c r="H274" s="228">
        <v>1</v>
      </c>
      <c r="I274" s="229"/>
      <c r="J274" s="224"/>
      <c r="K274" s="224"/>
      <c r="L274" s="230"/>
      <c r="M274" s="270"/>
      <c r="N274" s="271"/>
      <c r="O274" s="271"/>
      <c r="P274" s="271"/>
      <c r="Q274" s="271"/>
      <c r="R274" s="271"/>
      <c r="S274" s="271"/>
      <c r="T274" s="27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135</v>
      </c>
      <c r="AU274" s="234" t="s">
        <v>78</v>
      </c>
      <c r="AV274" s="13" t="s">
        <v>80</v>
      </c>
      <c r="AW274" s="13" t="s">
        <v>32</v>
      </c>
      <c r="AX274" s="13" t="s">
        <v>78</v>
      </c>
      <c r="AY274" s="234" t="s">
        <v>111</v>
      </c>
    </row>
    <row r="275" s="2" customFormat="1" ht="6.96" customHeight="1">
      <c r="A275" s="39"/>
      <c r="B275" s="60"/>
      <c r="C275" s="61"/>
      <c r="D275" s="61"/>
      <c r="E275" s="61"/>
      <c r="F275" s="61"/>
      <c r="G275" s="61"/>
      <c r="H275" s="61"/>
      <c r="I275" s="61"/>
      <c r="J275" s="61"/>
      <c r="K275" s="61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sheet="1" autoFilter="0" formatColumns="0" formatRows="0" objects="1" scenarios="1" spinCount="100000" saltValue="7AmGfE3AcJsTECrGP+rEQFRiLpNTT/4hnSiUYgQNacUyf9yIDuUFrcvbyLzU63ptMGhcz0faRPuCMUeWKjRflg==" hashValue="4uyEPcbfz4MUOEDvNbrA2/qacAFfyXxKl3MRxQeVbqNpCnnl0bnKAVF1PM0FcElci9rXHLf3vb8cq2yBr9mS9A==" algorithmName="SHA-512" password="D198"/>
  <autoFilter ref="C90:K27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1_02/113106123"/>
    <hyperlink ref="F98" r:id="rId2" display="https://podminky.urs.cz/item/CS_URS_2021_02/113202111"/>
    <hyperlink ref="F101" r:id="rId3" display="https://podminky.urs.cz/item/CS_URS_2021_02/122211401"/>
    <hyperlink ref="F105" r:id="rId4" display="https://podminky.urs.cz/item/CS_URS_2021_02/162251102"/>
    <hyperlink ref="F107" r:id="rId5" display="https://podminky.urs.cz/item/CS_URS_2021_02/174111101"/>
    <hyperlink ref="F110" r:id="rId6" display="https://podminky.urs.cz/item/CS_URS_2021_02/274321311"/>
    <hyperlink ref="F113" r:id="rId7" display="https://podminky.urs.cz/item/CS_URS_2021_02/274361821"/>
    <hyperlink ref="F117" r:id="rId8" display="https://podminky.urs.cz/item/CS_URS_2021_02/311351121"/>
    <hyperlink ref="F121" r:id="rId9" display="https://podminky.urs.cz/item/CS_URS_2021_02/311351122"/>
    <hyperlink ref="F123" r:id="rId10" display="https://podminky.urs.cz/item/CS_URS_2021_02/311351911"/>
    <hyperlink ref="F125" r:id="rId11" display="https://podminky.urs.cz/item/CS_URS_2021_02/311361821"/>
    <hyperlink ref="F130" r:id="rId12" display="https://podminky.urs.cz/item/CS_URS_2021_02/312321816"/>
    <hyperlink ref="F134" r:id="rId13" display="https://podminky.urs.cz/item/CS_URS_2021_02/338171115"/>
    <hyperlink ref="F137" r:id="rId14" display="https://podminky.urs.cz/item/CS_URS_2021_02/14550300"/>
    <hyperlink ref="F144" r:id="rId15" display="https://podminky.urs.cz/item/CS_URS_2021_02/338171123"/>
    <hyperlink ref="F148" r:id="rId16" display="https://podminky.urs.cz/item/CS_URS_2021_02/14550300"/>
    <hyperlink ref="F154" r:id="rId17" display="https://podminky.urs.cz/item/CS_URS_2021_02/348101120"/>
    <hyperlink ref="F158" r:id="rId18" display="https://podminky.urs.cz/item/CS_URS_2021_02/348101140"/>
    <hyperlink ref="F162" r:id="rId19" display="https://podminky.urs.cz/item/CS_URS_2021_02/348171320"/>
    <hyperlink ref="F170" r:id="rId20" display="https://podminky.urs.cz/item/CS_URS_2021_02/564251111"/>
    <hyperlink ref="F172" r:id="rId21" display="https://podminky.urs.cz/item/CS_URS_2021_02/596211110"/>
    <hyperlink ref="F177" r:id="rId22" display="https://podminky.urs.cz/item/CS_URS_2021_02/916231213"/>
    <hyperlink ref="F183" r:id="rId23" display="https://podminky.urs.cz/item/CS_URS_2021_02/953941516"/>
    <hyperlink ref="F186" r:id="rId24" display="https://podminky.urs.cz/item/CS_URS_2021_02/13010416"/>
    <hyperlink ref="F192" r:id="rId25" display="https://podminky.urs.cz/item/CS_URS_2021_02/953961214"/>
    <hyperlink ref="F196" r:id="rId26" display="https://podminky.urs.cz/item/CS_URS_2021_02/953965131"/>
    <hyperlink ref="F198" r:id="rId27" display="https://podminky.urs.cz/item/CS_URS_2021_02/961044111"/>
    <hyperlink ref="F202" r:id="rId28" display="https://podminky.urs.cz/item/CS_URS_2021_02/962042321"/>
    <hyperlink ref="F205" r:id="rId29" display="https://podminky.urs.cz/item/CS_URS_2021_02/966071711"/>
    <hyperlink ref="F209" r:id="rId30" display="https://podminky.urs.cz/item/CS_URS_2021_02/966072811"/>
    <hyperlink ref="F213" r:id="rId31" display="https://podminky.urs.cz/item/CS_URS_2021_02/966073811"/>
    <hyperlink ref="F217" r:id="rId32" display="https://podminky.urs.cz/item/CS_URS_2021_02/966073812"/>
    <hyperlink ref="F221" r:id="rId33" display="https://podminky.urs.cz/item/CS_URS_2021_02/979024442"/>
    <hyperlink ref="F223" r:id="rId34" display="https://podminky.urs.cz/item/CS_URS_2021_02/979054451"/>
    <hyperlink ref="F226" r:id="rId35" display="https://podminky.urs.cz/item/CS_URS_2021_02/997013111"/>
    <hyperlink ref="F228" r:id="rId36" display="https://podminky.urs.cz/item/CS_URS_2021_02/997013501"/>
    <hyperlink ref="F230" r:id="rId37" display="https://podminky.urs.cz/item/CS_URS_2021_02/997013509"/>
    <hyperlink ref="F233" r:id="rId38" display="https://podminky.urs.cz/item/CS_URS_2021_02/997013601"/>
    <hyperlink ref="F236" r:id="rId39" display="https://podminky.urs.cz/item/CS_URS_2021_02/998232110"/>
    <hyperlink ref="F240" r:id="rId40" display="https://podminky.urs.cz/item/CS_URS_2021_02/767647911"/>
    <hyperlink ref="F244" r:id="rId41" display="https://podminky.urs.cz/item/CS_URS_2021_02/767658914"/>
    <hyperlink ref="F255" r:id="rId42" display="https://podminky.urs.cz/item/CS_URS_2021_02/998767101"/>
    <hyperlink ref="F258" r:id="rId43" display="https://podminky.urs.cz/item/CS_URS_2021_02/789221111"/>
    <hyperlink ref="F263" r:id="rId44" display="https://podminky.urs.cz/item/CS_URS_2021_02/42118100"/>
    <hyperlink ref="F273" r:id="rId45" display="https://podminky.urs.cz/item/CS_URS_2021_02/HZS213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6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3" customWidth="1"/>
    <col min="2" max="2" width="1.667969" style="273" customWidth="1"/>
    <col min="3" max="4" width="5" style="273" customWidth="1"/>
    <col min="5" max="5" width="11.66016" style="273" customWidth="1"/>
    <col min="6" max="6" width="9.160156" style="273" customWidth="1"/>
    <col min="7" max="7" width="5" style="273" customWidth="1"/>
    <col min="8" max="8" width="77.83203" style="273" customWidth="1"/>
    <col min="9" max="10" width="20" style="273" customWidth="1"/>
    <col min="11" max="11" width="1.667969" style="273" customWidth="1"/>
  </cols>
  <sheetData>
    <row r="1" s="1" customFormat="1" ht="37.5" customHeight="1"/>
    <row r="2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="16" customFormat="1" ht="45" customHeight="1">
      <c r="B3" s="277"/>
      <c r="C3" s="278" t="s">
        <v>486</v>
      </c>
      <c r="D3" s="278"/>
      <c r="E3" s="278"/>
      <c r="F3" s="278"/>
      <c r="G3" s="278"/>
      <c r="H3" s="278"/>
      <c r="I3" s="278"/>
      <c r="J3" s="278"/>
      <c r="K3" s="279"/>
    </row>
    <row r="4" s="1" customFormat="1" ht="25.5" customHeight="1">
      <c r="B4" s="280"/>
      <c r="C4" s="281" t="s">
        <v>487</v>
      </c>
      <c r="D4" s="281"/>
      <c r="E4" s="281"/>
      <c r="F4" s="281"/>
      <c r="G4" s="281"/>
      <c r="H4" s="281"/>
      <c r="I4" s="281"/>
      <c r="J4" s="281"/>
      <c r="K4" s="282"/>
    </row>
    <row r="5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="1" customFormat="1" ht="15" customHeight="1">
      <c r="B6" s="280"/>
      <c r="C6" s="284" t="s">
        <v>488</v>
      </c>
      <c r="D6" s="284"/>
      <c r="E6" s="284"/>
      <c r="F6" s="284"/>
      <c r="G6" s="284"/>
      <c r="H6" s="284"/>
      <c r="I6" s="284"/>
      <c r="J6" s="284"/>
      <c r="K6" s="282"/>
    </row>
    <row r="7" s="1" customFormat="1" ht="15" customHeight="1">
      <c r="B7" s="285"/>
      <c r="C7" s="284" t="s">
        <v>489</v>
      </c>
      <c r="D7" s="284"/>
      <c r="E7" s="284"/>
      <c r="F7" s="284"/>
      <c r="G7" s="284"/>
      <c r="H7" s="284"/>
      <c r="I7" s="284"/>
      <c r="J7" s="284"/>
      <c r="K7" s="282"/>
    </row>
    <row r="8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="1" customFormat="1" ht="15" customHeight="1">
      <c r="B9" s="285"/>
      <c r="C9" s="284" t="s">
        <v>490</v>
      </c>
      <c r="D9" s="284"/>
      <c r="E9" s="284"/>
      <c r="F9" s="284"/>
      <c r="G9" s="284"/>
      <c r="H9" s="284"/>
      <c r="I9" s="284"/>
      <c r="J9" s="284"/>
      <c r="K9" s="282"/>
    </row>
    <row r="10" s="1" customFormat="1" ht="15" customHeight="1">
      <c r="B10" s="285"/>
      <c r="C10" s="284"/>
      <c r="D10" s="284" t="s">
        <v>491</v>
      </c>
      <c r="E10" s="284"/>
      <c r="F10" s="284"/>
      <c r="G10" s="284"/>
      <c r="H10" s="284"/>
      <c r="I10" s="284"/>
      <c r="J10" s="284"/>
      <c r="K10" s="282"/>
    </row>
    <row r="11" s="1" customFormat="1" ht="15" customHeight="1">
      <c r="B11" s="285"/>
      <c r="C11" s="286"/>
      <c r="D11" s="284" t="s">
        <v>492</v>
      </c>
      <c r="E11" s="284"/>
      <c r="F11" s="284"/>
      <c r="G11" s="284"/>
      <c r="H11" s="284"/>
      <c r="I11" s="284"/>
      <c r="J11" s="284"/>
      <c r="K11" s="282"/>
    </row>
    <row r="12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="1" customFormat="1" ht="15" customHeight="1">
      <c r="B13" s="285"/>
      <c r="C13" s="286"/>
      <c r="D13" s="287" t="s">
        <v>493</v>
      </c>
      <c r="E13" s="284"/>
      <c r="F13" s="284"/>
      <c r="G13" s="284"/>
      <c r="H13" s="284"/>
      <c r="I13" s="284"/>
      <c r="J13" s="284"/>
      <c r="K13" s="282"/>
    </row>
    <row r="14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="1" customFormat="1" ht="15" customHeight="1">
      <c r="B15" s="285"/>
      <c r="C15" s="286"/>
      <c r="D15" s="284" t="s">
        <v>494</v>
      </c>
      <c r="E15" s="284"/>
      <c r="F15" s="284"/>
      <c r="G15" s="284"/>
      <c r="H15" s="284"/>
      <c r="I15" s="284"/>
      <c r="J15" s="284"/>
      <c r="K15" s="282"/>
    </row>
    <row r="16" s="1" customFormat="1" ht="15" customHeight="1">
      <c r="B16" s="285"/>
      <c r="C16" s="286"/>
      <c r="D16" s="284" t="s">
        <v>495</v>
      </c>
      <c r="E16" s="284"/>
      <c r="F16" s="284"/>
      <c r="G16" s="284"/>
      <c r="H16" s="284"/>
      <c r="I16" s="284"/>
      <c r="J16" s="284"/>
      <c r="K16" s="282"/>
    </row>
    <row r="17" s="1" customFormat="1" ht="15" customHeight="1">
      <c r="B17" s="285"/>
      <c r="C17" s="286"/>
      <c r="D17" s="284" t="s">
        <v>496</v>
      </c>
      <c r="E17" s="284"/>
      <c r="F17" s="284"/>
      <c r="G17" s="284"/>
      <c r="H17" s="284"/>
      <c r="I17" s="284"/>
      <c r="J17" s="284"/>
      <c r="K17" s="282"/>
    </row>
    <row r="18" s="1" customFormat="1" ht="15" customHeight="1">
      <c r="B18" s="285"/>
      <c r="C18" s="286"/>
      <c r="D18" s="286"/>
      <c r="E18" s="288" t="s">
        <v>77</v>
      </c>
      <c r="F18" s="284" t="s">
        <v>497</v>
      </c>
      <c r="G18" s="284"/>
      <c r="H18" s="284"/>
      <c r="I18" s="284"/>
      <c r="J18" s="284"/>
      <c r="K18" s="282"/>
    </row>
    <row r="19" s="1" customFormat="1" ht="15" customHeight="1">
      <c r="B19" s="285"/>
      <c r="C19" s="286"/>
      <c r="D19" s="286"/>
      <c r="E19" s="288" t="s">
        <v>498</v>
      </c>
      <c r="F19" s="284" t="s">
        <v>499</v>
      </c>
      <c r="G19" s="284"/>
      <c r="H19" s="284"/>
      <c r="I19" s="284"/>
      <c r="J19" s="284"/>
      <c r="K19" s="282"/>
    </row>
    <row r="20" s="1" customFormat="1" ht="15" customHeight="1">
      <c r="B20" s="285"/>
      <c r="C20" s="286"/>
      <c r="D20" s="286"/>
      <c r="E20" s="288" t="s">
        <v>500</v>
      </c>
      <c r="F20" s="284" t="s">
        <v>501</v>
      </c>
      <c r="G20" s="284"/>
      <c r="H20" s="284"/>
      <c r="I20" s="284"/>
      <c r="J20" s="284"/>
      <c r="K20" s="282"/>
    </row>
    <row r="21" s="1" customFormat="1" ht="15" customHeight="1">
      <c r="B21" s="285"/>
      <c r="C21" s="286"/>
      <c r="D21" s="286"/>
      <c r="E21" s="288" t="s">
        <v>502</v>
      </c>
      <c r="F21" s="284" t="s">
        <v>503</v>
      </c>
      <c r="G21" s="284"/>
      <c r="H21" s="284"/>
      <c r="I21" s="284"/>
      <c r="J21" s="284"/>
      <c r="K21" s="282"/>
    </row>
    <row r="22" s="1" customFormat="1" ht="15" customHeight="1">
      <c r="B22" s="285"/>
      <c r="C22" s="286"/>
      <c r="D22" s="286"/>
      <c r="E22" s="288" t="s">
        <v>504</v>
      </c>
      <c r="F22" s="284" t="s">
        <v>505</v>
      </c>
      <c r="G22" s="284"/>
      <c r="H22" s="284"/>
      <c r="I22" s="284"/>
      <c r="J22" s="284"/>
      <c r="K22" s="282"/>
    </row>
    <row r="23" s="1" customFormat="1" ht="15" customHeight="1">
      <c r="B23" s="285"/>
      <c r="C23" s="286"/>
      <c r="D23" s="286"/>
      <c r="E23" s="288" t="s">
        <v>506</v>
      </c>
      <c r="F23" s="284" t="s">
        <v>507</v>
      </c>
      <c r="G23" s="284"/>
      <c r="H23" s="284"/>
      <c r="I23" s="284"/>
      <c r="J23" s="284"/>
      <c r="K23" s="282"/>
    </row>
    <row r="24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="1" customFormat="1" ht="15" customHeight="1">
      <c r="B25" s="285"/>
      <c r="C25" s="284" t="s">
        <v>508</v>
      </c>
      <c r="D25" s="284"/>
      <c r="E25" s="284"/>
      <c r="F25" s="284"/>
      <c r="G25" s="284"/>
      <c r="H25" s="284"/>
      <c r="I25" s="284"/>
      <c r="J25" s="284"/>
      <c r="K25" s="282"/>
    </row>
    <row r="26" s="1" customFormat="1" ht="15" customHeight="1">
      <c r="B26" s="285"/>
      <c r="C26" s="284" t="s">
        <v>509</v>
      </c>
      <c r="D26" s="284"/>
      <c r="E26" s="284"/>
      <c r="F26" s="284"/>
      <c r="G26" s="284"/>
      <c r="H26" s="284"/>
      <c r="I26" s="284"/>
      <c r="J26" s="284"/>
      <c r="K26" s="282"/>
    </row>
    <row r="27" s="1" customFormat="1" ht="15" customHeight="1">
      <c r="B27" s="285"/>
      <c r="C27" s="284"/>
      <c r="D27" s="284" t="s">
        <v>510</v>
      </c>
      <c r="E27" s="284"/>
      <c r="F27" s="284"/>
      <c r="G27" s="284"/>
      <c r="H27" s="284"/>
      <c r="I27" s="284"/>
      <c r="J27" s="284"/>
      <c r="K27" s="282"/>
    </row>
    <row r="28" s="1" customFormat="1" ht="15" customHeight="1">
      <c r="B28" s="285"/>
      <c r="C28" s="286"/>
      <c r="D28" s="284" t="s">
        <v>511</v>
      </c>
      <c r="E28" s="284"/>
      <c r="F28" s="284"/>
      <c r="G28" s="284"/>
      <c r="H28" s="284"/>
      <c r="I28" s="284"/>
      <c r="J28" s="284"/>
      <c r="K28" s="282"/>
    </row>
    <row r="29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="1" customFormat="1" ht="15" customHeight="1">
      <c r="B30" s="285"/>
      <c r="C30" s="286"/>
      <c r="D30" s="284" t="s">
        <v>512</v>
      </c>
      <c r="E30" s="284"/>
      <c r="F30" s="284"/>
      <c r="G30" s="284"/>
      <c r="H30" s="284"/>
      <c r="I30" s="284"/>
      <c r="J30" s="284"/>
      <c r="K30" s="282"/>
    </row>
    <row r="31" s="1" customFormat="1" ht="15" customHeight="1">
      <c r="B31" s="285"/>
      <c r="C31" s="286"/>
      <c r="D31" s="284" t="s">
        <v>513</v>
      </c>
      <c r="E31" s="284"/>
      <c r="F31" s="284"/>
      <c r="G31" s="284"/>
      <c r="H31" s="284"/>
      <c r="I31" s="284"/>
      <c r="J31" s="284"/>
      <c r="K31" s="282"/>
    </row>
    <row r="32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="1" customFormat="1" ht="15" customHeight="1">
      <c r="B33" s="285"/>
      <c r="C33" s="286"/>
      <c r="D33" s="284" t="s">
        <v>514</v>
      </c>
      <c r="E33" s="284"/>
      <c r="F33" s="284"/>
      <c r="G33" s="284"/>
      <c r="H33" s="284"/>
      <c r="I33" s="284"/>
      <c r="J33" s="284"/>
      <c r="K33" s="282"/>
    </row>
    <row r="34" s="1" customFormat="1" ht="15" customHeight="1">
      <c r="B34" s="285"/>
      <c r="C34" s="286"/>
      <c r="D34" s="284" t="s">
        <v>515</v>
      </c>
      <c r="E34" s="284"/>
      <c r="F34" s="284"/>
      <c r="G34" s="284"/>
      <c r="H34" s="284"/>
      <c r="I34" s="284"/>
      <c r="J34" s="284"/>
      <c r="K34" s="282"/>
    </row>
    <row r="35" s="1" customFormat="1" ht="15" customHeight="1">
      <c r="B35" s="285"/>
      <c r="C35" s="286"/>
      <c r="D35" s="284" t="s">
        <v>516</v>
      </c>
      <c r="E35" s="284"/>
      <c r="F35" s="284"/>
      <c r="G35" s="284"/>
      <c r="H35" s="284"/>
      <c r="I35" s="284"/>
      <c r="J35" s="284"/>
      <c r="K35" s="282"/>
    </row>
    <row r="36" s="1" customFormat="1" ht="15" customHeight="1">
      <c r="B36" s="285"/>
      <c r="C36" s="286"/>
      <c r="D36" s="284"/>
      <c r="E36" s="287" t="s">
        <v>97</v>
      </c>
      <c r="F36" s="284"/>
      <c r="G36" s="284" t="s">
        <v>517</v>
      </c>
      <c r="H36" s="284"/>
      <c r="I36" s="284"/>
      <c r="J36" s="284"/>
      <c r="K36" s="282"/>
    </row>
    <row r="37" s="1" customFormat="1" ht="30.75" customHeight="1">
      <c r="B37" s="285"/>
      <c r="C37" s="286"/>
      <c r="D37" s="284"/>
      <c r="E37" s="287" t="s">
        <v>518</v>
      </c>
      <c r="F37" s="284"/>
      <c r="G37" s="284" t="s">
        <v>519</v>
      </c>
      <c r="H37" s="284"/>
      <c r="I37" s="284"/>
      <c r="J37" s="284"/>
      <c r="K37" s="282"/>
    </row>
    <row r="38" s="1" customFormat="1" ht="15" customHeight="1">
      <c r="B38" s="285"/>
      <c r="C38" s="286"/>
      <c r="D38" s="284"/>
      <c r="E38" s="287" t="s">
        <v>51</v>
      </c>
      <c r="F38" s="284"/>
      <c r="G38" s="284" t="s">
        <v>520</v>
      </c>
      <c r="H38" s="284"/>
      <c r="I38" s="284"/>
      <c r="J38" s="284"/>
      <c r="K38" s="282"/>
    </row>
    <row r="39" s="1" customFormat="1" ht="15" customHeight="1">
      <c r="B39" s="285"/>
      <c r="C39" s="286"/>
      <c r="D39" s="284"/>
      <c r="E39" s="287" t="s">
        <v>52</v>
      </c>
      <c r="F39" s="284"/>
      <c r="G39" s="284" t="s">
        <v>521</v>
      </c>
      <c r="H39" s="284"/>
      <c r="I39" s="284"/>
      <c r="J39" s="284"/>
      <c r="K39" s="282"/>
    </row>
    <row r="40" s="1" customFormat="1" ht="15" customHeight="1">
      <c r="B40" s="285"/>
      <c r="C40" s="286"/>
      <c r="D40" s="284"/>
      <c r="E40" s="287" t="s">
        <v>98</v>
      </c>
      <c r="F40" s="284"/>
      <c r="G40" s="284" t="s">
        <v>522</v>
      </c>
      <c r="H40" s="284"/>
      <c r="I40" s="284"/>
      <c r="J40" s="284"/>
      <c r="K40" s="282"/>
    </row>
    <row r="41" s="1" customFormat="1" ht="15" customHeight="1">
      <c r="B41" s="285"/>
      <c r="C41" s="286"/>
      <c r="D41" s="284"/>
      <c r="E41" s="287" t="s">
        <v>99</v>
      </c>
      <c r="F41" s="284"/>
      <c r="G41" s="284" t="s">
        <v>523</v>
      </c>
      <c r="H41" s="284"/>
      <c r="I41" s="284"/>
      <c r="J41" s="284"/>
      <c r="K41" s="282"/>
    </row>
    <row r="42" s="1" customFormat="1" ht="15" customHeight="1">
      <c r="B42" s="285"/>
      <c r="C42" s="286"/>
      <c r="D42" s="284"/>
      <c r="E42" s="287" t="s">
        <v>524</v>
      </c>
      <c r="F42" s="284"/>
      <c r="G42" s="284" t="s">
        <v>525</v>
      </c>
      <c r="H42" s="284"/>
      <c r="I42" s="284"/>
      <c r="J42" s="284"/>
      <c r="K42" s="282"/>
    </row>
    <row r="43" s="1" customFormat="1" ht="15" customHeight="1">
      <c r="B43" s="285"/>
      <c r="C43" s="286"/>
      <c r="D43" s="284"/>
      <c r="E43" s="287"/>
      <c r="F43" s="284"/>
      <c r="G43" s="284" t="s">
        <v>526</v>
      </c>
      <c r="H43" s="284"/>
      <c r="I43" s="284"/>
      <c r="J43" s="284"/>
      <c r="K43" s="282"/>
    </row>
    <row r="44" s="1" customFormat="1" ht="15" customHeight="1">
      <c r="B44" s="285"/>
      <c r="C44" s="286"/>
      <c r="D44" s="284"/>
      <c r="E44" s="287" t="s">
        <v>527</v>
      </c>
      <c r="F44" s="284"/>
      <c r="G44" s="284" t="s">
        <v>528</v>
      </c>
      <c r="H44" s="284"/>
      <c r="I44" s="284"/>
      <c r="J44" s="284"/>
      <c r="K44" s="282"/>
    </row>
    <row r="45" s="1" customFormat="1" ht="15" customHeight="1">
      <c r="B45" s="285"/>
      <c r="C45" s="286"/>
      <c r="D45" s="284"/>
      <c r="E45" s="287" t="s">
        <v>101</v>
      </c>
      <c r="F45" s="284"/>
      <c r="G45" s="284" t="s">
        <v>529</v>
      </c>
      <c r="H45" s="284"/>
      <c r="I45" s="284"/>
      <c r="J45" s="284"/>
      <c r="K45" s="282"/>
    </row>
    <row r="46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="1" customFormat="1" ht="15" customHeight="1">
      <c r="B47" s="285"/>
      <c r="C47" s="286"/>
      <c r="D47" s="284" t="s">
        <v>530</v>
      </c>
      <c r="E47" s="284"/>
      <c r="F47" s="284"/>
      <c r="G47" s="284"/>
      <c r="H47" s="284"/>
      <c r="I47" s="284"/>
      <c r="J47" s="284"/>
      <c r="K47" s="282"/>
    </row>
    <row r="48" s="1" customFormat="1" ht="15" customHeight="1">
      <c r="B48" s="285"/>
      <c r="C48" s="286"/>
      <c r="D48" s="286"/>
      <c r="E48" s="284" t="s">
        <v>531</v>
      </c>
      <c r="F48" s="284"/>
      <c r="G48" s="284"/>
      <c r="H48" s="284"/>
      <c r="I48" s="284"/>
      <c r="J48" s="284"/>
      <c r="K48" s="282"/>
    </row>
    <row r="49" s="1" customFormat="1" ht="15" customHeight="1">
      <c r="B49" s="285"/>
      <c r="C49" s="286"/>
      <c r="D49" s="286"/>
      <c r="E49" s="284" t="s">
        <v>532</v>
      </c>
      <c r="F49" s="284"/>
      <c r="G49" s="284"/>
      <c r="H49" s="284"/>
      <c r="I49" s="284"/>
      <c r="J49" s="284"/>
      <c r="K49" s="282"/>
    </row>
    <row r="50" s="1" customFormat="1" ht="15" customHeight="1">
      <c r="B50" s="285"/>
      <c r="C50" s="286"/>
      <c r="D50" s="286"/>
      <c r="E50" s="284" t="s">
        <v>533</v>
      </c>
      <c r="F50" s="284"/>
      <c r="G50" s="284"/>
      <c r="H50" s="284"/>
      <c r="I50" s="284"/>
      <c r="J50" s="284"/>
      <c r="K50" s="282"/>
    </row>
    <row r="51" s="1" customFormat="1" ht="15" customHeight="1">
      <c r="B51" s="285"/>
      <c r="C51" s="286"/>
      <c r="D51" s="284" t="s">
        <v>534</v>
      </c>
      <c r="E51" s="284"/>
      <c r="F51" s="284"/>
      <c r="G51" s="284"/>
      <c r="H51" s="284"/>
      <c r="I51" s="284"/>
      <c r="J51" s="284"/>
      <c r="K51" s="282"/>
    </row>
    <row r="52" s="1" customFormat="1" ht="25.5" customHeight="1">
      <c r="B52" s="280"/>
      <c r="C52" s="281" t="s">
        <v>535</v>
      </c>
      <c r="D52" s="281"/>
      <c r="E52" s="281"/>
      <c r="F52" s="281"/>
      <c r="G52" s="281"/>
      <c r="H52" s="281"/>
      <c r="I52" s="281"/>
      <c r="J52" s="281"/>
      <c r="K52" s="282"/>
    </row>
    <row r="53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="1" customFormat="1" ht="15" customHeight="1">
      <c r="B54" s="280"/>
      <c r="C54" s="284" t="s">
        <v>536</v>
      </c>
      <c r="D54" s="284"/>
      <c r="E54" s="284"/>
      <c r="F54" s="284"/>
      <c r="G54" s="284"/>
      <c r="H54" s="284"/>
      <c r="I54" s="284"/>
      <c r="J54" s="284"/>
      <c r="K54" s="282"/>
    </row>
    <row r="55" s="1" customFormat="1" ht="15" customHeight="1">
      <c r="B55" s="280"/>
      <c r="C55" s="284" t="s">
        <v>537</v>
      </c>
      <c r="D55" s="284"/>
      <c r="E55" s="284"/>
      <c r="F55" s="284"/>
      <c r="G55" s="284"/>
      <c r="H55" s="284"/>
      <c r="I55" s="284"/>
      <c r="J55" s="284"/>
      <c r="K55" s="282"/>
    </row>
    <row r="56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="1" customFormat="1" ht="15" customHeight="1">
      <c r="B57" s="280"/>
      <c r="C57" s="284" t="s">
        <v>538</v>
      </c>
      <c r="D57" s="284"/>
      <c r="E57" s="284"/>
      <c r="F57" s="284"/>
      <c r="G57" s="284"/>
      <c r="H57" s="284"/>
      <c r="I57" s="284"/>
      <c r="J57" s="284"/>
      <c r="K57" s="282"/>
    </row>
    <row r="58" s="1" customFormat="1" ht="15" customHeight="1">
      <c r="B58" s="280"/>
      <c r="C58" s="286"/>
      <c r="D58" s="284" t="s">
        <v>539</v>
      </c>
      <c r="E58" s="284"/>
      <c r="F58" s="284"/>
      <c r="G58" s="284"/>
      <c r="H58" s="284"/>
      <c r="I58" s="284"/>
      <c r="J58" s="284"/>
      <c r="K58" s="282"/>
    </row>
    <row r="59" s="1" customFormat="1" ht="15" customHeight="1">
      <c r="B59" s="280"/>
      <c r="C59" s="286"/>
      <c r="D59" s="284" t="s">
        <v>540</v>
      </c>
      <c r="E59" s="284"/>
      <c r="F59" s="284"/>
      <c r="G59" s="284"/>
      <c r="H59" s="284"/>
      <c r="I59" s="284"/>
      <c r="J59" s="284"/>
      <c r="K59" s="282"/>
    </row>
    <row r="60" s="1" customFormat="1" ht="15" customHeight="1">
      <c r="B60" s="280"/>
      <c r="C60" s="286"/>
      <c r="D60" s="284" t="s">
        <v>541</v>
      </c>
      <c r="E60" s="284"/>
      <c r="F60" s="284"/>
      <c r="G60" s="284"/>
      <c r="H60" s="284"/>
      <c r="I60" s="284"/>
      <c r="J60" s="284"/>
      <c r="K60" s="282"/>
    </row>
    <row r="61" s="1" customFormat="1" ht="15" customHeight="1">
      <c r="B61" s="280"/>
      <c r="C61" s="286"/>
      <c r="D61" s="284" t="s">
        <v>542</v>
      </c>
      <c r="E61" s="284"/>
      <c r="F61" s="284"/>
      <c r="G61" s="284"/>
      <c r="H61" s="284"/>
      <c r="I61" s="284"/>
      <c r="J61" s="284"/>
      <c r="K61" s="282"/>
    </row>
    <row r="62" s="1" customFormat="1" ht="15" customHeight="1">
      <c r="B62" s="280"/>
      <c r="C62" s="286"/>
      <c r="D62" s="289" t="s">
        <v>543</v>
      </c>
      <c r="E62" s="289"/>
      <c r="F62" s="289"/>
      <c r="G62" s="289"/>
      <c r="H62" s="289"/>
      <c r="I62" s="289"/>
      <c r="J62" s="289"/>
      <c r="K62" s="282"/>
    </row>
    <row r="63" s="1" customFormat="1" ht="15" customHeight="1">
      <c r="B63" s="280"/>
      <c r="C63" s="286"/>
      <c r="D63" s="284" t="s">
        <v>544</v>
      </c>
      <c r="E63" s="284"/>
      <c r="F63" s="284"/>
      <c r="G63" s="284"/>
      <c r="H63" s="284"/>
      <c r="I63" s="284"/>
      <c r="J63" s="284"/>
      <c r="K63" s="282"/>
    </row>
    <row r="64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="1" customFormat="1" ht="15" customHeight="1">
      <c r="B65" s="280"/>
      <c r="C65" s="286"/>
      <c r="D65" s="284" t="s">
        <v>545</v>
      </c>
      <c r="E65" s="284"/>
      <c r="F65" s="284"/>
      <c r="G65" s="284"/>
      <c r="H65" s="284"/>
      <c r="I65" s="284"/>
      <c r="J65" s="284"/>
      <c r="K65" s="282"/>
    </row>
    <row r="66" s="1" customFormat="1" ht="15" customHeight="1">
      <c r="B66" s="280"/>
      <c r="C66" s="286"/>
      <c r="D66" s="289" t="s">
        <v>546</v>
      </c>
      <c r="E66" s="289"/>
      <c r="F66" s="289"/>
      <c r="G66" s="289"/>
      <c r="H66" s="289"/>
      <c r="I66" s="289"/>
      <c r="J66" s="289"/>
      <c r="K66" s="282"/>
    </row>
    <row r="67" s="1" customFormat="1" ht="15" customHeight="1">
      <c r="B67" s="280"/>
      <c r="C67" s="286"/>
      <c r="D67" s="284" t="s">
        <v>547</v>
      </c>
      <c r="E67" s="284"/>
      <c r="F67" s="284"/>
      <c r="G67" s="284"/>
      <c r="H67" s="284"/>
      <c r="I67" s="284"/>
      <c r="J67" s="284"/>
      <c r="K67" s="282"/>
    </row>
    <row r="68" s="1" customFormat="1" ht="15" customHeight="1">
      <c r="B68" s="280"/>
      <c r="C68" s="286"/>
      <c r="D68" s="284" t="s">
        <v>548</v>
      </c>
      <c r="E68" s="284"/>
      <c r="F68" s="284"/>
      <c r="G68" s="284"/>
      <c r="H68" s="284"/>
      <c r="I68" s="284"/>
      <c r="J68" s="284"/>
      <c r="K68" s="282"/>
    </row>
    <row r="69" s="1" customFormat="1" ht="15" customHeight="1">
      <c r="B69" s="280"/>
      <c r="C69" s="286"/>
      <c r="D69" s="284" t="s">
        <v>549</v>
      </c>
      <c r="E69" s="284"/>
      <c r="F69" s="284"/>
      <c r="G69" s="284"/>
      <c r="H69" s="284"/>
      <c r="I69" s="284"/>
      <c r="J69" s="284"/>
      <c r="K69" s="282"/>
    </row>
    <row r="70" s="1" customFormat="1" ht="15" customHeight="1">
      <c r="B70" s="280"/>
      <c r="C70" s="286"/>
      <c r="D70" s="284" t="s">
        <v>550</v>
      </c>
      <c r="E70" s="284"/>
      <c r="F70" s="284"/>
      <c r="G70" s="284"/>
      <c r="H70" s="284"/>
      <c r="I70" s="284"/>
      <c r="J70" s="284"/>
      <c r="K70" s="282"/>
    </row>
    <row r="7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="1" customFormat="1" ht="45" customHeight="1">
      <c r="B75" s="299"/>
      <c r="C75" s="300" t="s">
        <v>551</v>
      </c>
      <c r="D75" s="300"/>
      <c r="E75" s="300"/>
      <c r="F75" s="300"/>
      <c r="G75" s="300"/>
      <c r="H75" s="300"/>
      <c r="I75" s="300"/>
      <c r="J75" s="300"/>
      <c r="K75" s="301"/>
    </row>
    <row r="76" s="1" customFormat="1" ht="17.25" customHeight="1">
      <c r="B76" s="299"/>
      <c r="C76" s="302" t="s">
        <v>552</v>
      </c>
      <c r="D76" s="302"/>
      <c r="E76" s="302"/>
      <c r="F76" s="302" t="s">
        <v>553</v>
      </c>
      <c r="G76" s="303"/>
      <c r="H76" s="302" t="s">
        <v>52</v>
      </c>
      <c r="I76" s="302" t="s">
        <v>55</v>
      </c>
      <c r="J76" s="302" t="s">
        <v>554</v>
      </c>
      <c r="K76" s="301"/>
    </row>
    <row r="77" s="1" customFormat="1" ht="17.25" customHeight="1">
      <c r="B77" s="299"/>
      <c r="C77" s="304" t="s">
        <v>555</v>
      </c>
      <c r="D77" s="304"/>
      <c r="E77" s="304"/>
      <c r="F77" s="305" t="s">
        <v>556</v>
      </c>
      <c r="G77" s="306"/>
      <c r="H77" s="304"/>
      <c r="I77" s="304"/>
      <c r="J77" s="304" t="s">
        <v>557</v>
      </c>
      <c r="K77" s="301"/>
    </row>
    <row r="78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="1" customFormat="1" ht="15" customHeight="1">
      <c r="B79" s="299"/>
      <c r="C79" s="287" t="s">
        <v>51</v>
      </c>
      <c r="D79" s="309"/>
      <c r="E79" s="309"/>
      <c r="F79" s="310" t="s">
        <v>558</v>
      </c>
      <c r="G79" s="311"/>
      <c r="H79" s="287" t="s">
        <v>559</v>
      </c>
      <c r="I79" s="287" t="s">
        <v>560</v>
      </c>
      <c r="J79" s="287">
        <v>20</v>
      </c>
      <c r="K79" s="301"/>
    </row>
    <row r="80" s="1" customFormat="1" ht="15" customHeight="1">
      <c r="B80" s="299"/>
      <c r="C80" s="287" t="s">
        <v>561</v>
      </c>
      <c r="D80" s="287"/>
      <c r="E80" s="287"/>
      <c r="F80" s="310" t="s">
        <v>558</v>
      </c>
      <c r="G80" s="311"/>
      <c r="H80" s="287" t="s">
        <v>562</v>
      </c>
      <c r="I80" s="287" t="s">
        <v>560</v>
      </c>
      <c r="J80" s="287">
        <v>120</v>
      </c>
      <c r="K80" s="301"/>
    </row>
    <row r="81" s="1" customFormat="1" ht="15" customHeight="1">
      <c r="B81" s="312"/>
      <c r="C81" s="287" t="s">
        <v>563</v>
      </c>
      <c r="D81" s="287"/>
      <c r="E81" s="287"/>
      <c r="F81" s="310" t="s">
        <v>564</v>
      </c>
      <c r="G81" s="311"/>
      <c r="H81" s="287" t="s">
        <v>565</v>
      </c>
      <c r="I81" s="287" t="s">
        <v>560</v>
      </c>
      <c r="J81" s="287">
        <v>50</v>
      </c>
      <c r="K81" s="301"/>
    </row>
    <row r="82" s="1" customFormat="1" ht="15" customHeight="1">
      <c r="B82" s="312"/>
      <c r="C82" s="287" t="s">
        <v>566</v>
      </c>
      <c r="D82" s="287"/>
      <c r="E82" s="287"/>
      <c r="F82" s="310" t="s">
        <v>558</v>
      </c>
      <c r="G82" s="311"/>
      <c r="H82" s="287" t="s">
        <v>567</v>
      </c>
      <c r="I82" s="287" t="s">
        <v>568</v>
      </c>
      <c r="J82" s="287"/>
      <c r="K82" s="301"/>
    </row>
    <row r="83" s="1" customFormat="1" ht="15" customHeight="1">
      <c r="B83" s="312"/>
      <c r="C83" s="313" t="s">
        <v>569</v>
      </c>
      <c r="D83" s="313"/>
      <c r="E83" s="313"/>
      <c r="F83" s="314" t="s">
        <v>564</v>
      </c>
      <c r="G83" s="313"/>
      <c r="H83" s="313" t="s">
        <v>570</v>
      </c>
      <c r="I83" s="313" t="s">
        <v>560</v>
      </c>
      <c r="J83" s="313">
        <v>15</v>
      </c>
      <c r="K83" s="301"/>
    </row>
    <row r="84" s="1" customFormat="1" ht="15" customHeight="1">
      <c r="B84" s="312"/>
      <c r="C84" s="313" t="s">
        <v>571</v>
      </c>
      <c r="D84" s="313"/>
      <c r="E84" s="313"/>
      <c r="F84" s="314" t="s">
        <v>564</v>
      </c>
      <c r="G84" s="313"/>
      <c r="H84" s="313" t="s">
        <v>572</v>
      </c>
      <c r="I84" s="313" t="s">
        <v>560</v>
      </c>
      <c r="J84" s="313">
        <v>15</v>
      </c>
      <c r="K84" s="301"/>
    </row>
    <row r="85" s="1" customFormat="1" ht="15" customHeight="1">
      <c r="B85" s="312"/>
      <c r="C85" s="313" t="s">
        <v>573</v>
      </c>
      <c r="D85" s="313"/>
      <c r="E85" s="313"/>
      <c r="F85" s="314" t="s">
        <v>564</v>
      </c>
      <c r="G85" s="313"/>
      <c r="H85" s="313" t="s">
        <v>574</v>
      </c>
      <c r="I85" s="313" t="s">
        <v>560</v>
      </c>
      <c r="J85" s="313">
        <v>20</v>
      </c>
      <c r="K85" s="301"/>
    </row>
    <row r="86" s="1" customFormat="1" ht="15" customHeight="1">
      <c r="B86" s="312"/>
      <c r="C86" s="313" t="s">
        <v>575</v>
      </c>
      <c r="D86" s="313"/>
      <c r="E86" s="313"/>
      <c r="F86" s="314" t="s">
        <v>564</v>
      </c>
      <c r="G86" s="313"/>
      <c r="H86" s="313" t="s">
        <v>576</v>
      </c>
      <c r="I86" s="313" t="s">
        <v>560</v>
      </c>
      <c r="J86" s="313">
        <v>20</v>
      </c>
      <c r="K86" s="301"/>
    </row>
    <row r="87" s="1" customFormat="1" ht="15" customHeight="1">
      <c r="B87" s="312"/>
      <c r="C87" s="287" t="s">
        <v>577</v>
      </c>
      <c r="D87" s="287"/>
      <c r="E87" s="287"/>
      <c r="F87" s="310" t="s">
        <v>564</v>
      </c>
      <c r="G87" s="311"/>
      <c r="H87" s="287" t="s">
        <v>578</v>
      </c>
      <c r="I87" s="287" t="s">
        <v>560</v>
      </c>
      <c r="J87" s="287">
        <v>50</v>
      </c>
      <c r="K87" s="301"/>
    </row>
    <row r="88" s="1" customFormat="1" ht="15" customHeight="1">
      <c r="B88" s="312"/>
      <c r="C88" s="287" t="s">
        <v>579</v>
      </c>
      <c r="D88" s="287"/>
      <c r="E88" s="287"/>
      <c r="F88" s="310" t="s">
        <v>564</v>
      </c>
      <c r="G88" s="311"/>
      <c r="H88" s="287" t="s">
        <v>580</v>
      </c>
      <c r="I88" s="287" t="s">
        <v>560</v>
      </c>
      <c r="J88" s="287">
        <v>20</v>
      </c>
      <c r="K88" s="301"/>
    </row>
    <row r="89" s="1" customFormat="1" ht="15" customHeight="1">
      <c r="B89" s="312"/>
      <c r="C89" s="287" t="s">
        <v>581</v>
      </c>
      <c r="D89" s="287"/>
      <c r="E89" s="287"/>
      <c r="F89" s="310" t="s">
        <v>564</v>
      </c>
      <c r="G89" s="311"/>
      <c r="H89" s="287" t="s">
        <v>582</v>
      </c>
      <c r="I89" s="287" t="s">
        <v>560</v>
      </c>
      <c r="J89" s="287">
        <v>20</v>
      </c>
      <c r="K89" s="301"/>
    </row>
    <row r="90" s="1" customFormat="1" ht="15" customHeight="1">
      <c r="B90" s="312"/>
      <c r="C90" s="287" t="s">
        <v>583</v>
      </c>
      <c r="D90" s="287"/>
      <c r="E90" s="287"/>
      <c r="F90" s="310" t="s">
        <v>564</v>
      </c>
      <c r="G90" s="311"/>
      <c r="H90" s="287" t="s">
        <v>584</v>
      </c>
      <c r="I90" s="287" t="s">
        <v>560</v>
      </c>
      <c r="J90" s="287">
        <v>50</v>
      </c>
      <c r="K90" s="301"/>
    </row>
    <row r="91" s="1" customFormat="1" ht="15" customHeight="1">
      <c r="B91" s="312"/>
      <c r="C91" s="287" t="s">
        <v>585</v>
      </c>
      <c r="D91" s="287"/>
      <c r="E91" s="287"/>
      <c r="F91" s="310" t="s">
        <v>564</v>
      </c>
      <c r="G91" s="311"/>
      <c r="H91" s="287" t="s">
        <v>585</v>
      </c>
      <c r="I91" s="287" t="s">
        <v>560</v>
      </c>
      <c r="J91" s="287">
        <v>50</v>
      </c>
      <c r="K91" s="301"/>
    </row>
    <row r="92" s="1" customFormat="1" ht="15" customHeight="1">
      <c r="B92" s="312"/>
      <c r="C92" s="287" t="s">
        <v>586</v>
      </c>
      <c r="D92" s="287"/>
      <c r="E92" s="287"/>
      <c r="F92" s="310" t="s">
        <v>564</v>
      </c>
      <c r="G92" s="311"/>
      <c r="H92" s="287" t="s">
        <v>587</v>
      </c>
      <c r="I92" s="287" t="s">
        <v>560</v>
      </c>
      <c r="J92" s="287">
        <v>255</v>
      </c>
      <c r="K92" s="301"/>
    </row>
    <row r="93" s="1" customFormat="1" ht="15" customHeight="1">
      <c r="B93" s="312"/>
      <c r="C93" s="287" t="s">
        <v>588</v>
      </c>
      <c r="D93" s="287"/>
      <c r="E93" s="287"/>
      <c r="F93" s="310" t="s">
        <v>558</v>
      </c>
      <c r="G93" s="311"/>
      <c r="H93" s="287" t="s">
        <v>589</v>
      </c>
      <c r="I93" s="287" t="s">
        <v>590</v>
      </c>
      <c r="J93" s="287"/>
      <c r="K93" s="301"/>
    </row>
    <row r="94" s="1" customFormat="1" ht="15" customHeight="1">
      <c r="B94" s="312"/>
      <c r="C94" s="287" t="s">
        <v>591</v>
      </c>
      <c r="D94" s="287"/>
      <c r="E94" s="287"/>
      <c r="F94" s="310" t="s">
        <v>558</v>
      </c>
      <c r="G94" s="311"/>
      <c r="H94" s="287" t="s">
        <v>592</v>
      </c>
      <c r="I94" s="287" t="s">
        <v>593</v>
      </c>
      <c r="J94" s="287"/>
      <c r="K94" s="301"/>
    </row>
    <row r="95" s="1" customFormat="1" ht="15" customHeight="1">
      <c r="B95" s="312"/>
      <c r="C95" s="287" t="s">
        <v>594</v>
      </c>
      <c r="D95" s="287"/>
      <c r="E95" s="287"/>
      <c r="F95" s="310" t="s">
        <v>558</v>
      </c>
      <c r="G95" s="311"/>
      <c r="H95" s="287" t="s">
        <v>594</v>
      </c>
      <c r="I95" s="287" t="s">
        <v>593</v>
      </c>
      <c r="J95" s="287"/>
      <c r="K95" s="301"/>
    </row>
    <row r="96" s="1" customFormat="1" ht="15" customHeight="1">
      <c r="B96" s="312"/>
      <c r="C96" s="287" t="s">
        <v>36</v>
      </c>
      <c r="D96" s="287"/>
      <c r="E96" s="287"/>
      <c r="F96" s="310" t="s">
        <v>558</v>
      </c>
      <c r="G96" s="311"/>
      <c r="H96" s="287" t="s">
        <v>595</v>
      </c>
      <c r="I96" s="287" t="s">
        <v>593</v>
      </c>
      <c r="J96" s="287"/>
      <c r="K96" s="301"/>
    </row>
    <row r="97" s="1" customFormat="1" ht="15" customHeight="1">
      <c r="B97" s="312"/>
      <c r="C97" s="287" t="s">
        <v>46</v>
      </c>
      <c r="D97" s="287"/>
      <c r="E97" s="287"/>
      <c r="F97" s="310" t="s">
        <v>558</v>
      </c>
      <c r="G97" s="311"/>
      <c r="H97" s="287" t="s">
        <v>596</v>
      </c>
      <c r="I97" s="287" t="s">
        <v>593</v>
      </c>
      <c r="J97" s="287"/>
      <c r="K97" s="301"/>
    </row>
    <row r="98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="1" customFormat="1" ht="45" customHeight="1">
      <c r="B102" s="299"/>
      <c r="C102" s="300" t="s">
        <v>597</v>
      </c>
      <c r="D102" s="300"/>
      <c r="E102" s="300"/>
      <c r="F102" s="300"/>
      <c r="G102" s="300"/>
      <c r="H102" s="300"/>
      <c r="I102" s="300"/>
      <c r="J102" s="300"/>
      <c r="K102" s="301"/>
    </row>
    <row r="103" s="1" customFormat="1" ht="17.25" customHeight="1">
      <c r="B103" s="299"/>
      <c r="C103" s="302" t="s">
        <v>552</v>
      </c>
      <c r="D103" s="302"/>
      <c r="E103" s="302"/>
      <c r="F103" s="302" t="s">
        <v>553</v>
      </c>
      <c r="G103" s="303"/>
      <c r="H103" s="302" t="s">
        <v>52</v>
      </c>
      <c r="I103" s="302" t="s">
        <v>55</v>
      </c>
      <c r="J103" s="302" t="s">
        <v>554</v>
      </c>
      <c r="K103" s="301"/>
    </row>
    <row r="104" s="1" customFormat="1" ht="17.25" customHeight="1">
      <c r="B104" s="299"/>
      <c r="C104" s="304" t="s">
        <v>555</v>
      </c>
      <c r="D104" s="304"/>
      <c r="E104" s="304"/>
      <c r="F104" s="305" t="s">
        <v>556</v>
      </c>
      <c r="G104" s="306"/>
      <c r="H104" s="304"/>
      <c r="I104" s="304"/>
      <c r="J104" s="304" t="s">
        <v>557</v>
      </c>
      <c r="K104" s="301"/>
    </row>
    <row r="105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="1" customFormat="1" ht="15" customHeight="1">
      <c r="B106" s="299"/>
      <c r="C106" s="287" t="s">
        <v>51</v>
      </c>
      <c r="D106" s="309"/>
      <c r="E106" s="309"/>
      <c r="F106" s="310" t="s">
        <v>558</v>
      </c>
      <c r="G106" s="287"/>
      <c r="H106" s="287" t="s">
        <v>598</v>
      </c>
      <c r="I106" s="287" t="s">
        <v>560</v>
      </c>
      <c r="J106" s="287">
        <v>20</v>
      </c>
      <c r="K106" s="301"/>
    </row>
    <row r="107" s="1" customFormat="1" ht="15" customHeight="1">
      <c r="B107" s="299"/>
      <c r="C107" s="287" t="s">
        <v>561</v>
      </c>
      <c r="D107" s="287"/>
      <c r="E107" s="287"/>
      <c r="F107" s="310" t="s">
        <v>558</v>
      </c>
      <c r="G107" s="287"/>
      <c r="H107" s="287" t="s">
        <v>598</v>
      </c>
      <c r="I107" s="287" t="s">
        <v>560</v>
      </c>
      <c r="J107" s="287">
        <v>120</v>
      </c>
      <c r="K107" s="301"/>
    </row>
    <row r="108" s="1" customFormat="1" ht="15" customHeight="1">
      <c r="B108" s="312"/>
      <c r="C108" s="287" t="s">
        <v>563</v>
      </c>
      <c r="D108" s="287"/>
      <c r="E108" s="287"/>
      <c r="F108" s="310" t="s">
        <v>564</v>
      </c>
      <c r="G108" s="287"/>
      <c r="H108" s="287" t="s">
        <v>598</v>
      </c>
      <c r="I108" s="287" t="s">
        <v>560</v>
      </c>
      <c r="J108" s="287">
        <v>50</v>
      </c>
      <c r="K108" s="301"/>
    </row>
    <row r="109" s="1" customFormat="1" ht="15" customHeight="1">
      <c r="B109" s="312"/>
      <c r="C109" s="287" t="s">
        <v>566</v>
      </c>
      <c r="D109" s="287"/>
      <c r="E109" s="287"/>
      <c r="F109" s="310" t="s">
        <v>558</v>
      </c>
      <c r="G109" s="287"/>
      <c r="H109" s="287" t="s">
        <v>598</v>
      </c>
      <c r="I109" s="287" t="s">
        <v>568</v>
      </c>
      <c r="J109" s="287"/>
      <c r="K109" s="301"/>
    </row>
    <row r="110" s="1" customFormat="1" ht="15" customHeight="1">
      <c r="B110" s="312"/>
      <c r="C110" s="287" t="s">
        <v>577</v>
      </c>
      <c r="D110" s="287"/>
      <c r="E110" s="287"/>
      <c r="F110" s="310" t="s">
        <v>564</v>
      </c>
      <c r="G110" s="287"/>
      <c r="H110" s="287" t="s">
        <v>598</v>
      </c>
      <c r="I110" s="287" t="s">
        <v>560</v>
      </c>
      <c r="J110" s="287">
        <v>50</v>
      </c>
      <c r="K110" s="301"/>
    </row>
    <row r="111" s="1" customFormat="1" ht="15" customHeight="1">
      <c r="B111" s="312"/>
      <c r="C111" s="287" t="s">
        <v>585</v>
      </c>
      <c r="D111" s="287"/>
      <c r="E111" s="287"/>
      <c r="F111" s="310" t="s">
        <v>564</v>
      </c>
      <c r="G111" s="287"/>
      <c r="H111" s="287" t="s">
        <v>598</v>
      </c>
      <c r="I111" s="287" t="s">
        <v>560</v>
      </c>
      <c r="J111" s="287">
        <v>50</v>
      </c>
      <c r="K111" s="301"/>
    </row>
    <row r="112" s="1" customFormat="1" ht="15" customHeight="1">
      <c r="B112" s="312"/>
      <c r="C112" s="287" t="s">
        <v>583</v>
      </c>
      <c r="D112" s="287"/>
      <c r="E112" s="287"/>
      <c r="F112" s="310" t="s">
        <v>564</v>
      </c>
      <c r="G112" s="287"/>
      <c r="H112" s="287" t="s">
        <v>598</v>
      </c>
      <c r="I112" s="287" t="s">
        <v>560</v>
      </c>
      <c r="J112" s="287">
        <v>50</v>
      </c>
      <c r="K112" s="301"/>
    </row>
    <row r="113" s="1" customFormat="1" ht="15" customHeight="1">
      <c r="B113" s="312"/>
      <c r="C113" s="287" t="s">
        <v>51</v>
      </c>
      <c r="D113" s="287"/>
      <c r="E113" s="287"/>
      <c r="F113" s="310" t="s">
        <v>558</v>
      </c>
      <c r="G113" s="287"/>
      <c r="H113" s="287" t="s">
        <v>599</v>
      </c>
      <c r="I113" s="287" t="s">
        <v>560</v>
      </c>
      <c r="J113" s="287">
        <v>20</v>
      </c>
      <c r="K113" s="301"/>
    </row>
    <row r="114" s="1" customFormat="1" ht="15" customHeight="1">
      <c r="B114" s="312"/>
      <c r="C114" s="287" t="s">
        <v>600</v>
      </c>
      <c r="D114" s="287"/>
      <c r="E114" s="287"/>
      <c r="F114" s="310" t="s">
        <v>558</v>
      </c>
      <c r="G114" s="287"/>
      <c r="H114" s="287" t="s">
        <v>601</v>
      </c>
      <c r="I114" s="287" t="s">
        <v>560</v>
      </c>
      <c r="J114" s="287">
        <v>120</v>
      </c>
      <c r="K114" s="301"/>
    </row>
    <row r="115" s="1" customFormat="1" ht="15" customHeight="1">
      <c r="B115" s="312"/>
      <c r="C115" s="287" t="s">
        <v>36</v>
      </c>
      <c r="D115" s="287"/>
      <c r="E115" s="287"/>
      <c r="F115" s="310" t="s">
        <v>558</v>
      </c>
      <c r="G115" s="287"/>
      <c r="H115" s="287" t="s">
        <v>602</v>
      </c>
      <c r="I115" s="287" t="s">
        <v>593</v>
      </c>
      <c r="J115" s="287"/>
      <c r="K115" s="301"/>
    </row>
    <row r="116" s="1" customFormat="1" ht="15" customHeight="1">
      <c r="B116" s="312"/>
      <c r="C116" s="287" t="s">
        <v>46</v>
      </c>
      <c r="D116" s="287"/>
      <c r="E116" s="287"/>
      <c r="F116" s="310" t="s">
        <v>558</v>
      </c>
      <c r="G116" s="287"/>
      <c r="H116" s="287" t="s">
        <v>603</v>
      </c>
      <c r="I116" s="287" t="s">
        <v>593</v>
      </c>
      <c r="J116" s="287"/>
      <c r="K116" s="301"/>
    </row>
    <row r="117" s="1" customFormat="1" ht="15" customHeight="1">
      <c r="B117" s="312"/>
      <c r="C117" s="287" t="s">
        <v>55</v>
      </c>
      <c r="D117" s="287"/>
      <c r="E117" s="287"/>
      <c r="F117" s="310" t="s">
        <v>558</v>
      </c>
      <c r="G117" s="287"/>
      <c r="H117" s="287" t="s">
        <v>604</v>
      </c>
      <c r="I117" s="287" t="s">
        <v>605</v>
      </c>
      <c r="J117" s="287"/>
      <c r="K117" s="301"/>
    </row>
    <row r="118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="1" customFormat="1" ht="45" customHeight="1">
      <c r="B122" s="328"/>
      <c r="C122" s="278" t="s">
        <v>606</v>
      </c>
      <c r="D122" s="278"/>
      <c r="E122" s="278"/>
      <c r="F122" s="278"/>
      <c r="G122" s="278"/>
      <c r="H122" s="278"/>
      <c r="I122" s="278"/>
      <c r="J122" s="278"/>
      <c r="K122" s="329"/>
    </row>
    <row r="123" s="1" customFormat="1" ht="17.25" customHeight="1">
      <c r="B123" s="330"/>
      <c r="C123" s="302" t="s">
        <v>552</v>
      </c>
      <c r="D123" s="302"/>
      <c r="E123" s="302"/>
      <c r="F123" s="302" t="s">
        <v>553</v>
      </c>
      <c r="G123" s="303"/>
      <c r="H123" s="302" t="s">
        <v>52</v>
      </c>
      <c r="I123" s="302" t="s">
        <v>55</v>
      </c>
      <c r="J123" s="302" t="s">
        <v>554</v>
      </c>
      <c r="K123" s="331"/>
    </row>
    <row r="124" s="1" customFormat="1" ht="17.25" customHeight="1">
      <c r="B124" s="330"/>
      <c r="C124" s="304" t="s">
        <v>555</v>
      </c>
      <c r="D124" s="304"/>
      <c r="E124" s="304"/>
      <c r="F124" s="305" t="s">
        <v>556</v>
      </c>
      <c r="G124" s="306"/>
      <c r="H124" s="304"/>
      <c r="I124" s="304"/>
      <c r="J124" s="304" t="s">
        <v>557</v>
      </c>
      <c r="K124" s="331"/>
    </row>
    <row r="125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="1" customFormat="1" ht="15" customHeight="1">
      <c r="B126" s="332"/>
      <c r="C126" s="287" t="s">
        <v>561</v>
      </c>
      <c r="D126" s="309"/>
      <c r="E126" s="309"/>
      <c r="F126" s="310" t="s">
        <v>558</v>
      </c>
      <c r="G126" s="287"/>
      <c r="H126" s="287" t="s">
        <v>598</v>
      </c>
      <c r="I126" s="287" t="s">
        <v>560</v>
      </c>
      <c r="J126" s="287">
        <v>120</v>
      </c>
      <c r="K126" s="335"/>
    </row>
    <row r="127" s="1" customFormat="1" ht="15" customHeight="1">
      <c r="B127" s="332"/>
      <c r="C127" s="287" t="s">
        <v>607</v>
      </c>
      <c r="D127" s="287"/>
      <c r="E127" s="287"/>
      <c r="F127" s="310" t="s">
        <v>558</v>
      </c>
      <c r="G127" s="287"/>
      <c r="H127" s="287" t="s">
        <v>608</v>
      </c>
      <c r="I127" s="287" t="s">
        <v>560</v>
      </c>
      <c r="J127" s="287" t="s">
        <v>609</v>
      </c>
      <c r="K127" s="335"/>
    </row>
    <row r="128" s="1" customFormat="1" ht="15" customHeight="1">
      <c r="B128" s="332"/>
      <c r="C128" s="287" t="s">
        <v>506</v>
      </c>
      <c r="D128" s="287"/>
      <c r="E128" s="287"/>
      <c r="F128" s="310" t="s">
        <v>558</v>
      </c>
      <c r="G128" s="287"/>
      <c r="H128" s="287" t="s">
        <v>610</v>
      </c>
      <c r="I128" s="287" t="s">
        <v>560</v>
      </c>
      <c r="J128" s="287" t="s">
        <v>609</v>
      </c>
      <c r="K128" s="335"/>
    </row>
    <row r="129" s="1" customFormat="1" ht="15" customHeight="1">
      <c r="B129" s="332"/>
      <c r="C129" s="287" t="s">
        <v>569</v>
      </c>
      <c r="D129" s="287"/>
      <c r="E129" s="287"/>
      <c r="F129" s="310" t="s">
        <v>564</v>
      </c>
      <c r="G129" s="287"/>
      <c r="H129" s="287" t="s">
        <v>570</v>
      </c>
      <c r="I129" s="287" t="s">
        <v>560</v>
      </c>
      <c r="J129" s="287">
        <v>15</v>
      </c>
      <c r="K129" s="335"/>
    </row>
    <row r="130" s="1" customFormat="1" ht="15" customHeight="1">
      <c r="B130" s="332"/>
      <c r="C130" s="313" t="s">
        <v>571</v>
      </c>
      <c r="D130" s="313"/>
      <c r="E130" s="313"/>
      <c r="F130" s="314" t="s">
        <v>564</v>
      </c>
      <c r="G130" s="313"/>
      <c r="H130" s="313" t="s">
        <v>572</v>
      </c>
      <c r="I130" s="313" t="s">
        <v>560</v>
      </c>
      <c r="J130" s="313">
        <v>15</v>
      </c>
      <c r="K130" s="335"/>
    </row>
    <row r="131" s="1" customFormat="1" ht="15" customHeight="1">
      <c r="B131" s="332"/>
      <c r="C131" s="313" t="s">
        <v>573</v>
      </c>
      <c r="D131" s="313"/>
      <c r="E131" s="313"/>
      <c r="F131" s="314" t="s">
        <v>564</v>
      </c>
      <c r="G131" s="313"/>
      <c r="H131" s="313" t="s">
        <v>574</v>
      </c>
      <c r="I131" s="313" t="s">
        <v>560</v>
      </c>
      <c r="J131" s="313">
        <v>20</v>
      </c>
      <c r="K131" s="335"/>
    </row>
    <row r="132" s="1" customFormat="1" ht="15" customHeight="1">
      <c r="B132" s="332"/>
      <c r="C132" s="313" t="s">
        <v>575</v>
      </c>
      <c r="D132" s="313"/>
      <c r="E132" s="313"/>
      <c r="F132" s="314" t="s">
        <v>564</v>
      </c>
      <c r="G132" s="313"/>
      <c r="H132" s="313" t="s">
        <v>576</v>
      </c>
      <c r="I132" s="313" t="s">
        <v>560</v>
      </c>
      <c r="J132" s="313">
        <v>20</v>
      </c>
      <c r="K132" s="335"/>
    </row>
    <row r="133" s="1" customFormat="1" ht="15" customHeight="1">
      <c r="B133" s="332"/>
      <c r="C133" s="287" t="s">
        <v>563</v>
      </c>
      <c r="D133" s="287"/>
      <c r="E133" s="287"/>
      <c r="F133" s="310" t="s">
        <v>564</v>
      </c>
      <c r="G133" s="287"/>
      <c r="H133" s="287" t="s">
        <v>598</v>
      </c>
      <c r="I133" s="287" t="s">
        <v>560</v>
      </c>
      <c r="J133" s="287">
        <v>50</v>
      </c>
      <c r="K133" s="335"/>
    </row>
    <row r="134" s="1" customFormat="1" ht="15" customHeight="1">
      <c r="B134" s="332"/>
      <c r="C134" s="287" t="s">
        <v>577</v>
      </c>
      <c r="D134" s="287"/>
      <c r="E134" s="287"/>
      <c r="F134" s="310" t="s">
        <v>564</v>
      </c>
      <c r="G134" s="287"/>
      <c r="H134" s="287" t="s">
        <v>598</v>
      </c>
      <c r="I134" s="287" t="s">
        <v>560</v>
      </c>
      <c r="J134" s="287">
        <v>50</v>
      </c>
      <c r="K134" s="335"/>
    </row>
    <row r="135" s="1" customFormat="1" ht="15" customHeight="1">
      <c r="B135" s="332"/>
      <c r="C135" s="287" t="s">
        <v>583</v>
      </c>
      <c r="D135" s="287"/>
      <c r="E135" s="287"/>
      <c r="F135" s="310" t="s">
        <v>564</v>
      </c>
      <c r="G135" s="287"/>
      <c r="H135" s="287" t="s">
        <v>598</v>
      </c>
      <c r="I135" s="287" t="s">
        <v>560</v>
      </c>
      <c r="J135" s="287">
        <v>50</v>
      </c>
      <c r="K135" s="335"/>
    </row>
    <row r="136" s="1" customFormat="1" ht="15" customHeight="1">
      <c r="B136" s="332"/>
      <c r="C136" s="287" t="s">
        <v>585</v>
      </c>
      <c r="D136" s="287"/>
      <c r="E136" s="287"/>
      <c r="F136" s="310" t="s">
        <v>564</v>
      </c>
      <c r="G136" s="287"/>
      <c r="H136" s="287" t="s">
        <v>598</v>
      </c>
      <c r="I136" s="287" t="s">
        <v>560</v>
      </c>
      <c r="J136" s="287">
        <v>50</v>
      </c>
      <c r="K136" s="335"/>
    </row>
    <row r="137" s="1" customFormat="1" ht="15" customHeight="1">
      <c r="B137" s="332"/>
      <c r="C137" s="287" t="s">
        <v>586</v>
      </c>
      <c r="D137" s="287"/>
      <c r="E137" s="287"/>
      <c r="F137" s="310" t="s">
        <v>564</v>
      </c>
      <c r="G137" s="287"/>
      <c r="H137" s="287" t="s">
        <v>611</v>
      </c>
      <c r="I137" s="287" t="s">
        <v>560</v>
      </c>
      <c r="J137" s="287">
        <v>255</v>
      </c>
      <c r="K137" s="335"/>
    </row>
    <row r="138" s="1" customFormat="1" ht="15" customHeight="1">
      <c r="B138" s="332"/>
      <c r="C138" s="287" t="s">
        <v>588</v>
      </c>
      <c r="D138" s="287"/>
      <c r="E138" s="287"/>
      <c r="F138" s="310" t="s">
        <v>558</v>
      </c>
      <c r="G138" s="287"/>
      <c r="H138" s="287" t="s">
        <v>612</v>
      </c>
      <c r="I138" s="287" t="s">
        <v>590</v>
      </c>
      <c r="J138" s="287"/>
      <c r="K138" s="335"/>
    </row>
    <row r="139" s="1" customFormat="1" ht="15" customHeight="1">
      <c r="B139" s="332"/>
      <c r="C139" s="287" t="s">
        <v>591</v>
      </c>
      <c r="D139" s="287"/>
      <c r="E139" s="287"/>
      <c r="F139" s="310" t="s">
        <v>558</v>
      </c>
      <c r="G139" s="287"/>
      <c r="H139" s="287" t="s">
        <v>613</v>
      </c>
      <c r="I139" s="287" t="s">
        <v>593</v>
      </c>
      <c r="J139" s="287"/>
      <c r="K139" s="335"/>
    </row>
    <row r="140" s="1" customFormat="1" ht="15" customHeight="1">
      <c r="B140" s="332"/>
      <c r="C140" s="287" t="s">
        <v>594</v>
      </c>
      <c r="D140" s="287"/>
      <c r="E140" s="287"/>
      <c r="F140" s="310" t="s">
        <v>558</v>
      </c>
      <c r="G140" s="287"/>
      <c r="H140" s="287" t="s">
        <v>594</v>
      </c>
      <c r="I140" s="287" t="s">
        <v>593</v>
      </c>
      <c r="J140" s="287"/>
      <c r="K140" s="335"/>
    </row>
    <row r="141" s="1" customFormat="1" ht="15" customHeight="1">
      <c r="B141" s="332"/>
      <c r="C141" s="287" t="s">
        <v>36</v>
      </c>
      <c r="D141" s="287"/>
      <c r="E141" s="287"/>
      <c r="F141" s="310" t="s">
        <v>558</v>
      </c>
      <c r="G141" s="287"/>
      <c r="H141" s="287" t="s">
        <v>614</v>
      </c>
      <c r="I141" s="287" t="s">
        <v>593</v>
      </c>
      <c r="J141" s="287"/>
      <c r="K141" s="335"/>
    </row>
    <row r="142" s="1" customFormat="1" ht="15" customHeight="1">
      <c r="B142" s="332"/>
      <c r="C142" s="287" t="s">
        <v>615</v>
      </c>
      <c r="D142" s="287"/>
      <c r="E142" s="287"/>
      <c r="F142" s="310" t="s">
        <v>558</v>
      </c>
      <c r="G142" s="287"/>
      <c r="H142" s="287" t="s">
        <v>616</v>
      </c>
      <c r="I142" s="287" t="s">
        <v>593</v>
      </c>
      <c r="J142" s="287"/>
      <c r="K142" s="335"/>
    </row>
    <row r="143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="1" customFormat="1" ht="45" customHeight="1">
      <c r="B147" s="299"/>
      <c r="C147" s="300" t="s">
        <v>617</v>
      </c>
      <c r="D147" s="300"/>
      <c r="E147" s="300"/>
      <c r="F147" s="300"/>
      <c r="G147" s="300"/>
      <c r="H147" s="300"/>
      <c r="I147" s="300"/>
      <c r="J147" s="300"/>
      <c r="K147" s="301"/>
    </row>
    <row r="148" s="1" customFormat="1" ht="17.25" customHeight="1">
      <c r="B148" s="299"/>
      <c r="C148" s="302" t="s">
        <v>552</v>
      </c>
      <c r="D148" s="302"/>
      <c r="E148" s="302"/>
      <c r="F148" s="302" t="s">
        <v>553</v>
      </c>
      <c r="G148" s="303"/>
      <c r="H148" s="302" t="s">
        <v>52</v>
      </c>
      <c r="I148" s="302" t="s">
        <v>55</v>
      </c>
      <c r="J148" s="302" t="s">
        <v>554</v>
      </c>
      <c r="K148" s="301"/>
    </row>
    <row r="149" s="1" customFormat="1" ht="17.25" customHeight="1">
      <c r="B149" s="299"/>
      <c r="C149" s="304" t="s">
        <v>555</v>
      </c>
      <c r="D149" s="304"/>
      <c r="E149" s="304"/>
      <c r="F149" s="305" t="s">
        <v>556</v>
      </c>
      <c r="G149" s="306"/>
      <c r="H149" s="304"/>
      <c r="I149" s="304"/>
      <c r="J149" s="304" t="s">
        <v>557</v>
      </c>
      <c r="K149" s="301"/>
    </row>
    <row r="150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="1" customFormat="1" ht="15" customHeight="1">
      <c r="B151" s="312"/>
      <c r="C151" s="339" t="s">
        <v>561</v>
      </c>
      <c r="D151" s="287"/>
      <c r="E151" s="287"/>
      <c r="F151" s="340" t="s">
        <v>558</v>
      </c>
      <c r="G151" s="287"/>
      <c r="H151" s="339" t="s">
        <v>598</v>
      </c>
      <c r="I151" s="339" t="s">
        <v>560</v>
      </c>
      <c r="J151" s="339">
        <v>120</v>
      </c>
      <c r="K151" s="335"/>
    </row>
    <row r="152" s="1" customFormat="1" ht="15" customHeight="1">
      <c r="B152" s="312"/>
      <c r="C152" s="339" t="s">
        <v>607</v>
      </c>
      <c r="D152" s="287"/>
      <c r="E152" s="287"/>
      <c r="F152" s="340" t="s">
        <v>558</v>
      </c>
      <c r="G152" s="287"/>
      <c r="H152" s="339" t="s">
        <v>618</v>
      </c>
      <c r="I152" s="339" t="s">
        <v>560</v>
      </c>
      <c r="J152" s="339" t="s">
        <v>609</v>
      </c>
      <c r="K152" s="335"/>
    </row>
    <row r="153" s="1" customFormat="1" ht="15" customHeight="1">
      <c r="B153" s="312"/>
      <c r="C153" s="339" t="s">
        <v>506</v>
      </c>
      <c r="D153" s="287"/>
      <c r="E153" s="287"/>
      <c r="F153" s="340" t="s">
        <v>558</v>
      </c>
      <c r="G153" s="287"/>
      <c r="H153" s="339" t="s">
        <v>619</v>
      </c>
      <c r="I153" s="339" t="s">
        <v>560</v>
      </c>
      <c r="J153" s="339" t="s">
        <v>609</v>
      </c>
      <c r="K153" s="335"/>
    </row>
    <row r="154" s="1" customFormat="1" ht="15" customHeight="1">
      <c r="B154" s="312"/>
      <c r="C154" s="339" t="s">
        <v>563</v>
      </c>
      <c r="D154" s="287"/>
      <c r="E154" s="287"/>
      <c r="F154" s="340" t="s">
        <v>564</v>
      </c>
      <c r="G154" s="287"/>
      <c r="H154" s="339" t="s">
        <v>598</v>
      </c>
      <c r="I154" s="339" t="s">
        <v>560</v>
      </c>
      <c r="J154" s="339">
        <v>50</v>
      </c>
      <c r="K154" s="335"/>
    </row>
    <row r="155" s="1" customFormat="1" ht="15" customHeight="1">
      <c r="B155" s="312"/>
      <c r="C155" s="339" t="s">
        <v>566</v>
      </c>
      <c r="D155" s="287"/>
      <c r="E155" s="287"/>
      <c r="F155" s="340" t="s">
        <v>558</v>
      </c>
      <c r="G155" s="287"/>
      <c r="H155" s="339" t="s">
        <v>598</v>
      </c>
      <c r="I155" s="339" t="s">
        <v>568</v>
      </c>
      <c r="J155" s="339"/>
      <c r="K155" s="335"/>
    </row>
    <row r="156" s="1" customFormat="1" ht="15" customHeight="1">
      <c r="B156" s="312"/>
      <c r="C156" s="339" t="s">
        <v>577</v>
      </c>
      <c r="D156" s="287"/>
      <c r="E156" s="287"/>
      <c r="F156" s="340" t="s">
        <v>564</v>
      </c>
      <c r="G156" s="287"/>
      <c r="H156" s="339" t="s">
        <v>598</v>
      </c>
      <c r="I156" s="339" t="s">
        <v>560</v>
      </c>
      <c r="J156" s="339">
        <v>50</v>
      </c>
      <c r="K156" s="335"/>
    </row>
    <row r="157" s="1" customFormat="1" ht="15" customHeight="1">
      <c r="B157" s="312"/>
      <c r="C157" s="339" t="s">
        <v>585</v>
      </c>
      <c r="D157" s="287"/>
      <c r="E157" s="287"/>
      <c r="F157" s="340" t="s">
        <v>564</v>
      </c>
      <c r="G157" s="287"/>
      <c r="H157" s="339" t="s">
        <v>598</v>
      </c>
      <c r="I157" s="339" t="s">
        <v>560</v>
      </c>
      <c r="J157" s="339">
        <v>50</v>
      </c>
      <c r="K157" s="335"/>
    </row>
    <row r="158" s="1" customFormat="1" ht="15" customHeight="1">
      <c r="B158" s="312"/>
      <c r="C158" s="339" t="s">
        <v>583</v>
      </c>
      <c r="D158" s="287"/>
      <c r="E158" s="287"/>
      <c r="F158" s="340" t="s">
        <v>564</v>
      </c>
      <c r="G158" s="287"/>
      <c r="H158" s="339" t="s">
        <v>598</v>
      </c>
      <c r="I158" s="339" t="s">
        <v>560</v>
      </c>
      <c r="J158" s="339">
        <v>50</v>
      </c>
      <c r="K158" s="335"/>
    </row>
    <row r="159" s="1" customFormat="1" ht="15" customHeight="1">
      <c r="B159" s="312"/>
      <c r="C159" s="339" t="s">
        <v>88</v>
      </c>
      <c r="D159" s="287"/>
      <c r="E159" s="287"/>
      <c r="F159" s="340" t="s">
        <v>558</v>
      </c>
      <c r="G159" s="287"/>
      <c r="H159" s="339" t="s">
        <v>620</v>
      </c>
      <c r="I159" s="339" t="s">
        <v>560</v>
      </c>
      <c r="J159" s="339" t="s">
        <v>621</v>
      </c>
      <c r="K159" s="335"/>
    </row>
    <row r="160" s="1" customFormat="1" ht="15" customHeight="1">
      <c r="B160" s="312"/>
      <c r="C160" s="339" t="s">
        <v>622</v>
      </c>
      <c r="D160" s="287"/>
      <c r="E160" s="287"/>
      <c r="F160" s="340" t="s">
        <v>558</v>
      </c>
      <c r="G160" s="287"/>
      <c r="H160" s="339" t="s">
        <v>623</v>
      </c>
      <c r="I160" s="339" t="s">
        <v>593</v>
      </c>
      <c r="J160" s="339"/>
      <c r="K160" s="335"/>
    </row>
    <row r="16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="1" customFormat="1" ht="45" customHeight="1">
      <c r="B165" s="277"/>
      <c r="C165" s="278" t="s">
        <v>624</v>
      </c>
      <c r="D165" s="278"/>
      <c r="E165" s="278"/>
      <c r="F165" s="278"/>
      <c r="G165" s="278"/>
      <c r="H165" s="278"/>
      <c r="I165" s="278"/>
      <c r="J165" s="278"/>
      <c r="K165" s="279"/>
    </row>
    <row r="166" s="1" customFormat="1" ht="17.25" customHeight="1">
      <c r="B166" s="277"/>
      <c r="C166" s="302" t="s">
        <v>552</v>
      </c>
      <c r="D166" s="302"/>
      <c r="E166" s="302"/>
      <c r="F166" s="302" t="s">
        <v>553</v>
      </c>
      <c r="G166" s="344"/>
      <c r="H166" s="345" t="s">
        <v>52</v>
      </c>
      <c r="I166" s="345" t="s">
        <v>55</v>
      </c>
      <c r="J166" s="302" t="s">
        <v>554</v>
      </c>
      <c r="K166" s="279"/>
    </row>
    <row r="167" s="1" customFormat="1" ht="17.25" customHeight="1">
      <c r="B167" s="280"/>
      <c r="C167" s="304" t="s">
        <v>555</v>
      </c>
      <c r="D167" s="304"/>
      <c r="E167" s="304"/>
      <c r="F167" s="305" t="s">
        <v>556</v>
      </c>
      <c r="G167" s="346"/>
      <c r="H167" s="347"/>
      <c r="I167" s="347"/>
      <c r="J167" s="304" t="s">
        <v>557</v>
      </c>
      <c r="K167" s="282"/>
    </row>
    <row r="168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="1" customFormat="1" ht="15" customHeight="1">
      <c r="B169" s="312"/>
      <c r="C169" s="287" t="s">
        <v>561</v>
      </c>
      <c r="D169" s="287"/>
      <c r="E169" s="287"/>
      <c r="F169" s="310" t="s">
        <v>558</v>
      </c>
      <c r="G169" s="287"/>
      <c r="H169" s="287" t="s">
        <v>598</v>
      </c>
      <c r="I169" s="287" t="s">
        <v>560</v>
      </c>
      <c r="J169" s="287">
        <v>120</v>
      </c>
      <c r="K169" s="335"/>
    </row>
    <row r="170" s="1" customFormat="1" ht="15" customHeight="1">
      <c r="B170" s="312"/>
      <c r="C170" s="287" t="s">
        <v>607</v>
      </c>
      <c r="D170" s="287"/>
      <c r="E170" s="287"/>
      <c r="F170" s="310" t="s">
        <v>558</v>
      </c>
      <c r="G170" s="287"/>
      <c r="H170" s="287" t="s">
        <v>608</v>
      </c>
      <c r="I170" s="287" t="s">
        <v>560</v>
      </c>
      <c r="J170" s="287" t="s">
        <v>609</v>
      </c>
      <c r="K170" s="335"/>
    </row>
    <row r="171" s="1" customFormat="1" ht="15" customHeight="1">
      <c r="B171" s="312"/>
      <c r="C171" s="287" t="s">
        <v>506</v>
      </c>
      <c r="D171" s="287"/>
      <c r="E171" s="287"/>
      <c r="F171" s="310" t="s">
        <v>558</v>
      </c>
      <c r="G171" s="287"/>
      <c r="H171" s="287" t="s">
        <v>625</v>
      </c>
      <c r="I171" s="287" t="s">
        <v>560</v>
      </c>
      <c r="J171" s="287" t="s">
        <v>609</v>
      </c>
      <c r="K171" s="335"/>
    </row>
    <row r="172" s="1" customFormat="1" ht="15" customHeight="1">
      <c r="B172" s="312"/>
      <c r="C172" s="287" t="s">
        <v>563</v>
      </c>
      <c r="D172" s="287"/>
      <c r="E172" s="287"/>
      <c r="F172" s="310" t="s">
        <v>564</v>
      </c>
      <c r="G172" s="287"/>
      <c r="H172" s="287" t="s">
        <v>625</v>
      </c>
      <c r="I172" s="287" t="s">
        <v>560</v>
      </c>
      <c r="J172" s="287">
        <v>50</v>
      </c>
      <c r="K172" s="335"/>
    </row>
    <row r="173" s="1" customFormat="1" ht="15" customHeight="1">
      <c r="B173" s="312"/>
      <c r="C173" s="287" t="s">
        <v>566</v>
      </c>
      <c r="D173" s="287"/>
      <c r="E173" s="287"/>
      <c r="F173" s="310" t="s">
        <v>558</v>
      </c>
      <c r="G173" s="287"/>
      <c r="H173" s="287" t="s">
        <v>625</v>
      </c>
      <c r="I173" s="287" t="s">
        <v>568</v>
      </c>
      <c r="J173" s="287"/>
      <c r="K173" s="335"/>
    </row>
    <row r="174" s="1" customFormat="1" ht="15" customHeight="1">
      <c r="B174" s="312"/>
      <c r="C174" s="287" t="s">
        <v>577</v>
      </c>
      <c r="D174" s="287"/>
      <c r="E174" s="287"/>
      <c r="F174" s="310" t="s">
        <v>564</v>
      </c>
      <c r="G174" s="287"/>
      <c r="H174" s="287" t="s">
        <v>625</v>
      </c>
      <c r="I174" s="287" t="s">
        <v>560</v>
      </c>
      <c r="J174" s="287">
        <v>50</v>
      </c>
      <c r="K174" s="335"/>
    </row>
    <row r="175" s="1" customFormat="1" ht="15" customHeight="1">
      <c r="B175" s="312"/>
      <c r="C175" s="287" t="s">
        <v>585</v>
      </c>
      <c r="D175" s="287"/>
      <c r="E175" s="287"/>
      <c r="F175" s="310" t="s">
        <v>564</v>
      </c>
      <c r="G175" s="287"/>
      <c r="H175" s="287" t="s">
        <v>625</v>
      </c>
      <c r="I175" s="287" t="s">
        <v>560</v>
      </c>
      <c r="J175" s="287">
        <v>50</v>
      </c>
      <c r="K175" s="335"/>
    </row>
    <row r="176" s="1" customFormat="1" ht="15" customHeight="1">
      <c r="B176" s="312"/>
      <c r="C176" s="287" t="s">
        <v>583</v>
      </c>
      <c r="D176" s="287"/>
      <c r="E176" s="287"/>
      <c r="F176" s="310" t="s">
        <v>564</v>
      </c>
      <c r="G176" s="287"/>
      <c r="H176" s="287" t="s">
        <v>625</v>
      </c>
      <c r="I176" s="287" t="s">
        <v>560</v>
      </c>
      <c r="J176" s="287">
        <v>50</v>
      </c>
      <c r="K176" s="335"/>
    </row>
    <row r="177" s="1" customFormat="1" ht="15" customHeight="1">
      <c r="B177" s="312"/>
      <c r="C177" s="287" t="s">
        <v>97</v>
      </c>
      <c r="D177" s="287"/>
      <c r="E177" s="287"/>
      <c r="F177" s="310" t="s">
        <v>558</v>
      </c>
      <c r="G177" s="287"/>
      <c r="H177" s="287" t="s">
        <v>626</v>
      </c>
      <c r="I177" s="287" t="s">
        <v>627</v>
      </c>
      <c r="J177" s="287"/>
      <c r="K177" s="335"/>
    </row>
    <row r="178" s="1" customFormat="1" ht="15" customHeight="1">
      <c r="B178" s="312"/>
      <c r="C178" s="287" t="s">
        <v>55</v>
      </c>
      <c r="D178" s="287"/>
      <c r="E178" s="287"/>
      <c r="F178" s="310" t="s">
        <v>558</v>
      </c>
      <c r="G178" s="287"/>
      <c r="H178" s="287" t="s">
        <v>628</v>
      </c>
      <c r="I178" s="287" t="s">
        <v>629</v>
      </c>
      <c r="J178" s="287">
        <v>1</v>
      </c>
      <c r="K178" s="335"/>
    </row>
    <row r="179" s="1" customFormat="1" ht="15" customHeight="1">
      <c r="B179" s="312"/>
      <c r="C179" s="287" t="s">
        <v>51</v>
      </c>
      <c r="D179" s="287"/>
      <c r="E179" s="287"/>
      <c r="F179" s="310" t="s">
        <v>558</v>
      </c>
      <c r="G179" s="287"/>
      <c r="H179" s="287" t="s">
        <v>630</v>
      </c>
      <c r="I179" s="287" t="s">
        <v>560</v>
      </c>
      <c r="J179" s="287">
        <v>20</v>
      </c>
      <c r="K179" s="335"/>
    </row>
    <row r="180" s="1" customFormat="1" ht="15" customHeight="1">
      <c r="B180" s="312"/>
      <c r="C180" s="287" t="s">
        <v>52</v>
      </c>
      <c r="D180" s="287"/>
      <c r="E180" s="287"/>
      <c r="F180" s="310" t="s">
        <v>558</v>
      </c>
      <c r="G180" s="287"/>
      <c r="H180" s="287" t="s">
        <v>631</v>
      </c>
      <c r="I180" s="287" t="s">
        <v>560</v>
      </c>
      <c r="J180" s="287">
        <v>255</v>
      </c>
      <c r="K180" s="335"/>
    </row>
    <row r="181" s="1" customFormat="1" ht="15" customHeight="1">
      <c r="B181" s="312"/>
      <c r="C181" s="287" t="s">
        <v>98</v>
      </c>
      <c r="D181" s="287"/>
      <c r="E181" s="287"/>
      <c r="F181" s="310" t="s">
        <v>558</v>
      </c>
      <c r="G181" s="287"/>
      <c r="H181" s="287" t="s">
        <v>522</v>
      </c>
      <c r="I181" s="287" t="s">
        <v>560</v>
      </c>
      <c r="J181" s="287">
        <v>10</v>
      </c>
      <c r="K181" s="335"/>
    </row>
    <row r="182" s="1" customFormat="1" ht="15" customHeight="1">
      <c r="B182" s="312"/>
      <c r="C182" s="287" t="s">
        <v>99</v>
      </c>
      <c r="D182" s="287"/>
      <c r="E182" s="287"/>
      <c r="F182" s="310" t="s">
        <v>558</v>
      </c>
      <c r="G182" s="287"/>
      <c r="H182" s="287" t="s">
        <v>632</v>
      </c>
      <c r="I182" s="287" t="s">
        <v>593</v>
      </c>
      <c r="J182" s="287"/>
      <c r="K182" s="335"/>
    </row>
    <row r="183" s="1" customFormat="1" ht="15" customHeight="1">
      <c r="B183" s="312"/>
      <c r="C183" s="287" t="s">
        <v>633</v>
      </c>
      <c r="D183" s="287"/>
      <c r="E183" s="287"/>
      <c r="F183" s="310" t="s">
        <v>558</v>
      </c>
      <c r="G183" s="287"/>
      <c r="H183" s="287" t="s">
        <v>634</v>
      </c>
      <c r="I183" s="287" t="s">
        <v>593</v>
      </c>
      <c r="J183" s="287"/>
      <c r="K183" s="335"/>
    </row>
    <row r="184" s="1" customFormat="1" ht="15" customHeight="1">
      <c r="B184" s="312"/>
      <c r="C184" s="287" t="s">
        <v>622</v>
      </c>
      <c r="D184" s="287"/>
      <c r="E184" s="287"/>
      <c r="F184" s="310" t="s">
        <v>558</v>
      </c>
      <c r="G184" s="287"/>
      <c r="H184" s="287" t="s">
        <v>635</v>
      </c>
      <c r="I184" s="287" t="s">
        <v>593</v>
      </c>
      <c r="J184" s="287"/>
      <c r="K184" s="335"/>
    </row>
    <row r="185" s="1" customFormat="1" ht="15" customHeight="1">
      <c r="B185" s="312"/>
      <c r="C185" s="287" t="s">
        <v>101</v>
      </c>
      <c r="D185" s="287"/>
      <c r="E185" s="287"/>
      <c r="F185" s="310" t="s">
        <v>564</v>
      </c>
      <c r="G185" s="287"/>
      <c r="H185" s="287" t="s">
        <v>636</v>
      </c>
      <c r="I185" s="287" t="s">
        <v>560</v>
      </c>
      <c r="J185" s="287">
        <v>50</v>
      </c>
      <c r="K185" s="335"/>
    </row>
    <row r="186" s="1" customFormat="1" ht="15" customHeight="1">
      <c r="B186" s="312"/>
      <c r="C186" s="287" t="s">
        <v>637</v>
      </c>
      <c r="D186" s="287"/>
      <c r="E186" s="287"/>
      <c r="F186" s="310" t="s">
        <v>564</v>
      </c>
      <c r="G186" s="287"/>
      <c r="H186" s="287" t="s">
        <v>638</v>
      </c>
      <c r="I186" s="287" t="s">
        <v>639</v>
      </c>
      <c r="J186" s="287"/>
      <c r="K186" s="335"/>
    </row>
    <row r="187" s="1" customFormat="1" ht="15" customHeight="1">
      <c r="B187" s="312"/>
      <c r="C187" s="287" t="s">
        <v>640</v>
      </c>
      <c r="D187" s="287"/>
      <c r="E187" s="287"/>
      <c r="F187" s="310" t="s">
        <v>564</v>
      </c>
      <c r="G187" s="287"/>
      <c r="H187" s="287" t="s">
        <v>641</v>
      </c>
      <c r="I187" s="287" t="s">
        <v>639</v>
      </c>
      <c r="J187" s="287"/>
      <c r="K187" s="335"/>
    </row>
    <row r="188" s="1" customFormat="1" ht="15" customHeight="1">
      <c r="B188" s="312"/>
      <c r="C188" s="287" t="s">
        <v>642</v>
      </c>
      <c r="D188" s="287"/>
      <c r="E188" s="287"/>
      <c r="F188" s="310" t="s">
        <v>564</v>
      </c>
      <c r="G188" s="287"/>
      <c r="H188" s="287" t="s">
        <v>643</v>
      </c>
      <c r="I188" s="287" t="s">
        <v>639</v>
      </c>
      <c r="J188" s="287"/>
      <c r="K188" s="335"/>
    </row>
    <row r="189" s="1" customFormat="1" ht="15" customHeight="1">
      <c r="B189" s="312"/>
      <c r="C189" s="348" t="s">
        <v>644</v>
      </c>
      <c r="D189" s="287"/>
      <c r="E189" s="287"/>
      <c r="F189" s="310" t="s">
        <v>564</v>
      </c>
      <c r="G189" s="287"/>
      <c r="H189" s="287" t="s">
        <v>645</v>
      </c>
      <c r="I189" s="287" t="s">
        <v>646</v>
      </c>
      <c r="J189" s="349" t="s">
        <v>647</v>
      </c>
      <c r="K189" s="335"/>
    </row>
    <row r="190" s="1" customFormat="1" ht="15" customHeight="1">
      <c r="B190" s="312"/>
      <c r="C190" s="348" t="s">
        <v>40</v>
      </c>
      <c r="D190" s="287"/>
      <c r="E190" s="287"/>
      <c r="F190" s="310" t="s">
        <v>558</v>
      </c>
      <c r="G190" s="287"/>
      <c r="H190" s="284" t="s">
        <v>648</v>
      </c>
      <c r="I190" s="287" t="s">
        <v>649</v>
      </c>
      <c r="J190" s="287"/>
      <c r="K190" s="335"/>
    </row>
    <row r="191" s="1" customFormat="1" ht="15" customHeight="1">
      <c r="B191" s="312"/>
      <c r="C191" s="348" t="s">
        <v>650</v>
      </c>
      <c r="D191" s="287"/>
      <c r="E191" s="287"/>
      <c r="F191" s="310" t="s">
        <v>558</v>
      </c>
      <c r="G191" s="287"/>
      <c r="H191" s="287" t="s">
        <v>651</v>
      </c>
      <c r="I191" s="287" t="s">
        <v>593</v>
      </c>
      <c r="J191" s="287"/>
      <c r="K191" s="335"/>
    </row>
    <row r="192" s="1" customFormat="1" ht="15" customHeight="1">
      <c r="B192" s="312"/>
      <c r="C192" s="348" t="s">
        <v>652</v>
      </c>
      <c r="D192" s="287"/>
      <c r="E192" s="287"/>
      <c r="F192" s="310" t="s">
        <v>558</v>
      </c>
      <c r="G192" s="287"/>
      <c r="H192" s="287" t="s">
        <v>653</v>
      </c>
      <c r="I192" s="287" t="s">
        <v>593</v>
      </c>
      <c r="J192" s="287"/>
      <c r="K192" s="335"/>
    </row>
    <row r="193" s="1" customFormat="1" ht="15" customHeight="1">
      <c r="B193" s="312"/>
      <c r="C193" s="348" t="s">
        <v>654</v>
      </c>
      <c r="D193" s="287"/>
      <c r="E193" s="287"/>
      <c r="F193" s="310" t="s">
        <v>564</v>
      </c>
      <c r="G193" s="287"/>
      <c r="H193" s="287" t="s">
        <v>655</v>
      </c>
      <c r="I193" s="287" t="s">
        <v>593</v>
      </c>
      <c r="J193" s="287"/>
      <c r="K193" s="335"/>
    </row>
    <row r="194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="1" customFormat="1" ht="21">
      <c r="B199" s="277"/>
      <c r="C199" s="278" t="s">
        <v>656</v>
      </c>
      <c r="D199" s="278"/>
      <c r="E199" s="278"/>
      <c r="F199" s="278"/>
      <c r="G199" s="278"/>
      <c r="H199" s="278"/>
      <c r="I199" s="278"/>
      <c r="J199" s="278"/>
      <c r="K199" s="279"/>
    </row>
    <row r="200" s="1" customFormat="1" ht="25.5" customHeight="1">
      <c r="B200" s="277"/>
      <c r="C200" s="351" t="s">
        <v>657</v>
      </c>
      <c r="D200" s="351"/>
      <c r="E200" s="351"/>
      <c r="F200" s="351" t="s">
        <v>658</v>
      </c>
      <c r="G200" s="352"/>
      <c r="H200" s="351" t="s">
        <v>659</v>
      </c>
      <c r="I200" s="351"/>
      <c r="J200" s="351"/>
      <c r="K200" s="279"/>
    </row>
    <row r="20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="1" customFormat="1" ht="15" customHeight="1">
      <c r="B202" s="312"/>
      <c r="C202" s="287" t="s">
        <v>649</v>
      </c>
      <c r="D202" s="287"/>
      <c r="E202" s="287"/>
      <c r="F202" s="310" t="s">
        <v>41</v>
      </c>
      <c r="G202" s="287"/>
      <c r="H202" s="287" t="s">
        <v>660</v>
      </c>
      <c r="I202" s="287"/>
      <c r="J202" s="287"/>
      <c r="K202" s="335"/>
    </row>
    <row r="203" s="1" customFormat="1" ht="15" customHeight="1">
      <c r="B203" s="312"/>
      <c r="C203" s="287"/>
      <c r="D203" s="287"/>
      <c r="E203" s="287"/>
      <c r="F203" s="310" t="s">
        <v>42</v>
      </c>
      <c r="G203" s="287"/>
      <c r="H203" s="287" t="s">
        <v>661</v>
      </c>
      <c r="I203" s="287"/>
      <c r="J203" s="287"/>
      <c r="K203" s="335"/>
    </row>
    <row r="204" s="1" customFormat="1" ht="15" customHeight="1">
      <c r="B204" s="312"/>
      <c r="C204" s="287"/>
      <c r="D204" s="287"/>
      <c r="E204" s="287"/>
      <c r="F204" s="310" t="s">
        <v>45</v>
      </c>
      <c r="G204" s="287"/>
      <c r="H204" s="287" t="s">
        <v>662</v>
      </c>
      <c r="I204" s="287"/>
      <c r="J204" s="287"/>
      <c r="K204" s="335"/>
    </row>
    <row r="205" s="1" customFormat="1" ht="15" customHeight="1">
      <c r="B205" s="312"/>
      <c r="C205" s="287"/>
      <c r="D205" s="287"/>
      <c r="E205" s="287"/>
      <c r="F205" s="310" t="s">
        <v>43</v>
      </c>
      <c r="G205" s="287"/>
      <c r="H205" s="287" t="s">
        <v>663</v>
      </c>
      <c r="I205" s="287"/>
      <c r="J205" s="287"/>
      <c r="K205" s="335"/>
    </row>
    <row r="206" s="1" customFormat="1" ht="15" customHeight="1">
      <c r="B206" s="312"/>
      <c r="C206" s="287"/>
      <c r="D206" s="287"/>
      <c r="E206" s="287"/>
      <c r="F206" s="310" t="s">
        <v>44</v>
      </c>
      <c r="G206" s="287"/>
      <c r="H206" s="287" t="s">
        <v>664</v>
      </c>
      <c r="I206" s="287"/>
      <c r="J206" s="287"/>
      <c r="K206" s="335"/>
    </row>
    <row r="207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="1" customFormat="1" ht="15" customHeight="1">
      <c r="B208" s="312"/>
      <c r="C208" s="287" t="s">
        <v>605</v>
      </c>
      <c r="D208" s="287"/>
      <c r="E208" s="287"/>
      <c r="F208" s="310" t="s">
        <v>77</v>
      </c>
      <c r="G208" s="287"/>
      <c r="H208" s="287" t="s">
        <v>665</v>
      </c>
      <c r="I208" s="287"/>
      <c r="J208" s="287"/>
      <c r="K208" s="335"/>
    </row>
    <row r="209" s="1" customFormat="1" ht="15" customHeight="1">
      <c r="B209" s="312"/>
      <c r="C209" s="287"/>
      <c r="D209" s="287"/>
      <c r="E209" s="287"/>
      <c r="F209" s="310" t="s">
        <v>500</v>
      </c>
      <c r="G209" s="287"/>
      <c r="H209" s="287" t="s">
        <v>501</v>
      </c>
      <c r="I209" s="287"/>
      <c r="J209" s="287"/>
      <c r="K209" s="335"/>
    </row>
    <row r="210" s="1" customFormat="1" ht="15" customHeight="1">
      <c r="B210" s="312"/>
      <c r="C210" s="287"/>
      <c r="D210" s="287"/>
      <c r="E210" s="287"/>
      <c r="F210" s="310" t="s">
        <v>498</v>
      </c>
      <c r="G210" s="287"/>
      <c r="H210" s="287" t="s">
        <v>666</v>
      </c>
      <c r="I210" s="287"/>
      <c r="J210" s="287"/>
      <c r="K210" s="335"/>
    </row>
    <row r="211" s="1" customFormat="1" ht="15" customHeight="1">
      <c r="B211" s="353"/>
      <c r="C211" s="287"/>
      <c r="D211" s="287"/>
      <c r="E211" s="287"/>
      <c r="F211" s="310" t="s">
        <v>502</v>
      </c>
      <c r="G211" s="348"/>
      <c r="H211" s="339" t="s">
        <v>503</v>
      </c>
      <c r="I211" s="339"/>
      <c r="J211" s="339"/>
      <c r="K211" s="354"/>
    </row>
    <row r="212" s="1" customFormat="1" ht="15" customHeight="1">
      <c r="B212" s="353"/>
      <c r="C212" s="287"/>
      <c r="D212" s="287"/>
      <c r="E212" s="287"/>
      <c r="F212" s="310" t="s">
        <v>504</v>
      </c>
      <c r="G212" s="348"/>
      <c r="H212" s="339" t="s">
        <v>667</v>
      </c>
      <c r="I212" s="339"/>
      <c r="J212" s="339"/>
      <c r="K212" s="354"/>
    </row>
    <row r="213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="1" customFormat="1" ht="15" customHeight="1">
      <c r="B214" s="353"/>
      <c r="C214" s="287" t="s">
        <v>629</v>
      </c>
      <c r="D214" s="287"/>
      <c r="E214" s="287"/>
      <c r="F214" s="310">
        <v>1</v>
      </c>
      <c r="G214" s="348"/>
      <c r="H214" s="339" t="s">
        <v>668</v>
      </c>
      <c r="I214" s="339"/>
      <c r="J214" s="339"/>
      <c r="K214" s="354"/>
    </row>
    <row r="215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669</v>
      </c>
      <c r="I215" s="339"/>
      <c r="J215" s="339"/>
      <c r="K215" s="354"/>
    </row>
    <row r="216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670</v>
      </c>
      <c r="I216" s="339"/>
      <c r="J216" s="339"/>
      <c r="K216" s="354"/>
    </row>
    <row r="217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671</v>
      </c>
      <c r="I217" s="339"/>
      <c r="J217" s="339"/>
      <c r="K217" s="354"/>
    </row>
    <row r="218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LAPTOP-J4G81QUQ\Petra</dc:creator>
  <cp:lastModifiedBy>LAPTOP-J4G81QUQ\Petra</cp:lastModifiedBy>
  <dcterms:created xsi:type="dcterms:W3CDTF">2021-09-05T17:27:26Z</dcterms:created>
  <dcterms:modified xsi:type="dcterms:W3CDTF">2021-09-05T17:27:47Z</dcterms:modified>
</cp:coreProperties>
</file>