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CEE1E3E8-0DCD-43BD-B3F9-0FADB1BA47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V_Řečany nad Labem" sheetId="2" r:id="rId1"/>
  </sheets>
  <definedNames>
    <definedName name="_xlnm.Print_Area" localSheetId="0">'VV_Řečany nad Labem'!$B$2:$L$85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2" l="1"/>
  <c r="J44" i="2" s="1"/>
  <c r="L44" i="2" s="1"/>
  <c r="H40" i="2"/>
  <c r="K40" i="2" s="1"/>
  <c r="L40" i="2" s="1"/>
  <c r="G56" i="2"/>
  <c r="J56" i="2" s="1"/>
  <c r="L56" i="2" s="1"/>
  <c r="H19" i="2"/>
  <c r="K19" i="2" s="1"/>
  <c r="L19" i="2" s="1"/>
  <c r="C85" i="2" l="1"/>
  <c r="G77" i="2"/>
  <c r="J77" i="2" s="1"/>
  <c r="L77" i="2" s="1"/>
  <c r="H76" i="2"/>
  <c r="K76" i="2" s="1"/>
  <c r="L76" i="2" s="1"/>
  <c r="G75" i="2"/>
  <c r="J75" i="2" s="1"/>
  <c r="L75" i="2" s="1"/>
  <c r="H74" i="2"/>
  <c r="K74" i="2" s="1"/>
  <c r="L74" i="2" s="1"/>
  <c r="H73" i="2"/>
  <c r="K73" i="2" s="1"/>
  <c r="L73" i="2" s="1"/>
  <c r="H72" i="2"/>
  <c r="K72" i="2" s="1"/>
  <c r="L72" i="2" s="1"/>
  <c r="H71" i="2"/>
  <c r="K71" i="2" s="1"/>
  <c r="L71" i="2" s="1"/>
  <c r="H69" i="2"/>
  <c r="K69" i="2" s="1"/>
  <c r="L69" i="2" s="1"/>
  <c r="H66" i="2"/>
  <c r="K66" i="2" s="1"/>
  <c r="L66" i="2" s="1"/>
  <c r="H65" i="2"/>
  <c r="K65" i="2" s="1"/>
  <c r="L65" i="2" s="1"/>
  <c r="H64" i="2"/>
  <c r="K64" i="2" s="1"/>
  <c r="L64" i="2" s="1"/>
  <c r="H63" i="2"/>
  <c r="K63" i="2" s="1"/>
  <c r="L63" i="2" s="1"/>
  <c r="H62" i="2"/>
  <c r="K62" i="2" s="1"/>
  <c r="L62" i="2" s="1"/>
  <c r="H61" i="2"/>
  <c r="K61" i="2" s="1"/>
  <c r="L61" i="2" s="1"/>
  <c r="H60" i="2"/>
  <c r="K60" i="2" s="1"/>
  <c r="L60" i="2" s="1"/>
  <c r="H59" i="2"/>
  <c r="K59" i="2" s="1"/>
  <c r="L59" i="2" s="1"/>
  <c r="H58" i="2"/>
  <c r="K58" i="2" s="1"/>
  <c r="L58" i="2" s="1"/>
  <c r="H57" i="2"/>
  <c r="K57" i="2" s="1"/>
  <c r="L57" i="2" s="1"/>
  <c r="H55" i="2"/>
  <c r="K55" i="2" s="1"/>
  <c r="L55" i="2" s="1"/>
  <c r="H54" i="2"/>
  <c r="K54" i="2" s="1"/>
  <c r="L54" i="2" s="1"/>
  <c r="H53" i="2"/>
  <c r="K53" i="2" s="1"/>
  <c r="L53" i="2" s="1"/>
  <c r="H52" i="2"/>
  <c r="K52" i="2" s="1"/>
  <c r="L52" i="2" s="1"/>
  <c r="G51" i="2"/>
  <c r="J51" i="2" s="1"/>
  <c r="L51" i="2" s="1"/>
  <c r="H50" i="2"/>
  <c r="K50" i="2" s="1"/>
  <c r="L50" i="2" s="1"/>
  <c r="H49" i="2"/>
  <c r="K49" i="2" s="1"/>
  <c r="L49" i="2" s="1"/>
  <c r="H48" i="2"/>
  <c r="K48" i="2" s="1"/>
  <c r="L48" i="2" s="1"/>
  <c r="H47" i="2"/>
  <c r="K47" i="2" s="1"/>
  <c r="L47" i="2" s="1"/>
  <c r="H46" i="2"/>
  <c r="K46" i="2" s="1"/>
  <c r="L46" i="2" s="1"/>
  <c r="H45" i="2"/>
  <c r="K45" i="2" s="1"/>
  <c r="L45" i="2" s="1"/>
  <c r="H43" i="2"/>
  <c r="K43" i="2" s="1"/>
  <c r="L43" i="2" s="1"/>
  <c r="H42" i="2"/>
  <c r="K42" i="2" s="1"/>
  <c r="L42" i="2" s="1"/>
  <c r="H41" i="2"/>
  <c r="K41" i="2" s="1"/>
  <c r="L41" i="2" s="1"/>
  <c r="H36" i="2"/>
  <c r="K36" i="2" s="1"/>
  <c r="L36" i="2" s="1"/>
  <c r="H35" i="2"/>
  <c r="K35" i="2" s="1"/>
  <c r="L35" i="2" s="1"/>
  <c r="H34" i="2"/>
  <c r="K34" i="2" s="1"/>
  <c r="L34" i="2" s="1"/>
  <c r="H33" i="2"/>
  <c r="K33" i="2" s="1"/>
  <c r="L33" i="2" s="1"/>
  <c r="H32" i="2"/>
  <c r="K32" i="2" s="1"/>
  <c r="L32" i="2" s="1"/>
  <c r="G31" i="2"/>
  <c r="J31" i="2" s="1"/>
  <c r="L31" i="2" s="1"/>
  <c r="H30" i="2"/>
  <c r="K30" i="2" s="1"/>
  <c r="L30" i="2" s="1"/>
  <c r="H29" i="2"/>
  <c r="K29" i="2" s="1"/>
  <c r="L29" i="2" s="1"/>
  <c r="H28" i="2"/>
  <c r="K28" i="2" s="1"/>
  <c r="L28" i="2" s="1"/>
  <c r="H27" i="2"/>
  <c r="K27" i="2" s="1"/>
  <c r="L27" i="2" s="1"/>
  <c r="H26" i="2"/>
  <c r="K26" i="2" s="1"/>
  <c r="L26" i="2" s="1"/>
  <c r="H25" i="2"/>
  <c r="K25" i="2" s="1"/>
  <c r="L25" i="2" s="1"/>
  <c r="H24" i="2"/>
  <c r="K24" i="2" s="1"/>
  <c r="L24" i="2" s="1"/>
  <c r="G23" i="2"/>
  <c r="J23" i="2" s="1"/>
  <c r="L23" i="2" s="1"/>
  <c r="H22" i="2"/>
  <c r="K22" i="2" s="1"/>
  <c r="L22" i="2" s="1"/>
  <c r="H21" i="2"/>
  <c r="K21" i="2" s="1"/>
  <c r="L21" i="2" s="1"/>
  <c r="H20" i="2"/>
  <c r="K20" i="2" s="1"/>
  <c r="G70" i="2"/>
  <c r="J70" i="2" s="1"/>
  <c r="L70" i="2" s="1"/>
  <c r="G18" i="2"/>
  <c r="J18" i="2" s="1"/>
  <c r="L18" i="2" s="1"/>
  <c r="G17" i="2"/>
  <c r="J17" i="2" s="1"/>
  <c r="L17" i="2" s="1"/>
  <c r="G39" i="2"/>
  <c r="J39" i="2" s="1"/>
  <c r="L39" i="2" s="1"/>
  <c r="D16" i="2"/>
  <c r="G15" i="2"/>
  <c r="J15" i="2" s="1"/>
  <c r="L15" i="2" s="1"/>
  <c r="G14" i="2"/>
  <c r="K78" i="2" l="1"/>
  <c r="G78" i="2"/>
  <c r="F82" i="2" s="1"/>
  <c r="H82" i="2" s="1"/>
  <c r="G82" i="2" s="1"/>
  <c r="C78" i="2"/>
  <c r="F81" i="2" s="1"/>
  <c r="H81" i="2" s="1"/>
  <c r="G81" i="2" s="1"/>
  <c r="H78" i="2"/>
  <c r="F83" i="2" s="1"/>
  <c r="L20" i="2"/>
  <c r="J14" i="2"/>
  <c r="J78" i="2" l="1"/>
  <c r="L14" i="2"/>
  <c r="L78" i="2" s="1"/>
  <c r="E82" i="2"/>
  <c r="E83" i="2"/>
  <c r="H83" i="2"/>
  <c r="G83" i="2" s="1"/>
</calcChain>
</file>

<file path=xl/sharedStrings.xml><?xml version="1.0" encoding="utf-8"?>
<sst xmlns="http://schemas.openxmlformats.org/spreadsheetml/2006/main" count="326" uniqueCount="166">
  <si>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</si>
  <si>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</si>
  <si>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</si>
  <si>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</si>
  <si>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</si>
  <si>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</si>
  <si>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</si>
  <si>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</si>
  <si>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</si>
  <si>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</si>
  <si>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1.1</t>
  </si>
  <si>
    <t>ks</t>
  </si>
  <si>
    <t>x</t>
  </si>
  <si>
    <t>1.4</t>
  </si>
  <si>
    <t>1.8</t>
  </si>
  <si>
    <t>2.</t>
  </si>
  <si>
    <t>2.1</t>
  </si>
  <si>
    <t>2.2</t>
  </si>
  <si>
    <t>3.</t>
  </si>
  <si>
    <t>3.1</t>
  </si>
  <si>
    <t>3.2</t>
  </si>
  <si>
    <t>3.4</t>
  </si>
  <si>
    <t>3.5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</si>
  <si>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</si>
  <si>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</si>
  <si>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</si>
  <si>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</si>
  <si>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</si>
  <si>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</si>
  <si>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</si>
  <si>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</si>
  <si>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</si>
  <si>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</si>
  <si>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</si>
  <si>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</si>
  <si>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</si>
  <si>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Zpracoval:</t>
  </si>
  <si>
    <t>DPH 21%</t>
  </si>
  <si>
    <t>Výdaje v Kč s DPH</t>
  </si>
  <si>
    <t>2.3</t>
  </si>
  <si>
    <t>1.9</t>
  </si>
  <si>
    <t>Výkaz výměr - položkový rozpočet</t>
  </si>
  <si>
    <t>Varianta: svítidla LED</t>
  </si>
  <si>
    <t>Výměna svítidel veřejného osvětlení v obce Řečany nad Labem</t>
  </si>
  <si>
    <t>Výměna stávajících 82 ks svítidel za LED svítidla</t>
  </si>
  <si>
    <t>Výkaz výměr - Řečany nad Labem</t>
  </si>
  <si>
    <t>2.4</t>
  </si>
  <si>
    <t>Pozn:</t>
  </si>
  <si>
    <t>modře podbarvená pole uchazeč změní pouze pokud je to třeba na základě výsledku výpočtů</t>
  </si>
  <si>
    <t>žlutě podbarvená pole uchazeč vyplní vždy</t>
  </si>
  <si>
    <t>Příloha č.4 ZD</t>
  </si>
  <si>
    <t>Silniční LED svítidlo, REG, CLO, 2 700 K, typ 1</t>
  </si>
  <si>
    <t>Silniční LED svítidlo, REG, CLO, 2 700 K, typ 2</t>
  </si>
  <si>
    <t>Stožárová výzbroj kompletní</t>
  </si>
  <si>
    <t>1.10</t>
  </si>
  <si>
    <t>1.11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</si>
  <si>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</si>
  <si>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</si>
  <si>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</si>
  <si>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</si>
  <si>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</si>
  <si>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</si>
  <si>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</si>
  <si>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</si>
  <si>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</si>
  <si>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</si>
  <si>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Montážní a stavební práce</t>
  </si>
  <si>
    <t>2.5</t>
  </si>
  <si>
    <t>2.6</t>
  </si>
  <si>
    <t>Montáž elektrovýzbroje stožárů osvětlení 2 okruhy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</si>
  <si>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</si>
  <si>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</si>
  <si>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</si>
  <si>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</si>
  <si>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</si>
  <si>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</si>
  <si>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</si>
  <si>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</si>
  <si>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</si>
  <si>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</si>
  <si>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</si>
  <si>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</si>
  <si>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</si>
  <si>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</si>
  <si>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</si>
  <si>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</si>
  <si>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</si>
  <si>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</si>
  <si>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</si>
  <si>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</si>
  <si>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</si>
  <si>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</si>
  <si>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3.6</t>
  </si>
  <si>
    <t>3.7</t>
  </si>
  <si>
    <t>3.8</t>
  </si>
  <si>
    <t>3.9</t>
  </si>
  <si>
    <r>
      <t xml:space="preserve">kontrolní součet (počet svítidel </t>
    </r>
    <r>
      <rPr>
        <b/>
        <i/>
        <sz val="11"/>
        <color rgb="FFFF0000"/>
        <rFont val="Calibri"/>
        <family val="2"/>
        <charset val="238"/>
        <scheme val="minor"/>
      </rPr>
      <t>= 82 ks</t>
    </r>
    <r>
      <rPr>
        <i/>
        <sz val="11"/>
        <color rgb="FFFF0000"/>
        <rFont val="Calibri"/>
        <family val="2"/>
        <charset val="238"/>
        <scheme val="minor"/>
      </rPr>
      <t>)</t>
    </r>
  </si>
  <si>
    <t>Poplatek ze aktivaci funkce CLO</t>
  </si>
  <si>
    <t>Poplatek za regulaci příkonu</t>
  </si>
  <si>
    <t>Recyklační poplatek svítidla</t>
  </si>
  <si>
    <t>Montáž stožárů osvětlení, bez zemních prací parkových ocelových</t>
  </si>
  <si>
    <t>Stožárové pouzdro</t>
  </si>
  <si>
    <t>Montáž izolovaných kabelů měděných do 1 kV bez ukončení plných a kulatých (CYKY, CHKE-R,...) uložených volně nebo v liště počtu a průřezu žil 4x50 mm2</t>
  </si>
  <si>
    <t>m</t>
  </si>
  <si>
    <t>Montáž kabelů měděných bez ukončení uložených v trubkách zatažených plných kulatých nebo bezhalogenových (CYKY) počtu a průřezu žil 4x16 až 25 mm2</t>
  </si>
  <si>
    <t>KABEL CYKY-J 4x25, BUBEN</t>
  </si>
  <si>
    <t>KABEL CYKY-J 4x16, BUBEN</t>
  </si>
  <si>
    <t>Montáž izolovaných kabelů měděných do 1 kV bez ukončení plných a kulatých (CYKY, CHKE-R,...) uložených volně nebo v liště počtu a průřezu žil 3x1,5 až 6 mm2</t>
  </si>
  <si>
    <t>CYKY-J 3x1,5</t>
  </si>
  <si>
    <t>Montáž trubek ochranných uložených volně do rýhy plastových ohebných, vnitřního průměru přes 90 do 110 mm</t>
  </si>
  <si>
    <t>Trubka korugovaná ohebná červená pr. 110 mm</t>
  </si>
  <si>
    <t>Montáž uzemňovacího vedení s upevněním, propojením a připojením pomocí svorek v zemi s izolací spojů vodičů FeZn drátem nebo lanem průměru do 10 mm v městské zástavbě</t>
  </si>
  <si>
    <t>Drát uzem. FeZn pozink. pr.10</t>
  </si>
  <si>
    <t>KG</t>
  </si>
  <si>
    <t>Svorka SK</t>
  </si>
  <si>
    <t>SVORKA SP</t>
  </si>
  <si>
    <t>Ukončení vodičů izolovaných s označením a zapojením smršťovací záklopkou nebo páskou bez letování, průřezu žíly do 25 mm2</t>
  </si>
  <si>
    <t>Montáž kabelové spojky nebo svorkovnice do 15 žil</t>
  </si>
  <si>
    <t>Kabelová spojka smršťovací na kabely CYKY a AYKY pro 4 vodiče Al/Cu hliník i měď 6-25 mm do 1kV NN</t>
  </si>
  <si>
    <t>Bužírka SB 12,7/6,4 smršť.ZŽ v roli</t>
  </si>
  <si>
    <t>Montáž konektorů vánočního osvětlení</t>
  </si>
  <si>
    <t>Konektor komplet pro připojení vánočního osvětlení</t>
  </si>
  <si>
    <t>Montáž zapínací bod - rozvaděč v pilíři + hybridní stykače</t>
  </si>
  <si>
    <t>Zapínací bod - rozvaděč v pilíři + hybridní stykače</t>
  </si>
  <si>
    <t>Ukončení vodičů izolovaných s označením a zapojením v rozváděči nebo na přístroji, průřezu žíly do 2,5 mm2</t>
  </si>
  <si>
    <t>Ukončení vodičů izolovaných s označením a zapojením v rozváděči nebo na přístroji, průřezu žíly do 25 mm2</t>
  </si>
  <si>
    <t>Hloubení nezapažených jam ručně pro stožáry s přemístěním výkopku do vzdálenosti 3 m od okraje jámy nebo naložením na dopravní prostředek, včetně zásypu, zhutnění a urovnání povrchu bez patky jednoduché na rovině, délky přes 6 do 8 m, v hornině třídy 5</t>
  </si>
  <si>
    <t>Základové konstrukce základ bez bednění do rostlé zeminy z monolitického betonu tř. C 16/20</t>
  </si>
  <si>
    <t>m3</t>
  </si>
  <si>
    <t xml:space="preserve">Demontáž osvětlovacích stožárů výšky od 8 m do 10m včetně elektrovýzbroje_x000D_
</t>
  </si>
  <si>
    <t>Demontáž svítidel se zachováním funkčnosti průmyslových výbojkových venkovních na stožáru přes 3 m</t>
  </si>
  <si>
    <t>Ostatní</t>
  </si>
  <si>
    <t>Zařízení staveniště</t>
  </si>
  <si>
    <t>kpl</t>
  </si>
  <si>
    <t>Hodinové zúčtovací sazby profesí HSV zemní a pomocné práce stavební dělník</t>
  </si>
  <si>
    <t>Úklidové práce odstraněním nánosu (ulehlého, popř. zaježděného) naneseného vlivem silničního provozu, s přemístěním na hromady na vzdálenost do 50 m nebo s naložením na dopravní prostředek, včetně složení průměrné tloušťky přes 100 do 200 mm</t>
  </si>
  <si>
    <t>Projektové práce, inženýring, apod.</t>
  </si>
  <si>
    <t>Geodetické práce, pasportizace, kalibrace, apod.</t>
  </si>
  <si>
    <t>Pronájmy ploch, objektů</t>
  </si>
  <si>
    <t>Pojistné</t>
  </si>
  <si>
    <t>Revizní zpráva RVO</t>
  </si>
  <si>
    <t>Ostatní náklady, řežie, zkoušky, revize, atd.</t>
  </si>
  <si>
    <t>Teleskopická hydraulická montážní plošina na samohybném podvozku, s otočným košem výšky zdvihu do 21 m</t>
  </si>
  <si>
    <t>hod</t>
  </si>
  <si>
    <t>Montáž stožárů osvětlení, bez zemních prací ocelových samostatně stojících, délky do 12 m</t>
  </si>
  <si>
    <t>Stožár K  9-133/89/60 žár.zinek</t>
  </si>
  <si>
    <t>Stožár K  10-133/89/60 žár.zinek</t>
  </si>
  <si>
    <t>Montáž výložníků osvětlení dvouramenných sloupových, hmotnosti do 70 kg</t>
  </si>
  <si>
    <t>Výložník SK 2-1500 žár.zinek</t>
  </si>
  <si>
    <t>VYLOZNIK LOMENY SK 2-300/180 Z</t>
  </si>
  <si>
    <t>Přípravné terénní práce vytrhání dlažby včetně ručního rozebrání, vytřídění, odhozu na hromady nebo naložení na dopravní prostředek a očistění kostek nebo dlaždic z pískového podkladu z dlaždic zámkových, spáry nezalité</t>
  </si>
  <si>
    <t>Kabelové lože včetně podsypu, zhutnění a urovnání povrchu z písku nebo štěrkopísku tloušťky 5 cm nad kabel bez zakrytí, šířky do 65 cm</t>
  </si>
  <si>
    <t>Odvoz a likvidace demontovaných svítidel</t>
  </si>
  <si>
    <t>Vozovky a chodníky vyspravení krytu komunikací kladení dlažby po překopech pro pokládání kabelů, včetně rozprostření, urovnání a zhutnění podkladu a provedení lože z kameniva těženého z dlaždic betonových tvarovaných nebo zámkových</t>
  </si>
  <si>
    <t>Odstranění asfaltového povrchu</t>
  </si>
  <si>
    <t>Obnova asfaltového povrchu</t>
  </si>
  <si>
    <t>m2</t>
  </si>
  <si>
    <t>1.23</t>
  </si>
  <si>
    <t>1.24</t>
  </si>
  <si>
    <t>1.25</t>
  </si>
  <si>
    <t>1.26</t>
  </si>
  <si>
    <t>1.27</t>
  </si>
  <si>
    <t>1.28</t>
  </si>
  <si>
    <t>Montáž LED svítidel se zapojením vodičů průmyslových nebo venkovních na výložník</t>
  </si>
  <si>
    <t>4 Lighting s.r.o.</t>
  </si>
  <si>
    <t>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</si>
</sst>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Arial CE"/>
    </font>
    <font>
      <sz val="9"/>
      <name val="Arial CE"/>
      <charset val="238"/>
    </font>
    <font>
      <i/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/>
    <xf numFmtId="44" fontId="0" fillId="0" borderId="2" xfId="1" applyFont="1" applyFill="1" applyBorder="1" applyAlignment="1">
      <alignment horizontal="center"/>
    </xf>
    <xf numFmtId="0" fontId="0" fillId="0" borderId="0" xfId="3" applyFont="1" applyBorder="1"/>
    <xf numFmtId="0" fontId="0" fillId="0" borderId="0" xfId="3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2" xfId="3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0" fillId="0" borderId="0" xfId="4" applyFont="1" applyBorder="1" applyAlignment="1">
      <alignment wrapText="1"/>
    </xf>
    <xf numFmtId="0" fontId="5" fillId="0" borderId="2" xfId="4" applyFont="1" applyFill="1" applyBorder="1" applyAlignment="1">
      <alignment wrapText="1"/>
    </xf>
    <xf numFmtId="10" fontId="5" fillId="0" borderId="2" xfId="2" applyNumberFormat="1" applyFont="1" applyFill="1" applyBorder="1" applyAlignment="1">
      <alignment wrapText="1"/>
    </xf>
    <xf numFmtId="0" fontId="5" fillId="0" borderId="0" xfId="3" applyFont="1" applyFill="1" applyBorder="1" applyAlignment="1">
      <alignment wrapText="1"/>
    </xf>
    <xf numFmtId="14" fontId="5" fillId="0" borderId="4" xfId="3" applyNumberFormat="1" applyFont="1" applyFill="1" applyBorder="1" applyAlignment="1">
      <alignment horizontal="left" wrapText="1"/>
    </xf>
    <xf numFmtId="0" fontId="0" fillId="0" borderId="4" xfId="3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3" applyNumberFormat="1" applyFont="1" applyBorder="1" applyAlignment="1">
      <alignment horizontal="center" vertical="center"/>
    </xf>
    <xf numFmtId="49" fontId="0" fillId="0" borderId="2" xfId="3" applyNumberFormat="1" applyFont="1" applyBorder="1" applyAlignment="1">
      <alignment horizontal="center" vertical="center"/>
    </xf>
    <xf numFmtId="49" fontId="0" fillId="0" borderId="4" xfId="3" applyNumberFormat="1" applyFont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 wrapText="1"/>
    </xf>
    <xf numFmtId="49" fontId="3" fillId="2" borderId="2" xfId="3" applyNumberFormat="1" applyFont="1" applyFill="1" applyBorder="1" applyAlignment="1">
      <alignment horizontal="center" vertical="center"/>
    </xf>
    <xf numFmtId="0" fontId="3" fillId="2" borderId="2" xfId="3" applyFont="1" applyFill="1" applyBorder="1"/>
    <xf numFmtId="0" fontId="0" fillId="2" borderId="2" xfId="3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0" fontId="0" fillId="2" borderId="1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 vertical="center"/>
    </xf>
    <xf numFmtId="44" fontId="3" fillId="2" borderId="2" xfId="3" applyNumberFormat="1" applyFont="1" applyFill="1" applyBorder="1"/>
    <xf numFmtId="0" fontId="3" fillId="2" borderId="2" xfId="3" applyFont="1" applyFill="1" applyBorder="1" applyAlignment="1">
      <alignment horizontal="left"/>
    </xf>
    <xf numFmtId="0" fontId="3" fillId="2" borderId="2" xfId="3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2" fontId="0" fillId="0" borderId="1" xfId="3" applyNumberFormat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/>
    </xf>
    <xf numFmtId="0" fontId="3" fillId="0" borderId="5" xfId="3" applyFont="1" applyFill="1" applyBorder="1" applyAlignment="1"/>
    <xf numFmtId="0" fontId="3" fillId="0" borderId="0" xfId="3" applyFont="1" applyFill="1" applyBorder="1" applyAlignment="1"/>
    <xf numFmtId="0" fontId="3" fillId="0" borderId="2" xfId="0" applyFont="1" applyFill="1" applyBorder="1" applyAlignment="1">
      <alignment horizontal="center" wrapText="1"/>
    </xf>
    <xf numFmtId="44" fontId="4" fillId="0" borderId="2" xfId="1" applyFont="1" applyFill="1" applyBorder="1" applyAlignment="1">
      <alignment horizontal="center" vertical="center" wrapText="1"/>
    </xf>
    <xf numFmtId="44" fontId="3" fillId="0" borderId="2" xfId="3" applyNumberFormat="1" applyFont="1" applyFill="1" applyBorder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7" fillId="3" borderId="0" xfId="0" applyFont="1" applyFill="1"/>
    <xf numFmtId="0" fontId="0" fillId="0" borderId="2" xfId="3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1" fillId="0" borderId="6" xfId="3" applyFont="1" applyBorder="1"/>
    <xf numFmtId="0" fontId="11" fillId="0" borderId="7" xfId="3" applyFont="1" applyBorder="1"/>
    <xf numFmtId="44" fontId="0" fillId="5" borderId="2" xfId="1" applyFont="1" applyFill="1" applyBorder="1" applyAlignment="1">
      <alignment horizontal="center"/>
    </xf>
    <xf numFmtId="2" fontId="0" fillId="0" borderId="1" xfId="3" applyNumberFormat="1" applyFon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0" fillId="5" borderId="2" xfId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44" fontId="0" fillId="0" borderId="3" xfId="1" applyFont="1" applyBorder="1" applyAlignment="1">
      <alignment horizontal="center"/>
    </xf>
    <xf numFmtId="44" fontId="5" fillId="0" borderId="2" xfId="1" applyFont="1" applyFill="1" applyBorder="1" applyAlignment="1">
      <alignment horizontal="center" wrapText="1"/>
    </xf>
    <xf numFmtId="44" fontId="0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2" xfId="1" applyFont="1" applyBorder="1" applyAlignment="1">
      <alignment horizontal="center" vertical="center"/>
    </xf>
    <xf numFmtId="0" fontId="0" fillId="0" borderId="2" xfId="3" applyFont="1" applyFill="1" applyBorder="1" applyAlignment="1">
      <alignment horizontal="center"/>
    </xf>
    <xf numFmtId="44" fontId="0" fillId="0" borderId="4" xfId="1" applyFont="1" applyBorder="1" applyAlignment="1">
      <alignment horizontal="left"/>
    </xf>
    <xf numFmtId="0" fontId="5" fillId="0" borderId="2" xfId="4" applyFont="1" applyFill="1" applyBorder="1" applyAlignment="1">
      <alignment horizont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3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4" borderId="5" xfId="3" applyFont="1" applyFill="1" applyBorder="1" applyAlignment="1">
      <alignment vertical="center" wrapText="1"/>
    </xf>
    <xf numFmtId="0" fontId="12" fillId="4" borderId="8" xfId="3" applyFont="1" applyFill="1" applyBorder="1" applyAlignment="1">
      <alignment vertical="center" wrapText="1"/>
    </xf>
    <xf numFmtId="0" fontId="13" fillId="5" borderId="9" xfId="3" applyFont="1" applyFill="1" applyBorder="1" applyAlignment="1">
      <alignment horizontal="left" vertical="center" wrapText="1"/>
    </xf>
    <xf numFmtId="0" fontId="13" fillId="5" borderId="10" xfId="3" applyFont="1" applyFill="1" applyBorder="1" applyAlignment="1">
      <alignment horizontal="left" vertical="center" wrapText="1"/>
    </xf>
    <xf numFmtId="44" fontId="0" fillId="0" borderId="4" xfId="1" applyFont="1" applyBorder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49" fontId="3" fillId="2" borderId="2" xfId="3" applyNumberFormat="1" applyFont="1" applyFill="1" applyBorder="1" applyAlignment="1">
      <alignment horizontal="center" wrapText="1"/>
    </xf>
    <xf numFmtId="49" fontId="4" fillId="2" borderId="2" xfId="3" applyNumberFormat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</cellXfs>
  <cellStyles count="5">
    <cellStyle name="Měna" xfId="1" builtinId="4"/>
    <cellStyle name="Normální" xfId="0" builtinId="0"/>
    <cellStyle name="Normální 17" xfId="3" xr:uid="{00000000-0005-0000-0000-000002000000}"/>
    <cellStyle name="Normální 18" xfId="4" xr:uid="{00000000-0005-0000-0000-000003000000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5"/>
  <sheetViews>
    <sheetView tabSelected="1" topLeftCell="A59" zoomScale="85" zoomScaleNormal="85" workbookViewId="0">
      <selection activeCell="F54" sqref="F54:F77"/>
    </sheetView>
  </sheetViews>
  <sheetFormatPr defaultRowHeight="15" x14ac:dyDescent="0.25"/>
  <cols>
    <col min="1" max="1" width="3.140625" customWidth="1"/>
    <col min="2" max="2" width="5.7109375" style="13" bestFit="1" customWidth="1"/>
    <col min="3" max="3" width="78.85546875" customWidth="1"/>
    <col min="4" max="4" width="19.28515625" style="52" customWidth="1"/>
    <col min="5" max="5" width="19.28515625" customWidth="1"/>
    <col min="6" max="6" width="19.28515625" style="52" customWidth="1"/>
    <col min="7" max="8" width="19.28515625" customWidth="1"/>
    <col min="9" max="9" width="3" customWidth="1"/>
    <col min="10" max="12" width="19.28515625" customWidth="1"/>
  </cols>
  <sheetData>
    <row r="1" spans="1:12" x14ac:dyDescent="0.25">
      <c r="A1" s="36"/>
      <c r="B1" s="37"/>
      <c r="C1" s="36"/>
      <c r="D1" s="48"/>
      <c r="E1" s="36"/>
      <c r="F1" s="48"/>
      <c r="G1" s="36"/>
      <c r="H1" s="36"/>
      <c r="I1" s="36"/>
      <c r="J1" s="36"/>
      <c r="K1" s="36"/>
      <c r="L1" s="36"/>
    </row>
    <row r="2" spans="1:12" ht="15" customHeight="1" x14ac:dyDescent="0.25">
      <c r="A2" s="36"/>
      <c r="B2" s="37"/>
      <c r="C2" s="72" t="s">
        <v>43</v>
      </c>
      <c r="D2" s="73" t="s">
        <v>42</v>
      </c>
      <c r="E2" s="73"/>
      <c r="F2" s="48"/>
      <c r="G2" s="36"/>
      <c r="I2" s="36"/>
      <c r="J2" s="36"/>
      <c r="K2" s="36"/>
      <c r="L2" s="36"/>
    </row>
    <row r="3" spans="1:12" ht="15" customHeight="1" x14ac:dyDescent="0.25">
      <c r="A3" s="36"/>
      <c r="B3" s="37"/>
      <c r="C3" s="72"/>
      <c r="D3" s="73"/>
      <c r="E3" s="73"/>
      <c r="F3" s="48"/>
      <c r="G3" s="36"/>
      <c r="H3" s="36"/>
      <c r="I3" s="36"/>
      <c r="J3" s="36"/>
      <c r="K3" s="36"/>
      <c r="L3" s="36"/>
    </row>
    <row r="4" spans="1:12" x14ac:dyDescent="0.25">
      <c r="A4" s="36"/>
      <c r="B4" s="37"/>
      <c r="C4" s="72"/>
      <c r="D4" s="48"/>
      <c r="E4" s="36"/>
      <c r="F4" s="48"/>
      <c r="G4" s="36"/>
      <c r="H4" s="36"/>
      <c r="I4" s="36"/>
      <c r="J4" s="36"/>
      <c r="K4" s="36"/>
      <c r="L4" s="36"/>
    </row>
    <row r="5" spans="1:12" x14ac:dyDescent="0.25">
      <c r="A5" s="36"/>
      <c r="B5" s="37"/>
      <c r="C5" s="36"/>
      <c r="D5" s="74" t="s">
        <v>44</v>
      </c>
      <c r="E5" s="74"/>
      <c r="F5" s="74"/>
      <c r="G5" s="36"/>
      <c r="H5" s="36"/>
      <c r="I5" s="36"/>
      <c r="J5" s="36"/>
      <c r="K5" s="36"/>
      <c r="L5" s="36"/>
    </row>
    <row r="6" spans="1:12" x14ac:dyDescent="0.25">
      <c r="A6" s="36"/>
      <c r="B6" s="37"/>
      <c r="C6" s="36"/>
      <c r="D6" s="74"/>
      <c r="E6" s="74"/>
      <c r="F6" s="74"/>
      <c r="G6" s="36"/>
      <c r="H6" s="36"/>
      <c r="I6" s="36"/>
      <c r="J6" s="36"/>
      <c r="K6" s="36"/>
      <c r="L6" s="36"/>
    </row>
    <row r="7" spans="1:12" x14ac:dyDescent="0.25">
      <c r="A7" s="36"/>
      <c r="B7" s="37"/>
      <c r="C7" s="36"/>
      <c r="D7" s="48"/>
      <c r="E7" s="36"/>
      <c r="F7" s="48"/>
      <c r="G7" s="36"/>
      <c r="H7" s="36"/>
      <c r="I7" s="36"/>
      <c r="J7" s="36"/>
      <c r="K7" s="36"/>
      <c r="L7" s="36"/>
    </row>
    <row r="8" spans="1:12" ht="15.75" x14ac:dyDescent="0.25">
      <c r="A8" s="36"/>
      <c r="B8" s="37"/>
      <c r="C8" s="38" t="s">
        <v>41</v>
      </c>
      <c r="D8" s="48"/>
      <c r="E8" s="36"/>
      <c r="F8" s="48"/>
      <c r="G8" s="36"/>
      <c r="H8" s="36"/>
      <c r="I8" s="36"/>
      <c r="J8" s="36"/>
      <c r="K8" s="38" t="s">
        <v>50</v>
      </c>
      <c r="L8" s="36"/>
    </row>
    <row r="9" spans="1:12" x14ac:dyDescent="0.25">
      <c r="A9" s="36"/>
      <c r="B9" s="37"/>
      <c r="C9" s="36"/>
      <c r="D9" s="48"/>
      <c r="E9" s="36"/>
      <c r="F9" s="48"/>
      <c r="G9" s="36"/>
      <c r="H9" s="36"/>
      <c r="I9" s="36"/>
      <c r="J9" s="36"/>
      <c r="K9" s="36"/>
      <c r="L9" s="36"/>
    </row>
    <row r="10" spans="1:12" ht="14.45" customHeight="1" x14ac:dyDescent="0.25">
      <c r="A10" s="36"/>
      <c r="B10" s="75" t="s">
        <v>45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x14ac:dyDescent="0.25">
      <c r="A11" s="36"/>
      <c r="B11" s="76" t="s">
        <v>0</v>
      </c>
      <c r="C11" s="77" t="s">
        <v>1</v>
      </c>
      <c r="D11" s="77" t="s">
        <v>2</v>
      </c>
      <c r="E11" s="77" t="s">
        <v>3</v>
      </c>
      <c r="F11" s="78" t="s">
        <v>4</v>
      </c>
      <c r="G11" s="78"/>
      <c r="H11" s="78"/>
      <c r="I11" s="33"/>
      <c r="J11" s="78" t="s">
        <v>38</v>
      </c>
      <c r="K11" s="78"/>
      <c r="L11" s="66" t="s">
        <v>37</v>
      </c>
    </row>
    <row r="12" spans="1:12" x14ac:dyDescent="0.25">
      <c r="A12" s="36"/>
      <c r="B12" s="76"/>
      <c r="C12" s="77"/>
      <c r="D12" s="77"/>
      <c r="E12" s="77"/>
      <c r="F12" s="17" t="s">
        <v>5</v>
      </c>
      <c r="G12" s="17" t="s">
        <v>6</v>
      </c>
      <c r="H12" s="17" t="s">
        <v>7</v>
      </c>
      <c r="I12" s="34"/>
      <c r="J12" s="17" t="s">
        <v>6</v>
      </c>
      <c r="K12" s="17" t="s">
        <v>7</v>
      </c>
      <c r="L12" s="66"/>
    </row>
    <row r="13" spans="1:12" x14ac:dyDescent="0.25">
      <c r="A13" s="36"/>
      <c r="B13" s="18" t="s">
        <v>8</v>
      </c>
      <c r="C13" s="19" t="s">
        <v>9</v>
      </c>
      <c r="D13" s="20"/>
      <c r="E13" s="20"/>
      <c r="F13" s="21"/>
      <c r="G13" s="21"/>
      <c r="H13" s="21"/>
      <c r="I13" s="1"/>
      <c r="J13" s="21"/>
      <c r="K13" s="21"/>
      <c r="L13" s="66"/>
    </row>
    <row r="14" spans="1:12" x14ac:dyDescent="0.25">
      <c r="A14" s="36"/>
      <c r="B14" s="29" t="s">
        <v>10</v>
      </c>
      <c r="C14" s="63" t="s">
        <v>51</v>
      </c>
      <c r="D14" s="62">
        <v>21</v>
      </c>
      <c r="E14" s="6" t="s">
        <v>11</v>
      </c>
      <c r="F14" s="47"/>
      <c r="G14" s="30">
        <f>D14*F14</f>
        <v>0</v>
      </c>
      <c r="H14" s="30" t="s">
        <v>12</v>
      </c>
      <c r="I14" s="30"/>
      <c r="J14" s="30">
        <f>G14*1.21</f>
        <v>0</v>
      </c>
      <c r="K14" s="30" t="s">
        <v>12</v>
      </c>
      <c r="L14" s="1">
        <f>J14-G14</f>
        <v>0</v>
      </c>
    </row>
    <row r="15" spans="1:12" x14ac:dyDescent="0.25">
      <c r="A15" s="36"/>
      <c r="B15" s="29" t="s">
        <v>13</v>
      </c>
      <c r="C15" s="63" t="s">
        <v>52</v>
      </c>
      <c r="D15" s="62">
        <v>61</v>
      </c>
      <c r="E15" s="6" t="s">
        <v>11</v>
      </c>
      <c r="F15" s="47"/>
      <c r="G15" s="1">
        <f>D15*F15</f>
        <v>0</v>
      </c>
      <c r="H15" s="1" t="s">
        <v>12</v>
      </c>
      <c r="I15" s="1"/>
      <c r="J15" s="1">
        <f>G15*1.21</f>
        <v>0</v>
      </c>
      <c r="K15" s="1" t="s">
        <v>12</v>
      </c>
      <c r="L15" s="1">
        <f t="shared" ref="L15" si="0">J15-G15</f>
        <v>0</v>
      </c>
    </row>
    <row r="16" spans="1:12" x14ac:dyDescent="0.25">
      <c r="A16" s="36"/>
      <c r="B16" s="29"/>
      <c r="C16" s="40" t="s">
        <v>96</v>
      </c>
      <c r="D16" s="41">
        <f>SUM(D14:D15)</f>
        <v>82</v>
      </c>
      <c r="E16" s="5"/>
      <c r="F16" s="53"/>
      <c r="G16" s="1"/>
      <c r="H16" s="1"/>
      <c r="I16" s="1"/>
      <c r="J16" s="1"/>
      <c r="K16" s="1"/>
      <c r="L16" s="1"/>
    </row>
    <row r="17" spans="1:12" x14ac:dyDescent="0.25">
      <c r="A17" s="36"/>
      <c r="B17" s="45" t="s">
        <v>14</v>
      </c>
      <c r="C17" s="63" t="s">
        <v>97</v>
      </c>
      <c r="D17" s="62">
        <v>82</v>
      </c>
      <c r="E17" s="1" t="s">
        <v>11</v>
      </c>
      <c r="F17" s="47"/>
      <c r="G17" s="1">
        <f t="shared" ref="G17:G18" si="1">D17*F17</f>
        <v>0</v>
      </c>
      <c r="H17" s="1" t="s">
        <v>12</v>
      </c>
      <c r="I17" s="1"/>
      <c r="J17" s="1">
        <f t="shared" ref="J17:J18" si="2">G17*1.21</f>
        <v>0</v>
      </c>
      <c r="K17" s="1" t="s">
        <v>12</v>
      </c>
      <c r="L17" s="1">
        <f t="shared" ref="L17:L18" si="3">J17-G17</f>
        <v>0</v>
      </c>
    </row>
    <row r="18" spans="1:12" x14ac:dyDescent="0.25">
      <c r="A18" s="36"/>
      <c r="B18" s="45" t="s">
        <v>40</v>
      </c>
      <c r="C18" s="63" t="s">
        <v>98</v>
      </c>
      <c r="D18" s="62">
        <v>82</v>
      </c>
      <c r="E18" s="1" t="s">
        <v>11</v>
      </c>
      <c r="F18" s="47"/>
      <c r="G18" s="1">
        <f t="shared" si="1"/>
        <v>0</v>
      </c>
      <c r="H18" s="1" t="s">
        <v>12</v>
      </c>
      <c r="I18" s="1"/>
      <c r="J18" s="1">
        <f t="shared" si="2"/>
        <v>0</v>
      </c>
      <c r="K18" s="1" t="s">
        <v>12</v>
      </c>
      <c r="L18" s="1">
        <f t="shared" si="3"/>
        <v>0</v>
      </c>
    </row>
    <row r="19" spans="1:12" x14ac:dyDescent="0.25">
      <c r="A19" s="36"/>
      <c r="B19" s="45" t="s">
        <v>54</v>
      </c>
      <c r="C19" s="63" t="s">
        <v>53</v>
      </c>
      <c r="D19" s="62">
        <v>79</v>
      </c>
      <c r="E19" s="1" t="s">
        <v>11</v>
      </c>
      <c r="F19" s="47"/>
      <c r="G19" s="1" t="s">
        <v>12</v>
      </c>
      <c r="H19" s="1">
        <f t="shared" ref="H19" si="4">D19*F19</f>
        <v>0</v>
      </c>
      <c r="I19" s="1"/>
      <c r="J19" s="1" t="s">
        <v>12</v>
      </c>
      <c r="K19" s="1">
        <f t="shared" ref="K19" si="5">H19*1.21</f>
        <v>0</v>
      </c>
      <c r="L19" s="1">
        <f t="shared" ref="L19" si="6">K19-H19</f>
        <v>0</v>
      </c>
    </row>
    <row r="20" spans="1:12" x14ac:dyDescent="0.25">
      <c r="A20" s="36"/>
      <c r="B20" s="45" t="s">
        <v>55</v>
      </c>
      <c r="C20" s="64" t="s">
        <v>101</v>
      </c>
      <c r="D20" s="62">
        <v>79</v>
      </c>
      <c r="E20" s="54" t="s">
        <v>11</v>
      </c>
      <c r="F20" s="47"/>
      <c r="G20" s="1" t="s">
        <v>12</v>
      </c>
      <c r="H20" s="1">
        <f t="shared" ref="H20:H22" si="7">D20*F20</f>
        <v>0</v>
      </c>
      <c r="I20" s="1"/>
      <c r="J20" s="1" t="s">
        <v>12</v>
      </c>
      <c r="K20" s="1">
        <f t="shared" ref="K20:K22" si="8">H20*1.21</f>
        <v>0</v>
      </c>
      <c r="L20" s="1">
        <f t="shared" ref="L20:L22" si="9">K20-H20</f>
        <v>0</v>
      </c>
    </row>
    <row r="21" spans="1:12" x14ac:dyDescent="0.25">
      <c r="A21" s="36"/>
      <c r="B21" s="45" t="s">
        <v>56</v>
      </c>
      <c r="C21" s="64" t="s">
        <v>105</v>
      </c>
      <c r="D21" s="62">
        <v>240</v>
      </c>
      <c r="E21" s="54" t="s">
        <v>103</v>
      </c>
      <c r="F21" s="47"/>
      <c r="G21" s="1" t="s">
        <v>12</v>
      </c>
      <c r="H21" s="1">
        <f t="shared" si="7"/>
        <v>0</v>
      </c>
      <c r="I21" s="1"/>
      <c r="J21" s="1" t="s">
        <v>12</v>
      </c>
      <c r="K21" s="1">
        <f t="shared" si="8"/>
        <v>0</v>
      </c>
      <c r="L21" s="1">
        <f t="shared" si="9"/>
        <v>0</v>
      </c>
    </row>
    <row r="22" spans="1:12" x14ac:dyDescent="0.25">
      <c r="A22" s="36"/>
      <c r="B22" s="45" t="s">
        <v>57</v>
      </c>
      <c r="C22" s="64" t="s">
        <v>106</v>
      </c>
      <c r="D22" s="62">
        <v>120</v>
      </c>
      <c r="E22" s="54" t="s">
        <v>103</v>
      </c>
      <c r="F22" s="47"/>
      <c r="G22" s="1" t="s">
        <v>12</v>
      </c>
      <c r="H22" s="1">
        <f t="shared" si="7"/>
        <v>0</v>
      </c>
      <c r="I22" s="1"/>
      <c r="J22" s="1" t="s">
        <v>12</v>
      </c>
      <c r="K22" s="1">
        <f t="shared" si="8"/>
        <v>0</v>
      </c>
      <c r="L22" s="1">
        <f t="shared" si="9"/>
        <v>0</v>
      </c>
    </row>
    <row r="23" spans="1:12" x14ac:dyDescent="0.25">
      <c r="A23" s="36"/>
      <c r="B23" s="45" t="s">
        <v>58</v>
      </c>
      <c r="C23" s="63" t="s">
        <v>108</v>
      </c>
      <c r="D23" s="62">
        <v>975</v>
      </c>
      <c r="E23" s="54" t="s">
        <v>103</v>
      </c>
      <c r="F23" s="47"/>
      <c r="G23" s="1">
        <f t="shared" ref="G23" si="10">D23*F23</f>
        <v>0</v>
      </c>
      <c r="H23" s="1" t="s">
        <v>12</v>
      </c>
      <c r="I23" s="1"/>
      <c r="J23" s="1">
        <f t="shared" ref="J23" si="11">G23*1.21</f>
        <v>0</v>
      </c>
      <c r="K23" s="1" t="s">
        <v>12</v>
      </c>
      <c r="L23" s="1">
        <f t="shared" ref="L23" si="12">J23-G23</f>
        <v>0</v>
      </c>
    </row>
    <row r="24" spans="1:12" x14ac:dyDescent="0.25">
      <c r="A24" s="36"/>
      <c r="B24" s="45" t="s">
        <v>59</v>
      </c>
      <c r="C24" s="64" t="s">
        <v>110</v>
      </c>
      <c r="D24" s="62">
        <v>80</v>
      </c>
      <c r="E24" s="54" t="s">
        <v>103</v>
      </c>
      <c r="F24" s="47"/>
      <c r="G24" s="1" t="s">
        <v>12</v>
      </c>
      <c r="H24" s="1">
        <f t="shared" ref="H24:H30" si="13">D24*F24</f>
        <v>0</v>
      </c>
      <c r="I24" s="1"/>
      <c r="J24" s="1" t="s">
        <v>12</v>
      </c>
      <c r="K24" s="1">
        <f t="shared" ref="K24:K30" si="14">H24*1.21</f>
        <v>0</v>
      </c>
      <c r="L24" s="1">
        <f t="shared" ref="L24:L30" si="15">K24-H24</f>
        <v>0</v>
      </c>
    </row>
    <row r="25" spans="1:12" x14ac:dyDescent="0.25">
      <c r="A25" s="36"/>
      <c r="B25" s="45" t="s">
        <v>60</v>
      </c>
      <c r="C25" s="64" t="s">
        <v>112</v>
      </c>
      <c r="D25" s="62">
        <v>62</v>
      </c>
      <c r="E25" s="54" t="s">
        <v>113</v>
      </c>
      <c r="F25" s="47"/>
      <c r="G25" s="1" t="s">
        <v>12</v>
      </c>
      <c r="H25" s="1">
        <f t="shared" si="13"/>
        <v>0</v>
      </c>
      <c r="I25" s="1"/>
      <c r="J25" s="1" t="s">
        <v>12</v>
      </c>
      <c r="K25" s="1">
        <f t="shared" si="14"/>
        <v>0</v>
      </c>
      <c r="L25" s="1">
        <f t="shared" si="15"/>
        <v>0</v>
      </c>
    </row>
    <row r="26" spans="1:12" x14ac:dyDescent="0.25">
      <c r="A26" s="36"/>
      <c r="B26" s="45" t="s">
        <v>61</v>
      </c>
      <c r="C26" s="64" t="s">
        <v>114</v>
      </c>
      <c r="D26" s="62">
        <v>78</v>
      </c>
      <c r="E26" s="54" t="s">
        <v>11</v>
      </c>
      <c r="F26" s="47"/>
      <c r="G26" s="1" t="s">
        <v>12</v>
      </c>
      <c r="H26" s="1">
        <f t="shared" si="13"/>
        <v>0</v>
      </c>
      <c r="I26" s="1"/>
      <c r="J26" s="1"/>
      <c r="K26" s="1">
        <f t="shared" si="14"/>
        <v>0</v>
      </c>
      <c r="L26" s="1">
        <f t="shared" si="15"/>
        <v>0</v>
      </c>
    </row>
    <row r="27" spans="1:12" x14ac:dyDescent="0.25">
      <c r="A27" s="36"/>
      <c r="B27" s="45" t="s">
        <v>62</v>
      </c>
      <c r="C27" s="64" t="s">
        <v>115</v>
      </c>
      <c r="D27" s="62">
        <v>78</v>
      </c>
      <c r="E27" s="1" t="s">
        <v>11</v>
      </c>
      <c r="F27" s="47"/>
      <c r="G27" s="1" t="s">
        <v>12</v>
      </c>
      <c r="H27" s="1">
        <f t="shared" si="13"/>
        <v>0</v>
      </c>
      <c r="I27" s="1"/>
      <c r="J27" s="1"/>
      <c r="K27" s="1">
        <f t="shared" si="14"/>
        <v>0</v>
      </c>
      <c r="L27" s="1">
        <f t="shared" si="15"/>
        <v>0</v>
      </c>
    </row>
    <row r="28" spans="1:12" ht="24" x14ac:dyDescent="0.25">
      <c r="A28" s="36"/>
      <c r="B28" s="45" t="s">
        <v>63</v>
      </c>
      <c r="C28" s="64" t="s">
        <v>118</v>
      </c>
      <c r="D28" s="62">
        <v>156</v>
      </c>
      <c r="E28" s="1" t="s">
        <v>11</v>
      </c>
      <c r="F28" s="47"/>
      <c r="G28" s="1" t="s">
        <v>12</v>
      </c>
      <c r="H28" s="1">
        <f t="shared" si="13"/>
        <v>0</v>
      </c>
      <c r="I28" s="1"/>
      <c r="J28" s="1"/>
      <c r="K28" s="1">
        <f t="shared" si="14"/>
        <v>0</v>
      </c>
      <c r="L28" s="1">
        <f t="shared" si="15"/>
        <v>0</v>
      </c>
    </row>
    <row r="29" spans="1:12" x14ac:dyDescent="0.25">
      <c r="A29" s="36"/>
      <c r="B29" s="45" t="s">
        <v>64</v>
      </c>
      <c r="C29" s="64" t="s">
        <v>119</v>
      </c>
      <c r="D29" s="62">
        <v>80</v>
      </c>
      <c r="E29" s="54" t="s">
        <v>103</v>
      </c>
      <c r="F29" s="47"/>
      <c r="G29" s="1" t="s">
        <v>12</v>
      </c>
      <c r="H29" s="1">
        <f t="shared" si="13"/>
        <v>0</v>
      </c>
      <c r="I29" s="1"/>
      <c r="J29" s="1"/>
      <c r="K29" s="1">
        <f t="shared" si="14"/>
        <v>0</v>
      </c>
      <c r="L29" s="1">
        <f t="shared" si="15"/>
        <v>0</v>
      </c>
    </row>
    <row r="30" spans="1:12" x14ac:dyDescent="0.25">
      <c r="A30" s="36"/>
      <c r="B30" s="45" t="s">
        <v>65</v>
      </c>
      <c r="C30" s="64" t="s">
        <v>121</v>
      </c>
      <c r="D30" s="62">
        <v>21</v>
      </c>
      <c r="E30" s="54" t="s">
        <v>11</v>
      </c>
      <c r="F30" s="47"/>
      <c r="G30" s="1"/>
      <c r="H30" s="1">
        <f t="shared" si="13"/>
        <v>0</v>
      </c>
      <c r="I30" s="1"/>
      <c r="J30" s="1"/>
      <c r="K30" s="1">
        <f t="shared" si="14"/>
        <v>0</v>
      </c>
      <c r="L30" s="1">
        <f t="shared" si="15"/>
        <v>0</v>
      </c>
    </row>
    <row r="31" spans="1:12" x14ac:dyDescent="0.25">
      <c r="A31" s="36"/>
      <c r="B31" s="45" t="s">
        <v>157</v>
      </c>
      <c r="C31" s="63" t="s">
        <v>123</v>
      </c>
      <c r="D31" s="62">
        <v>2</v>
      </c>
      <c r="E31" s="54" t="s">
        <v>11</v>
      </c>
      <c r="F31" s="47"/>
      <c r="G31" s="1">
        <f t="shared" ref="G31" si="16">D31*F31</f>
        <v>0</v>
      </c>
      <c r="H31" s="1" t="s">
        <v>12</v>
      </c>
      <c r="I31" s="1"/>
      <c r="J31" s="1">
        <f t="shared" ref="J31" si="17">G31*1.21</f>
        <v>0</v>
      </c>
      <c r="K31" s="1" t="s">
        <v>12</v>
      </c>
      <c r="L31" s="1">
        <f t="shared" ref="L31" si="18">J31-G31</f>
        <v>0</v>
      </c>
    </row>
    <row r="32" spans="1:12" x14ac:dyDescent="0.25">
      <c r="A32" s="36"/>
      <c r="B32" s="45" t="s">
        <v>158</v>
      </c>
      <c r="C32" s="63" t="s">
        <v>127</v>
      </c>
      <c r="D32" s="62">
        <v>13</v>
      </c>
      <c r="E32" s="54" t="s">
        <v>128</v>
      </c>
      <c r="F32" s="47"/>
      <c r="G32" s="1" t="s">
        <v>12</v>
      </c>
      <c r="H32" s="1">
        <f t="shared" ref="H32:H36" si="19">D32*F32</f>
        <v>0</v>
      </c>
      <c r="I32" s="1"/>
      <c r="J32" s="1"/>
      <c r="K32" s="1">
        <f t="shared" ref="K32:K36" si="20">H32*1.21</f>
        <v>0</v>
      </c>
      <c r="L32" s="1">
        <f t="shared" ref="L32:L36" si="21">K32-H32</f>
        <v>0</v>
      </c>
    </row>
    <row r="33" spans="1:12" x14ac:dyDescent="0.25">
      <c r="A33" s="36"/>
      <c r="B33" s="45" t="s">
        <v>159</v>
      </c>
      <c r="C33" s="64" t="s">
        <v>145</v>
      </c>
      <c r="D33" s="62">
        <v>7</v>
      </c>
      <c r="E33" s="54" t="s">
        <v>11</v>
      </c>
      <c r="F33" s="47"/>
      <c r="G33" s="1" t="s">
        <v>12</v>
      </c>
      <c r="H33" s="1">
        <f t="shared" si="19"/>
        <v>0</v>
      </c>
      <c r="I33" s="1"/>
      <c r="J33" s="1"/>
      <c r="K33" s="1">
        <f t="shared" si="20"/>
        <v>0</v>
      </c>
      <c r="L33" s="1">
        <f t="shared" si="21"/>
        <v>0</v>
      </c>
    </row>
    <row r="34" spans="1:12" x14ac:dyDescent="0.25">
      <c r="A34" s="36"/>
      <c r="B34" s="45" t="s">
        <v>160</v>
      </c>
      <c r="C34" s="64" t="s">
        <v>146</v>
      </c>
      <c r="D34" s="62">
        <v>72</v>
      </c>
      <c r="E34" s="54" t="s">
        <v>11</v>
      </c>
      <c r="F34" s="47"/>
      <c r="G34" s="1" t="s">
        <v>12</v>
      </c>
      <c r="H34" s="1">
        <f t="shared" si="19"/>
        <v>0</v>
      </c>
      <c r="I34" s="1"/>
      <c r="J34" s="1"/>
      <c r="K34" s="1">
        <f t="shared" si="20"/>
        <v>0</v>
      </c>
      <c r="L34" s="1">
        <f t="shared" si="21"/>
        <v>0</v>
      </c>
    </row>
    <row r="35" spans="1:12" x14ac:dyDescent="0.25">
      <c r="A35" s="36"/>
      <c r="B35" s="45" t="s">
        <v>161</v>
      </c>
      <c r="C35" s="65" t="s">
        <v>148</v>
      </c>
      <c r="D35" s="62">
        <v>2</v>
      </c>
      <c r="E35" s="54" t="s">
        <v>11</v>
      </c>
      <c r="F35" s="47"/>
      <c r="G35" s="1" t="s">
        <v>12</v>
      </c>
      <c r="H35" s="1">
        <f t="shared" si="19"/>
        <v>0</v>
      </c>
      <c r="I35" s="1"/>
      <c r="J35" s="1"/>
      <c r="K35" s="1">
        <f t="shared" si="20"/>
        <v>0</v>
      </c>
      <c r="L35" s="1">
        <f t="shared" si="21"/>
        <v>0</v>
      </c>
    </row>
    <row r="36" spans="1:12" x14ac:dyDescent="0.25">
      <c r="A36" s="36"/>
      <c r="B36" s="45" t="s">
        <v>162</v>
      </c>
      <c r="C36" s="65" t="s">
        <v>149</v>
      </c>
      <c r="D36" s="62">
        <v>1</v>
      </c>
      <c r="E36" s="54" t="s">
        <v>11</v>
      </c>
      <c r="F36" s="47"/>
      <c r="G36" s="1" t="s">
        <v>12</v>
      </c>
      <c r="H36" s="1">
        <f t="shared" si="19"/>
        <v>0</v>
      </c>
      <c r="I36" s="1"/>
      <c r="J36" s="1"/>
      <c r="K36" s="1">
        <f t="shared" si="20"/>
        <v>0</v>
      </c>
      <c r="L36" s="1">
        <f t="shared" si="21"/>
        <v>0</v>
      </c>
    </row>
    <row r="37" spans="1:12" x14ac:dyDescent="0.25">
      <c r="A37" s="36"/>
      <c r="B37" s="14"/>
      <c r="C37" s="2"/>
      <c r="D37" s="3"/>
      <c r="E37" s="3"/>
      <c r="F37" s="4"/>
      <c r="G37" s="4"/>
      <c r="H37" s="4"/>
      <c r="I37" s="28"/>
      <c r="J37" s="4"/>
      <c r="K37" s="4"/>
      <c r="L37" s="4"/>
    </row>
    <row r="38" spans="1:12" x14ac:dyDescent="0.25">
      <c r="A38" s="36"/>
      <c r="B38" s="18" t="s">
        <v>15</v>
      </c>
      <c r="C38" s="19" t="s">
        <v>66</v>
      </c>
      <c r="D38" s="20"/>
      <c r="E38" s="20"/>
      <c r="F38" s="20"/>
      <c r="G38" s="21"/>
      <c r="H38" s="21"/>
      <c r="I38" s="1"/>
      <c r="J38" s="21"/>
      <c r="K38" s="21"/>
      <c r="L38" s="21"/>
    </row>
    <row r="39" spans="1:12" x14ac:dyDescent="0.25">
      <c r="A39" s="36"/>
      <c r="B39" s="15" t="s">
        <v>16</v>
      </c>
      <c r="C39" s="58" t="s">
        <v>163</v>
      </c>
      <c r="D39" s="62">
        <v>82</v>
      </c>
      <c r="E39" s="1" t="s">
        <v>11</v>
      </c>
      <c r="F39" s="47"/>
      <c r="G39" s="1">
        <f>D39*F39</f>
        <v>0</v>
      </c>
      <c r="H39" s="1" t="s">
        <v>12</v>
      </c>
      <c r="I39" s="1"/>
      <c r="J39" s="1">
        <f>G39*1.21</f>
        <v>0</v>
      </c>
      <c r="K39" s="1" t="s">
        <v>12</v>
      </c>
      <c r="L39" s="1">
        <f>J39-G39</f>
        <v>0</v>
      </c>
    </row>
    <row r="40" spans="1:12" x14ac:dyDescent="0.25">
      <c r="A40" s="36"/>
      <c r="B40" s="15" t="s">
        <v>17</v>
      </c>
      <c r="C40" s="58" t="s">
        <v>69</v>
      </c>
      <c r="D40" s="62">
        <v>79</v>
      </c>
      <c r="E40" s="1" t="s">
        <v>11</v>
      </c>
      <c r="F40" s="47"/>
      <c r="G40" s="46" t="s">
        <v>12</v>
      </c>
      <c r="H40" s="46">
        <f t="shared" ref="H40" si="22">D40*F40</f>
        <v>0</v>
      </c>
      <c r="I40" s="1"/>
      <c r="J40" s="1" t="s">
        <v>12</v>
      </c>
      <c r="K40" s="1">
        <f t="shared" ref="K40" si="23">H40*1.21</f>
        <v>0</v>
      </c>
      <c r="L40" s="1">
        <f t="shared" ref="L40" si="24">K40-H40</f>
        <v>0</v>
      </c>
    </row>
    <row r="41" spans="1:12" x14ac:dyDescent="0.25">
      <c r="A41" s="36"/>
      <c r="B41" s="15" t="s">
        <v>39</v>
      </c>
      <c r="C41" s="58" t="s">
        <v>100</v>
      </c>
      <c r="D41" s="62">
        <v>79</v>
      </c>
      <c r="E41" s="1" t="s">
        <v>11</v>
      </c>
      <c r="F41" s="44"/>
      <c r="G41" s="46" t="s">
        <v>12</v>
      </c>
      <c r="H41" s="46">
        <f t="shared" ref="H41:H66" si="25">D41*F41</f>
        <v>0</v>
      </c>
      <c r="I41" s="1"/>
      <c r="J41" s="1" t="s">
        <v>12</v>
      </c>
      <c r="K41" s="1">
        <f t="shared" ref="K41:K66" si="26">H41*1.21</f>
        <v>0</v>
      </c>
      <c r="L41" s="1">
        <f t="shared" ref="L41:L66" si="27">K41-H41</f>
        <v>0</v>
      </c>
    </row>
    <row r="42" spans="1:12" ht="24" x14ac:dyDescent="0.25">
      <c r="A42" s="36"/>
      <c r="B42" s="15" t="s">
        <v>46</v>
      </c>
      <c r="C42" s="58" t="s">
        <v>102</v>
      </c>
      <c r="D42" s="62">
        <v>60</v>
      </c>
      <c r="E42" s="54" t="s">
        <v>103</v>
      </c>
      <c r="F42" s="44"/>
      <c r="G42" s="46" t="s">
        <v>12</v>
      </c>
      <c r="H42" s="46">
        <f t="shared" si="25"/>
        <v>0</v>
      </c>
      <c r="I42" s="1"/>
      <c r="J42" s="1" t="s">
        <v>12</v>
      </c>
      <c r="K42" s="1">
        <f t="shared" si="26"/>
        <v>0</v>
      </c>
      <c r="L42" s="1">
        <f t="shared" si="27"/>
        <v>0</v>
      </c>
    </row>
    <row r="43" spans="1:12" ht="24" x14ac:dyDescent="0.25">
      <c r="A43" s="36"/>
      <c r="B43" s="15" t="s">
        <v>67</v>
      </c>
      <c r="C43" s="58" t="s">
        <v>104</v>
      </c>
      <c r="D43" s="62">
        <v>360</v>
      </c>
      <c r="E43" s="54" t="s">
        <v>103</v>
      </c>
      <c r="F43" s="44"/>
      <c r="G43" s="46" t="s">
        <v>12</v>
      </c>
      <c r="H43" s="46">
        <f t="shared" si="25"/>
        <v>0</v>
      </c>
      <c r="I43" s="1"/>
      <c r="J43" s="1" t="s">
        <v>12</v>
      </c>
      <c r="K43" s="1">
        <f t="shared" si="26"/>
        <v>0</v>
      </c>
      <c r="L43" s="1">
        <f t="shared" si="27"/>
        <v>0</v>
      </c>
    </row>
    <row r="44" spans="1:12" ht="24" x14ac:dyDescent="0.25">
      <c r="A44" s="36"/>
      <c r="B44" s="15" t="s">
        <v>68</v>
      </c>
      <c r="C44" s="58" t="s">
        <v>107</v>
      </c>
      <c r="D44" s="62">
        <v>975</v>
      </c>
      <c r="E44" s="60" t="s">
        <v>103</v>
      </c>
      <c r="F44" s="47"/>
      <c r="G44" s="1">
        <f t="shared" ref="G44" si="28">D44*F44</f>
        <v>0</v>
      </c>
      <c r="H44" s="1" t="s">
        <v>12</v>
      </c>
      <c r="I44" s="1"/>
      <c r="J44" s="1">
        <f>G44*1.21</f>
        <v>0</v>
      </c>
      <c r="K44" s="1" t="s">
        <v>12</v>
      </c>
      <c r="L44" s="1">
        <f>J44-G44</f>
        <v>0</v>
      </c>
    </row>
    <row r="45" spans="1:12" ht="24" x14ac:dyDescent="0.25">
      <c r="A45" s="36"/>
      <c r="B45" s="15" t="s">
        <v>70</v>
      </c>
      <c r="C45" s="58" t="s">
        <v>109</v>
      </c>
      <c r="D45" s="62">
        <v>80</v>
      </c>
      <c r="E45" s="60" t="s">
        <v>103</v>
      </c>
      <c r="F45" s="47"/>
      <c r="G45" s="46" t="s">
        <v>12</v>
      </c>
      <c r="H45" s="46">
        <f t="shared" si="25"/>
        <v>0</v>
      </c>
      <c r="I45" s="1"/>
      <c r="J45" s="1" t="s">
        <v>12</v>
      </c>
      <c r="K45" s="1">
        <f t="shared" si="26"/>
        <v>0</v>
      </c>
      <c r="L45" s="1">
        <f t="shared" si="27"/>
        <v>0</v>
      </c>
    </row>
    <row r="46" spans="1:12" ht="24" x14ac:dyDescent="0.25">
      <c r="A46" s="36"/>
      <c r="B46" s="15" t="s">
        <v>71</v>
      </c>
      <c r="C46" s="58" t="s">
        <v>111</v>
      </c>
      <c r="D46" s="62">
        <v>100</v>
      </c>
      <c r="E46" s="60" t="s">
        <v>103</v>
      </c>
      <c r="F46" s="47"/>
      <c r="G46" s="46" t="s">
        <v>12</v>
      </c>
      <c r="H46" s="46">
        <f t="shared" si="25"/>
        <v>0</v>
      </c>
      <c r="I46" s="1"/>
      <c r="J46" s="1" t="s">
        <v>12</v>
      </c>
      <c r="K46" s="1">
        <f t="shared" si="26"/>
        <v>0</v>
      </c>
      <c r="L46" s="1">
        <f t="shared" si="27"/>
        <v>0</v>
      </c>
    </row>
    <row r="47" spans="1:12" ht="24" x14ac:dyDescent="0.25">
      <c r="A47" s="36"/>
      <c r="B47" s="15" t="s">
        <v>72</v>
      </c>
      <c r="C47" s="57" t="s">
        <v>116</v>
      </c>
      <c r="D47" s="62">
        <v>80</v>
      </c>
      <c r="E47" s="1" t="s">
        <v>11</v>
      </c>
      <c r="F47" s="47"/>
      <c r="G47" s="46" t="s">
        <v>12</v>
      </c>
      <c r="H47" s="46">
        <f t="shared" si="25"/>
        <v>0</v>
      </c>
      <c r="I47" s="1"/>
      <c r="J47" s="1" t="s">
        <v>12</v>
      </c>
      <c r="K47" s="1">
        <f t="shared" si="26"/>
        <v>0</v>
      </c>
      <c r="L47" s="1">
        <f t="shared" si="27"/>
        <v>0</v>
      </c>
    </row>
    <row r="48" spans="1:12" x14ac:dyDescent="0.25">
      <c r="A48" s="36"/>
      <c r="B48" s="15" t="s">
        <v>73</v>
      </c>
      <c r="C48" s="57" t="s">
        <v>117</v>
      </c>
      <c r="D48" s="62">
        <v>156</v>
      </c>
      <c r="E48" s="1" t="s">
        <v>11</v>
      </c>
      <c r="F48" s="47"/>
      <c r="G48" s="46" t="s">
        <v>12</v>
      </c>
      <c r="H48" s="46">
        <f t="shared" si="25"/>
        <v>0</v>
      </c>
      <c r="I48" s="1"/>
      <c r="J48" s="1" t="s">
        <v>12</v>
      </c>
      <c r="K48" s="1">
        <f t="shared" si="26"/>
        <v>0</v>
      </c>
      <c r="L48" s="1">
        <f t="shared" si="27"/>
        <v>0</v>
      </c>
    </row>
    <row r="49" spans="1:12" ht="24" x14ac:dyDescent="0.25">
      <c r="A49" s="36"/>
      <c r="B49" s="15" t="s">
        <v>74</v>
      </c>
      <c r="C49" s="58" t="s">
        <v>116</v>
      </c>
      <c r="D49" s="62">
        <v>80</v>
      </c>
      <c r="E49" s="1" t="s">
        <v>11</v>
      </c>
      <c r="F49" s="47"/>
      <c r="G49" s="46" t="s">
        <v>12</v>
      </c>
      <c r="H49" s="46">
        <f t="shared" si="25"/>
        <v>0</v>
      </c>
      <c r="I49" s="1"/>
      <c r="J49" s="1" t="s">
        <v>12</v>
      </c>
      <c r="K49" s="1">
        <f t="shared" si="26"/>
        <v>0</v>
      </c>
      <c r="L49" s="1">
        <f t="shared" si="27"/>
        <v>0</v>
      </c>
    </row>
    <row r="50" spans="1:12" x14ac:dyDescent="0.25">
      <c r="A50" s="36"/>
      <c r="B50" s="15" t="s">
        <v>75</v>
      </c>
      <c r="C50" s="58" t="s">
        <v>120</v>
      </c>
      <c r="D50" s="62">
        <v>21</v>
      </c>
      <c r="E50" s="1" t="s">
        <v>11</v>
      </c>
      <c r="F50" s="47"/>
      <c r="G50" s="46" t="s">
        <v>12</v>
      </c>
      <c r="H50" s="46">
        <f t="shared" si="25"/>
        <v>0</v>
      </c>
      <c r="I50" s="1"/>
      <c r="J50" s="1" t="s">
        <v>12</v>
      </c>
      <c r="K50" s="1">
        <f t="shared" si="26"/>
        <v>0</v>
      </c>
      <c r="L50" s="1">
        <f t="shared" si="27"/>
        <v>0</v>
      </c>
    </row>
    <row r="51" spans="1:12" x14ac:dyDescent="0.25">
      <c r="A51" s="36"/>
      <c r="B51" s="15" t="s">
        <v>76</v>
      </c>
      <c r="C51" s="58" t="s">
        <v>122</v>
      </c>
      <c r="D51" s="62">
        <v>2</v>
      </c>
      <c r="E51" s="60" t="s">
        <v>11</v>
      </c>
      <c r="F51" s="47"/>
      <c r="G51" s="1">
        <f t="shared" ref="G51" si="29">D51*F51</f>
        <v>0</v>
      </c>
      <c r="H51" s="1" t="s">
        <v>12</v>
      </c>
      <c r="I51" s="1"/>
      <c r="J51" s="1">
        <f>G51*1.21</f>
        <v>0</v>
      </c>
      <c r="K51" s="1" t="s">
        <v>12</v>
      </c>
      <c r="L51" s="1">
        <f>J51-G51</f>
        <v>0</v>
      </c>
    </row>
    <row r="52" spans="1:12" ht="24" x14ac:dyDescent="0.25">
      <c r="A52" s="36"/>
      <c r="B52" s="15" t="s">
        <v>77</v>
      </c>
      <c r="C52" s="58" t="s">
        <v>124</v>
      </c>
      <c r="D52" s="62">
        <v>234</v>
      </c>
      <c r="E52" s="60" t="s">
        <v>11</v>
      </c>
      <c r="F52" s="47"/>
      <c r="G52" s="46" t="s">
        <v>12</v>
      </c>
      <c r="H52" s="46">
        <f t="shared" ref="H52:H54" si="30">D52*F52</f>
        <v>0</v>
      </c>
      <c r="I52" s="1"/>
      <c r="J52" s="1" t="s">
        <v>12</v>
      </c>
      <c r="K52" s="1">
        <f t="shared" ref="K52:K54" si="31">H52*1.21</f>
        <v>0</v>
      </c>
      <c r="L52" s="1">
        <f t="shared" ref="L52:L54" si="32">K52-H52</f>
        <v>0</v>
      </c>
    </row>
    <row r="53" spans="1:12" ht="24" x14ac:dyDescent="0.25">
      <c r="A53" s="36"/>
      <c r="B53" s="15" t="s">
        <v>78</v>
      </c>
      <c r="C53" s="58" t="s">
        <v>125</v>
      </c>
      <c r="D53" s="62">
        <v>468</v>
      </c>
      <c r="E53" s="60" t="s">
        <v>11</v>
      </c>
      <c r="F53" s="47"/>
      <c r="G53" s="46" t="s">
        <v>12</v>
      </c>
      <c r="H53" s="46">
        <f t="shared" si="30"/>
        <v>0</v>
      </c>
      <c r="I53" s="1"/>
      <c r="J53" s="1" t="s">
        <v>12</v>
      </c>
      <c r="K53" s="1">
        <f t="shared" si="31"/>
        <v>0</v>
      </c>
      <c r="L53" s="1">
        <f t="shared" si="32"/>
        <v>0</v>
      </c>
    </row>
    <row r="54" spans="1:12" ht="36" x14ac:dyDescent="0.25">
      <c r="A54" s="36"/>
      <c r="B54" s="15" t="s">
        <v>79</v>
      </c>
      <c r="C54" s="58" t="s">
        <v>126</v>
      </c>
      <c r="D54" s="62">
        <v>79</v>
      </c>
      <c r="E54" s="60" t="s">
        <v>11</v>
      </c>
      <c r="F54" s="47"/>
      <c r="G54" s="46" t="s">
        <v>12</v>
      </c>
      <c r="H54" s="46">
        <f t="shared" si="30"/>
        <v>0</v>
      </c>
      <c r="I54" s="1"/>
      <c r="J54" s="1" t="s">
        <v>12</v>
      </c>
      <c r="K54" s="1">
        <f t="shared" si="31"/>
        <v>0</v>
      </c>
      <c r="L54" s="1">
        <f t="shared" si="32"/>
        <v>0</v>
      </c>
    </row>
    <row r="55" spans="1:12" ht="24" x14ac:dyDescent="0.25">
      <c r="A55" s="36"/>
      <c r="B55" s="15" t="s">
        <v>80</v>
      </c>
      <c r="C55" s="58" t="s">
        <v>129</v>
      </c>
      <c r="D55" s="62">
        <v>82</v>
      </c>
      <c r="E55" s="60" t="s">
        <v>11</v>
      </c>
      <c r="F55" s="47"/>
      <c r="G55" s="46" t="s">
        <v>12</v>
      </c>
      <c r="H55" s="46">
        <f t="shared" si="25"/>
        <v>0</v>
      </c>
      <c r="I55" s="1"/>
      <c r="J55" s="1" t="s">
        <v>12</v>
      </c>
      <c r="K55" s="1">
        <f t="shared" si="26"/>
        <v>0</v>
      </c>
      <c r="L55" s="1">
        <f t="shared" si="27"/>
        <v>0</v>
      </c>
    </row>
    <row r="56" spans="1:12" ht="24" x14ac:dyDescent="0.25">
      <c r="A56" s="36"/>
      <c r="B56" s="15" t="s">
        <v>81</v>
      </c>
      <c r="C56" s="58" t="s">
        <v>130</v>
      </c>
      <c r="D56" s="62">
        <v>82</v>
      </c>
      <c r="E56" s="60" t="s">
        <v>11</v>
      </c>
      <c r="F56" s="47"/>
      <c r="G56" s="1">
        <f t="shared" ref="G56" si="33">D56*F56</f>
        <v>0</v>
      </c>
      <c r="H56" s="1" t="s">
        <v>12</v>
      </c>
      <c r="I56" s="1"/>
      <c r="J56" s="1">
        <f t="shared" ref="J56" si="34">G56*1.21</f>
        <v>0</v>
      </c>
      <c r="K56" s="1" t="s">
        <v>12</v>
      </c>
      <c r="L56" s="1">
        <f t="shared" ref="L56" si="35">J56-G56</f>
        <v>0</v>
      </c>
    </row>
    <row r="57" spans="1:12" x14ac:dyDescent="0.25">
      <c r="A57" s="36"/>
      <c r="B57" s="15" t="s">
        <v>82</v>
      </c>
      <c r="C57" s="58" t="s">
        <v>134</v>
      </c>
      <c r="D57" s="62">
        <v>1</v>
      </c>
      <c r="E57" s="60" t="s">
        <v>133</v>
      </c>
      <c r="F57" s="47"/>
      <c r="G57" s="46"/>
      <c r="H57" s="46">
        <f t="shared" si="25"/>
        <v>0</v>
      </c>
      <c r="I57" s="1"/>
      <c r="J57" s="1" t="s">
        <v>12</v>
      </c>
      <c r="K57" s="1">
        <f t="shared" si="26"/>
        <v>0</v>
      </c>
      <c r="L57" s="1">
        <f t="shared" si="27"/>
        <v>0</v>
      </c>
    </row>
    <row r="58" spans="1:12" ht="36" x14ac:dyDescent="0.25">
      <c r="A58" s="36"/>
      <c r="B58" s="15" t="s">
        <v>83</v>
      </c>
      <c r="C58" s="58" t="s">
        <v>135</v>
      </c>
      <c r="D58" s="62">
        <v>1</v>
      </c>
      <c r="E58" s="60" t="s">
        <v>133</v>
      </c>
      <c r="F58" s="47"/>
      <c r="G58" s="46" t="s">
        <v>12</v>
      </c>
      <c r="H58" s="46">
        <f t="shared" si="25"/>
        <v>0</v>
      </c>
      <c r="I58" s="1"/>
      <c r="J58" s="1" t="s">
        <v>12</v>
      </c>
      <c r="K58" s="1">
        <f t="shared" si="26"/>
        <v>0</v>
      </c>
      <c r="L58" s="1">
        <f t="shared" si="27"/>
        <v>0</v>
      </c>
    </row>
    <row r="59" spans="1:12" x14ac:dyDescent="0.25">
      <c r="A59" s="36"/>
      <c r="B59" s="15" t="s">
        <v>84</v>
      </c>
      <c r="C59" s="57" t="s">
        <v>144</v>
      </c>
      <c r="D59" s="62">
        <v>79</v>
      </c>
      <c r="E59" s="60" t="s">
        <v>11</v>
      </c>
      <c r="F59" s="47"/>
      <c r="G59" s="46" t="s">
        <v>12</v>
      </c>
      <c r="H59" s="46">
        <f t="shared" si="25"/>
        <v>0</v>
      </c>
      <c r="I59" s="1"/>
      <c r="J59" s="1" t="s">
        <v>12</v>
      </c>
      <c r="K59" s="1">
        <f t="shared" si="26"/>
        <v>0</v>
      </c>
      <c r="L59" s="1">
        <f t="shared" si="27"/>
        <v>0</v>
      </c>
    </row>
    <row r="60" spans="1:12" x14ac:dyDescent="0.25">
      <c r="A60" s="36"/>
      <c r="B60" s="15" t="s">
        <v>85</v>
      </c>
      <c r="C60" s="57" t="s">
        <v>147</v>
      </c>
      <c r="D60" s="62">
        <v>3</v>
      </c>
      <c r="E60" s="60" t="s">
        <v>11</v>
      </c>
      <c r="F60" s="47"/>
      <c r="G60" s="46" t="s">
        <v>12</v>
      </c>
      <c r="H60" s="46">
        <f t="shared" si="25"/>
        <v>0</v>
      </c>
      <c r="I60" s="1"/>
      <c r="J60" s="1" t="s">
        <v>12</v>
      </c>
      <c r="K60" s="1">
        <f t="shared" si="26"/>
        <v>0</v>
      </c>
      <c r="L60" s="1">
        <f t="shared" si="27"/>
        <v>0</v>
      </c>
    </row>
    <row r="61" spans="1:12" ht="36" x14ac:dyDescent="0.25">
      <c r="A61" s="36"/>
      <c r="B61" s="15" t="s">
        <v>86</v>
      </c>
      <c r="C61" s="57" t="s">
        <v>150</v>
      </c>
      <c r="D61" s="62">
        <v>135</v>
      </c>
      <c r="E61" s="61" t="s">
        <v>156</v>
      </c>
      <c r="F61" s="47"/>
      <c r="G61" s="46" t="s">
        <v>12</v>
      </c>
      <c r="H61" s="46">
        <f t="shared" si="25"/>
        <v>0</v>
      </c>
      <c r="I61" s="1"/>
      <c r="J61" s="1" t="s">
        <v>12</v>
      </c>
      <c r="K61" s="1">
        <f t="shared" si="26"/>
        <v>0</v>
      </c>
      <c r="L61" s="1">
        <f t="shared" si="27"/>
        <v>0</v>
      </c>
    </row>
    <row r="62" spans="1:12" ht="24" x14ac:dyDescent="0.25">
      <c r="A62" s="36"/>
      <c r="B62" s="15" t="s">
        <v>87</v>
      </c>
      <c r="C62" s="57" t="s">
        <v>151</v>
      </c>
      <c r="D62" s="62">
        <v>80</v>
      </c>
      <c r="E62" s="59" t="s">
        <v>128</v>
      </c>
      <c r="F62" s="47"/>
      <c r="G62" s="46" t="s">
        <v>12</v>
      </c>
      <c r="H62" s="46">
        <f t="shared" si="25"/>
        <v>0</v>
      </c>
      <c r="I62" s="1"/>
      <c r="J62" s="1" t="s">
        <v>12</v>
      </c>
      <c r="K62" s="1">
        <f t="shared" si="26"/>
        <v>0</v>
      </c>
      <c r="L62" s="1">
        <f t="shared" si="27"/>
        <v>0</v>
      </c>
    </row>
    <row r="63" spans="1:12" x14ac:dyDescent="0.25">
      <c r="A63" s="36"/>
      <c r="B63" s="15" t="s">
        <v>88</v>
      </c>
      <c r="C63" s="57" t="s">
        <v>152</v>
      </c>
      <c r="D63" s="62">
        <v>1</v>
      </c>
      <c r="E63" s="59" t="s">
        <v>133</v>
      </c>
      <c r="F63" s="47"/>
      <c r="G63" s="46" t="s">
        <v>12</v>
      </c>
      <c r="H63" s="46">
        <f t="shared" si="25"/>
        <v>0</v>
      </c>
      <c r="I63" s="1"/>
      <c r="J63" s="1" t="s">
        <v>12</v>
      </c>
      <c r="K63" s="1">
        <f t="shared" si="26"/>
        <v>0</v>
      </c>
      <c r="L63" s="1">
        <f t="shared" si="27"/>
        <v>0</v>
      </c>
    </row>
    <row r="64" spans="1:12" ht="36" x14ac:dyDescent="0.25">
      <c r="A64" s="36"/>
      <c r="B64" s="15" t="s">
        <v>89</v>
      </c>
      <c r="C64" s="57" t="s">
        <v>153</v>
      </c>
      <c r="D64" s="62">
        <v>135</v>
      </c>
      <c r="E64" s="59" t="s">
        <v>156</v>
      </c>
      <c r="F64" s="47"/>
      <c r="G64" s="46" t="s">
        <v>12</v>
      </c>
      <c r="H64" s="46">
        <f t="shared" si="25"/>
        <v>0</v>
      </c>
      <c r="I64" s="1"/>
      <c r="J64" s="1" t="s">
        <v>12</v>
      </c>
      <c r="K64" s="1">
        <f t="shared" si="26"/>
        <v>0</v>
      </c>
      <c r="L64" s="1">
        <f t="shared" si="27"/>
        <v>0</v>
      </c>
    </row>
    <row r="65" spans="1:12" x14ac:dyDescent="0.25">
      <c r="A65" s="36"/>
      <c r="B65" s="15" t="s">
        <v>90</v>
      </c>
      <c r="C65" s="57" t="s">
        <v>154</v>
      </c>
      <c r="D65" s="62">
        <v>140</v>
      </c>
      <c r="E65" s="59" t="s">
        <v>156</v>
      </c>
      <c r="F65" s="47"/>
      <c r="G65" s="46" t="s">
        <v>12</v>
      </c>
      <c r="H65" s="46">
        <f t="shared" si="25"/>
        <v>0</v>
      </c>
      <c r="I65" s="1"/>
      <c r="J65" s="1" t="s">
        <v>12</v>
      </c>
      <c r="K65" s="1">
        <f t="shared" si="26"/>
        <v>0</v>
      </c>
      <c r="L65" s="1">
        <f t="shared" si="27"/>
        <v>0</v>
      </c>
    </row>
    <row r="66" spans="1:12" x14ac:dyDescent="0.25">
      <c r="A66" s="36"/>
      <c r="B66" s="15" t="s">
        <v>91</v>
      </c>
      <c r="C66" s="57" t="s">
        <v>155</v>
      </c>
      <c r="D66" s="62">
        <v>140</v>
      </c>
      <c r="E66" s="59" t="s">
        <v>156</v>
      </c>
      <c r="F66" s="47"/>
      <c r="G66" s="46" t="s">
        <v>12</v>
      </c>
      <c r="H66" s="46">
        <f t="shared" si="25"/>
        <v>0</v>
      </c>
      <c r="I66" s="1"/>
      <c r="J66" s="1" t="s">
        <v>12</v>
      </c>
      <c r="K66" s="1">
        <f t="shared" si="26"/>
        <v>0</v>
      </c>
      <c r="L66" s="1">
        <f t="shared" si="27"/>
        <v>0</v>
      </c>
    </row>
    <row r="67" spans="1:12" x14ac:dyDescent="0.25">
      <c r="A67" s="36"/>
      <c r="B67" s="14"/>
      <c r="C67" s="2"/>
      <c r="D67" s="3"/>
      <c r="E67" s="3"/>
      <c r="F67" s="49"/>
      <c r="G67" s="4"/>
      <c r="H67" s="4"/>
      <c r="I67" s="28"/>
      <c r="J67" s="4"/>
      <c r="K67" s="4"/>
      <c r="L67" s="4"/>
    </row>
    <row r="68" spans="1:12" x14ac:dyDescent="0.25">
      <c r="A68" s="36"/>
      <c r="B68" s="18" t="s">
        <v>18</v>
      </c>
      <c r="C68" s="19" t="s">
        <v>131</v>
      </c>
      <c r="D68" s="20"/>
      <c r="E68" s="20"/>
      <c r="F68" s="22"/>
      <c r="G68" s="21"/>
      <c r="H68" s="21"/>
      <c r="I68" s="1"/>
      <c r="J68" s="21"/>
      <c r="K68" s="21"/>
      <c r="L68" s="21"/>
    </row>
    <row r="69" spans="1:12" x14ac:dyDescent="0.25">
      <c r="A69" s="36"/>
      <c r="B69" s="5" t="s">
        <v>19</v>
      </c>
      <c r="C69" s="57" t="s">
        <v>132</v>
      </c>
      <c r="D69" s="62">
        <v>1</v>
      </c>
      <c r="E69" s="60" t="s">
        <v>133</v>
      </c>
      <c r="F69" s="47"/>
      <c r="G69" s="46" t="s">
        <v>12</v>
      </c>
      <c r="H69" s="46">
        <f t="shared" ref="H69:H76" si="36">D69*F69</f>
        <v>0</v>
      </c>
      <c r="I69" s="1"/>
      <c r="J69" s="1" t="s">
        <v>12</v>
      </c>
      <c r="K69" s="1">
        <f t="shared" ref="K69:K76" si="37">H69*1.21</f>
        <v>0</v>
      </c>
      <c r="L69" s="1">
        <f t="shared" ref="L69:L76" si="38">K69-H69</f>
        <v>0</v>
      </c>
    </row>
    <row r="70" spans="1:12" x14ac:dyDescent="0.25">
      <c r="A70" s="36"/>
      <c r="B70" s="5" t="s">
        <v>20</v>
      </c>
      <c r="C70" s="63" t="s">
        <v>99</v>
      </c>
      <c r="D70" s="62">
        <v>82</v>
      </c>
      <c r="E70" s="1" t="s">
        <v>11</v>
      </c>
      <c r="F70" s="47"/>
      <c r="G70" s="1">
        <f>D70*F70</f>
        <v>0</v>
      </c>
      <c r="H70" s="1" t="s">
        <v>12</v>
      </c>
      <c r="I70" s="1"/>
      <c r="J70" s="1">
        <f>G70*1.21</f>
        <v>0</v>
      </c>
      <c r="K70" s="1" t="s">
        <v>12</v>
      </c>
      <c r="L70" s="1">
        <f>J70-G70</f>
        <v>0</v>
      </c>
    </row>
    <row r="71" spans="1:12" x14ac:dyDescent="0.25">
      <c r="A71" s="36"/>
      <c r="B71" s="5" t="s">
        <v>165</v>
      </c>
      <c r="C71" s="57" t="s">
        <v>136</v>
      </c>
      <c r="D71" s="62">
        <v>1</v>
      </c>
      <c r="E71" s="60" t="s">
        <v>133</v>
      </c>
      <c r="F71" s="47"/>
      <c r="G71" s="46" t="s">
        <v>12</v>
      </c>
      <c r="H71" s="46">
        <f t="shared" si="36"/>
        <v>0</v>
      </c>
      <c r="I71" s="1"/>
      <c r="J71" s="1" t="s">
        <v>12</v>
      </c>
      <c r="K71" s="1">
        <f t="shared" si="37"/>
        <v>0</v>
      </c>
      <c r="L71" s="1">
        <f t="shared" si="38"/>
        <v>0</v>
      </c>
    </row>
    <row r="72" spans="1:12" x14ac:dyDescent="0.25">
      <c r="A72" s="36"/>
      <c r="B72" s="5" t="s">
        <v>21</v>
      </c>
      <c r="C72" s="57" t="s">
        <v>137</v>
      </c>
      <c r="D72" s="62">
        <v>1</v>
      </c>
      <c r="E72" s="39" t="s">
        <v>133</v>
      </c>
      <c r="F72" s="47"/>
      <c r="G72" s="46" t="s">
        <v>12</v>
      </c>
      <c r="H72" s="46">
        <f t="shared" si="36"/>
        <v>0</v>
      </c>
      <c r="I72" s="1"/>
      <c r="J72" s="1" t="s">
        <v>12</v>
      </c>
      <c r="K72" s="1">
        <f t="shared" si="37"/>
        <v>0</v>
      </c>
      <c r="L72" s="1">
        <f t="shared" si="38"/>
        <v>0</v>
      </c>
    </row>
    <row r="73" spans="1:12" x14ac:dyDescent="0.25">
      <c r="A73" s="36"/>
      <c r="B73" s="5" t="s">
        <v>22</v>
      </c>
      <c r="C73" s="57" t="s">
        <v>138</v>
      </c>
      <c r="D73" s="62">
        <v>1</v>
      </c>
      <c r="E73" s="39" t="s">
        <v>133</v>
      </c>
      <c r="F73" s="47"/>
      <c r="G73" s="46" t="s">
        <v>12</v>
      </c>
      <c r="H73" s="46">
        <f t="shared" si="36"/>
        <v>0</v>
      </c>
      <c r="I73" s="1"/>
      <c r="J73" s="1" t="s">
        <v>12</v>
      </c>
      <c r="K73" s="1">
        <f t="shared" si="37"/>
        <v>0</v>
      </c>
      <c r="L73" s="1">
        <f t="shared" si="38"/>
        <v>0</v>
      </c>
    </row>
    <row r="74" spans="1:12" x14ac:dyDescent="0.25">
      <c r="A74" s="36"/>
      <c r="B74" s="5" t="s">
        <v>92</v>
      </c>
      <c r="C74" s="57" t="s">
        <v>139</v>
      </c>
      <c r="D74" s="62">
        <v>1</v>
      </c>
      <c r="E74" s="39" t="s">
        <v>133</v>
      </c>
      <c r="F74" s="47"/>
      <c r="G74" s="46" t="s">
        <v>12</v>
      </c>
      <c r="H74" s="46">
        <f t="shared" si="36"/>
        <v>0</v>
      </c>
      <c r="I74" s="1"/>
      <c r="J74" s="1" t="s">
        <v>12</v>
      </c>
      <c r="K74" s="1">
        <f t="shared" si="37"/>
        <v>0</v>
      </c>
      <c r="L74" s="1">
        <f t="shared" si="38"/>
        <v>0</v>
      </c>
    </row>
    <row r="75" spans="1:12" x14ac:dyDescent="0.25">
      <c r="A75" s="36"/>
      <c r="B75" s="5" t="s">
        <v>93</v>
      </c>
      <c r="C75" s="58" t="s">
        <v>140</v>
      </c>
      <c r="D75" s="62">
        <v>2</v>
      </c>
      <c r="E75" s="39" t="s">
        <v>133</v>
      </c>
      <c r="F75" s="47"/>
      <c r="G75" s="1">
        <f t="shared" ref="G75" si="39">D75*F75</f>
        <v>0</v>
      </c>
      <c r="H75" s="1" t="s">
        <v>12</v>
      </c>
      <c r="I75" s="1"/>
      <c r="J75" s="1">
        <f>G75*1.21</f>
        <v>0</v>
      </c>
      <c r="K75" s="1" t="s">
        <v>12</v>
      </c>
      <c r="L75" s="1">
        <f>J75-G75</f>
        <v>0</v>
      </c>
    </row>
    <row r="76" spans="1:12" x14ac:dyDescent="0.25">
      <c r="A76" s="36"/>
      <c r="B76" s="5" t="s">
        <v>94</v>
      </c>
      <c r="C76" s="58" t="s">
        <v>141</v>
      </c>
      <c r="D76" s="62">
        <v>1</v>
      </c>
      <c r="E76" s="39" t="s">
        <v>133</v>
      </c>
      <c r="F76" s="47"/>
      <c r="G76" s="46" t="s">
        <v>12</v>
      </c>
      <c r="H76" s="46">
        <f t="shared" si="36"/>
        <v>0</v>
      </c>
      <c r="I76" s="1"/>
      <c r="J76" s="1" t="s">
        <v>12</v>
      </c>
      <c r="K76" s="1">
        <f t="shared" si="37"/>
        <v>0</v>
      </c>
      <c r="L76" s="1">
        <f t="shared" si="38"/>
        <v>0</v>
      </c>
    </row>
    <row r="77" spans="1:12" ht="24" x14ac:dyDescent="0.25">
      <c r="A77" s="36"/>
      <c r="B77" s="5" t="s">
        <v>95</v>
      </c>
      <c r="C77" s="58" t="s">
        <v>142</v>
      </c>
      <c r="D77" s="62">
        <v>82</v>
      </c>
      <c r="E77" s="39" t="s">
        <v>143</v>
      </c>
      <c r="F77" s="44"/>
      <c r="G77" s="1">
        <f t="shared" ref="G77" si="40">D77*F77</f>
        <v>0</v>
      </c>
      <c r="H77" s="1" t="s">
        <v>12</v>
      </c>
      <c r="I77" s="1"/>
      <c r="J77" s="1">
        <f>G77*1.21</f>
        <v>0</v>
      </c>
      <c r="K77" s="1" t="s">
        <v>12</v>
      </c>
      <c r="L77" s="1">
        <f>J77-G77</f>
        <v>0</v>
      </c>
    </row>
    <row r="78" spans="1:12" x14ac:dyDescent="0.25">
      <c r="A78" s="36"/>
      <c r="B78" s="23" t="s">
        <v>23</v>
      </c>
      <c r="C78" s="24">
        <f>SUM(G14:H77)</f>
        <v>0</v>
      </c>
      <c r="D78" s="26"/>
      <c r="E78" s="19"/>
      <c r="F78" s="27"/>
      <c r="G78" s="24">
        <f>SUM(G14:G77)</f>
        <v>0</v>
      </c>
      <c r="H78" s="24">
        <f>SUM(H14:H77)</f>
        <v>0</v>
      </c>
      <c r="I78" s="35"/>
      <c r="J78" s="24">
        <f>SUM(J14:J77)</f>
        <v>0</v>
      </c>
      <c r="K78" s="24">
        <f>SUM(K14:K77)</f>
        <v>0</v>
      </c>
      <c r="L78" s="24">
        <f>SUM(L14:L77)</f>
        <v>0</v>
      </c>
    </row>
    <row r="79" spans="1:12" x14ac:dyDescent="0.25">
      <c r="A79" s="36"/>
      <c r="B79" s="14"/>
      <c r="C79" s="7"/>
      <c r="D79" s="3"/>
      <c r="E79" s="3"/>
      <c r="F79" s="4"/>
      <c r="G79" s="4"/>
      <c r="H79" s="4"/>
      <c r="I79" s="28"/>
      <c r="J79" s="4"/>
      <c r="K79" s="4"/>
      <c r="L79" s="4"/>
    </row>
    <row r="80" spans="1:12" x14ac:dyDescent="0.25">
      <c r="A80" s="36"/>
      <c r="B80" s="23"/>
      <c r="C80" s="25" t="s">
        <v>24</v>
      </c>
      <c r="D80" s="26"/>
      <c r="E80" s="26" t="s">
        <v>25</v>
      </c>
      <c r="F80" s="27" t="s">
        <v>26</v>
      </c>
      <c r="G80" s="26" t="s">
        <v>27</v>
      </c>
      <c r="H80" s="26" t="s">
        <v>28</v>
      </c>
      <c r="I80" s="31"/>
      <c r="J80" s="32"/>
      <c r="K80" s="42" t="s">
        <v>47</v>
      </c>
      <c r="L80" s="43"/>
    </row>
    <row r="81" spans="1:12" x14ac:dyDescent="0.25">
      <c r="A81" s="36"/>
      <c r="B81" s="15" t="s">
        <v>29</v>
      </c>
      <c r="C81" s="8" t="s">
        <v>30</v>
      </c>
      <c r="D81" s="5"/>
      <c r="E81" s="5"/>
      <c r="F81" s="6">
        <f>C78</f>
        <v>0</v>
      </c>
      <c r="G81" s="6">
        <f>H81-F81</f>
        <v>0</v>
      </c>
      <c r="H81" s="6">
        <f>F81*1.21</f>
        <v>0</v>
      </c>
      <c r="I81" s="31"/>
      <c r="J81" s="32"/>
      <c r="K81" s="67" t="s">
        <v>48</v>
      </c>
      <c r="L81" s="68"/>
    </row>
    <row r="82" spans="1:12" x14ac:dyDescent="0.25">
      <c r="A82" s="36"/>
      <c r="B82" s="15" t="s">
        <v>31</v>
      </c>
      <c r="C82" s="8" t="s">
        <v>32</v>
      </c>
      <c r="D82" s="56"/>
      <c r="E82" s="9" t="e">
        <f>F82/F81</f>
        <v>#DIV/0!</v>
      </c>
      <c r="F82" s="50">
        <f>G78</f>
        <v>0</v>
      </c>
      <c r="G82" s="6">
        <f>H82-F82</f>
        <v>0</v>
      </c>
      <c r="H82" s="6">
        <f>F82*1.21</f>
        <v>0</v>
      </c>
      <c r="I82" s="31"/>
      <c r="J82" s="32"/>
      <c r="K82" s="67"/>
      <c r="L82" s="68"/>
    </row>
    <row r="83" spans="1:12" x14ac:dyDescent="0.25">
      <c r="A83" s="36"/>
      <c r="B83" s="15" t="s">
        <v>33</v>
      </c>
      <c r="C83" s="8" t="s">
        <v>34</v>
      </c>
      <c r="D83" s="56"/>
      <c r="E83" s="9" t="e">
        <f>F83/F81</f>
        <v>#DIV/0!</v>
      </c>
      <c r="F83" s="50">
        <f>H78</f>
        <v>0</v>
      </c>
      <c r="G83" s="6">
        <f>H83-F83</f>
        <v>0</v>
      </c>
      <c r="H83" s="6">
        <f>F83*1.21</f>
        <v>0</v>
      </c>
      <c r="I83" s="31"/>
      <c r="J83" s="32"/>
      <c r="K83" s="69" t="s">
        <v>49</v>
      </c>
      <c r="L83" s="70"/>
    </row>
    <row r="84" spans="1:12" x14ac:dyDescent="0.25">
      <c r="A84" s="36"/>
      <c r="B84" s="14"/>
      <c r="C84" s="10"/>
      <c r="D84" s="3"/>
      <c r="E84" s="3"/>
      <c r="F84" s="4"/>
      <c r="G84" s="4"/>
      <c r="H84" s="4"/>
      <c r="I84" s="4"/>
      <c r="J84" s="4"/>
      <c r="K84" s="4"/>
      <c r="L84" s="4"/>
    </row>
    <row r="85" spans="1:12" ht="15.75" thickBot="1" x14ac:dyDescent="0.3">
      <c r="A85" s="36"/>
      <c r="B85" s="16" t="s">
        <v>35</v>
      </c>
      <c r="C85" s="11">
        <f ca="1">TODAY()</f>
        <v>43927</v>
      </c>
      <c r="D85" s="12"/>
      <c r="E85" s="12"/>
      <c r="F85" s="51" t="s">
        <v>36</v>
      </c>
      <c r="G85" s="71" t="s">
        <v>164</v>
      </c>
      <c r="H85" s="71"/>
      <c r="I85" s="55"/>
      <c r="J85" s="55"/>
      <c r="K85" s="55"/>
      <c r="L85" s="55"/>
    </row>
  </sheetData>
  <mergeCells count="14">
    <mergeCell ref="L11:L13"/>
    <mergeCell ref="K81:L82"/>
    <mergeCell ref="K83:L83"/>
    <mergeCell ref="G85:H85"/>
    <mergeCell ref="C2:C4"/>
    <mergeCell ref="D2:E3"/>
    <mergeCell ref="D5:F6"/>
    <mergeCell ref="B10:L10"/>
    <mergeCell ref="B11:B12"/>
    <mergeCell ref="C11:C12"/>
    <mergeCell ref="D11:D12"/>
    <mergeCell ref="E11:E12"/>
    <mergeCell ref="F11:H11"/>
    <mergeCell ref="J11:K11"/>
  </mergeCells>
  <phoneticPr fontId="8" type="noConversion"/>
  <pageMargins left="0.7" right="0.7" top="0.75" bottom="0.75" header="0.3" footer="0.3"/>
  <pageSetup paperSize="9" scale="54" fitToHeight="0" orientation="landscape" horizontalDpi="360" verticalDpi="360" r:id="rId1"/>
  <ignoredErrors>
    <ignoredError sqref="B51:B66 B21:B36" twoDigitTextYear="1"/>
    <ignoredError sqref="L70 L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VV_Řečany nad Labem</vt:lpstr>
      <vt:lpstr>'VV_Řečany nad Labem'!Oblast_tisku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2020-04-06T10:40:23Z</dcterms:modified>
</cp:coreProperties>
</file>