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Dell\Documents\!PROJEKTY\D A K O B E T\DPS\Profese\Rozpočet\ZměnaZ1\"/>
    </mc:Choice>
  </mc:AlternateContent>
  <bookViews>
    <workbookView xWindow="0" yWindow="0" windowWidth="16785" windowHeight="11655" firstSheet="7" activeTab="8"/>
  </bookViews>
  <sheets>
    <sheet name="Uchazeč" sheetId="5" r:id="rId1"/>
    <sheet name="Stavba" sheetId="1" r:id="rId2"/>
    <sheet name="VzorObjekt" sheetId="9" state="hidden" r:id="rId3"/>
    <sheet name="VzorPolozky" sheetId="10" state="hidden" r:id="rId4"/>
    <sheet name="Rekapitulace Objekt 00" sheetId="11" state="hidden" r:id="rId5"/>
    <sheet name="00 9991 Naklady" sheetId="12" r:id="rId6"/>
    <sheet name="Rekapitulace Objekt SO 01" sheetId="13" r:id="rId7"/>
    <sheet name="SO 01 D.1.01 Pol" sheetId="14" r:id="rId8"/>
    <sheet name="SO 01 D.1.02 Pol" sheetId="15" r:id="rId9"/>
    <sheet name="SO 01 D.1.03 Pol" sheetId="16" r:id="rId10"/>
    <sheet name="SO 01 D.1.04 Pol" sheetId="17" r:id="rId11"/>
    <sheet name="SO 01 D.1.05 Pol" sheetId="18" r:id="rId12"/>
    <sheet name="SO 01 D.1.06 Pol" sheetId="19" r:id="rId13"/>
    <sheet name="SO 01 D.1.07 Pol" sheetId="20" r:id="rId14"/>
    <sheet name="SO 01 D.1.08 Pol" sheetId="21" r:id="rId15"/>
    <sheet name="SO 01 D.1.09 Pol" sheetId="22" r:id="rId16"/>
    <sheet name="SO 01 D.1.10 Pol" sheetId="23" r:id="rId17"/>
    <sheet name="SO 01 D.1.400 Pol" sheetId="24" r:id="rId18"/>
    <sheet name="SO 01 D.1.500 Pol" sheetId="25" r:id="rId19"/>
    <sheet name="SO 01 D.1.600 Pol" sheetId="26" r:id="rId20"/>
    <sheet name="SO 01 D.1.700 Pol" sheetId="27" r:id="rId21"/>
    <sheet name="SO 01 D.1.800 Pol" sheetId="28" r:id="rId22"/>
    <sheet name="SO 01 D.1.900 Pol" sheetId="29" r:id="rId23"/>
    <sheet name="Rekapitulace Objekt IO 01" sheetId="30" r:id="rId24"/>
    <sheet name="IO 01 D.2 Pol" sheetId="31" r:id="rId25"/>
    <sheet name="Rekapitulace Objekt IO 02" sheetId="32" r:id="rId26"/>
    <sheet name="IO 02 D.3 Pol" sheetId="33" r:id="rId27"/>
    <sheet name="Rekapitulace Objekt IO 03" sheetId="34" r:id="rId28"/>
    <sheet name="IO 03 D.4 Pol" sheetId="35" r:id="rId29"/>
    <sheet name="Rekapitulace Objekt IO 04" sheetId="36" r:id="rId30"/>
    <sheet name="IO 04 D.5.05 Pol" sheetId="37" r:id="rId31"/>
    <sheet name="Rekapitulace Objekt IO 05" sheetId="38" r:id="rId32"/>
    <sheet name="IO 05 D.6 Pol" sheetId="39" r:id="rId33"/>
  </sheets>
  <externalReferences>
    <externalReference r:id="rId34"/>
  </externalReferences>
  <definedNames>
    <definedName name="CelkemObjekty" localSheetId="1">Stavba!$I$32</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'00 9991 Naklady'!$1:$8</definedName>
    <definedName name="_xlnm.Print_Titles" localSheetId="24">'IO 01 D.2 Pol'!$1:$8</definedName>
    <definedName name="_xlnm.Print_Titles" localSheetId="26">'IO 02 D.3 Pol'!$1:$8</definedName>
    <definedName name="_xlnm.Print_Titles" localSheetId="28">'IO 03 D.4 Pol'!$1:$8</definedName>
    <definedName name="_xlnm.Print_Titles" localSheetId="30">'IO 04 D.5.05 Pol'!$1:$8</definedName>
    <definedName name="_xlnm.Print_Titles" localSheetId="32">'IO 05 D.6 Pol'!$1:$8</definedName>
    <definedName name="_xlnm.Print_Titles" localSheetId="7">'SO 01 D.1.01 Pol'!$1:$8</definedName>
    <definedName name="_xlnm.Print_Titles" localSheetId="8">'SO 01 D.1.02 Pol'!$1:$8</definedName>
    <definedName name="_xlnm.Print_Titles" localSheetId="9">'SO 01 D.1.03 Pol'!$1:$8</definedName>
    <definedName name="_xlnm.Print_Titles" localSheetId="10">'SO 01 D.1.04 Pol'!$1:$8</definedName>
    <definedName name="_xlnm.Print_Titles" localSheetId="11">'SO 01 D.1.05 Pol'!$1:$8</definedName>
    <definedName name="_xlnm.Print_Titles" localSheetId="12">'SO 01 D.1.06 Pol'!$1:$8</definedName>
    <definedName name="_xlnm.Print_Titles" localSheetId="13">'SO 01 D.1.07 Pol'!$1:$8</definedName>
    <definedName name="_xlnm.Print_Titles" localSheetId="14">'SO 01 D.1.08 Pol'!$1:$8</definedName>
    <definedName name="_xlnm.Print_Titles" localSheetId="15">'SO 01 D.1.09 Pol'!$1:$8</definedName>
    <definedName name="_xlnm.Print_Titles" localSheetId="16">'SO 01 D.1.10 Pol'!$1:$8</definedName>
    <definedName name="_xlnm.Print_Titles" localSheetId="17">'SO 01 D.1.400 Pol'!$1:$8</definedName>
    <definedName name="_xlnm.Print_Titles" localSheetId="18">'SO 01 D.1.500 Pol'!$1:$8</definedName>
    <definedName name="_xlnm.Print_Titles" localSheetId="19">'SO 01 D.1.600 Pol'!$1:$8</definedName>
    <definedName name="_xlnm.Print_Titles" localSheetId="20">'SO 01 D.1.700 Pol'!$1:$8</definedName>
    <definedName name="_xlnm.Print_Titles" localSheetId="21">'SO 01 D.1.800 Pol'!$1:$8</definedName>
    <definedName name="_xlnm.Print_Titles" localSheetId="22">'SO 01 D.1.900 Pol'!$1:$8</definedName>
    <definedName name="Objednatel" localSheetId="1">Stavba!$D$11</definedName>
    <definedName name="Objekt" localSheetId="1">Stavba!#REF!</definedName>
    <definedName name="_xlnm.Print_Area" localSheetId="5">'00 9991 Naklady'!$A$1:$O$68</definedName>
    <definedName name="_xlnm.Print_Area" localSheetId="24">'IO 01 D.2 Pol'!$A$1:$O$150</definedName>
    <definedName name="_xlnm.Print_Area" localSheetId="26">'IO 02 D.3 Pol'!$A$1:$O$279</definedName>
    <definedName name="_xlnm.Print_Area" localSheetId="28">'IO 03 D.4 Pol'!$A$1:$O$234</definedName>
    <definedName name="_xlnm.Print_Area" localSheetId="30">'IO 04 D.5.05 Pol'!$A$1:$O$101</definedName>
    <definedName name="_xlnm.Print_Area" localSheetId="32">'IO 05 D.6 Pol'!$A$1:$O$48</definedName>
    <definedName name="_xlnm.Print_Area" localSheetId="4">'Rekapitulace Objekt 00'!$A$1:$H$21</definedName>
    <definedName name="_xlnm.Print_Area" localSheetId="23">'Rekapitulace Objekt IO 01'!$A$1:$H$24</definedName>
    <definedName name="_xlnm.Print_Area" localSheetId="25">'Rekapitulace Objekt IO 02'!$A$1:$H$33</definedName>
    <definedName name="_xlnm.Print_Area" localSheetId="27">'Rekapitulace Objekt IO 03'!$A$1:$H$24</definedName>
    <definedName name="_xlnm.Print_Area" localSheetId="29">'Rekapitulace Objekt IO 04'!$A$1:$H$27</definedName>
    <definedName name="_xlnm.Print_Area" localSheetId="31">'Rekapitulace Objekt IO 05'!$A$1:$H$21</definedName>
    <definedName name="_xlnm.Print_Area" localSheetId="6">'Rekapitulace Objekt SO 01'!$A$1:$H$234</definedName>
    <definedName name="_xlnm.Print_Area" localSheetId="7">'SO 01 D.1.01 Pol'!$A$1:$O$671</definedName>
    <definedName name="_xlnm.Print_Area" localSheetId="8">'SO 01 D.1.02 Pol'!$A$1:$O$896</definedName>
    <definedName name="_xlnm.Print_Area" localSheetId="9">'SO 01 D.1.03 Pol'!$A$1:$O$188</definedName>
    <definedName name="_xlnm.Print_Area" localSheetId="10">'SO 01 D.1.04 Pol'!$A$1:$O$139</definedName>
    <definedName name="_xlnm.Print_Area" localSheetId="11">'SO 01 D.1.05 Pol'!$A$1:$O$141</definedName>
    <definedName name="_xlnm.Print_Area" localSheetId="12">'SO 01 D.1.06 Pol'!$A$1:$O$155</definedName>
    <definedName name="_xlnm.Print_Area" localSheetId="13">'SO 01 D.1.07 Pol'!$A$1:$O$153</definedName>
    <definedName name="_xlnm.Print_Area" localSheetId="14">'SO 01 D.1.08 Pol'!$A$1:$O$96</definedName>
    <definedName name="_xlnm.Print_Area" localSheetId="15">'SO 01 D.1.09 Pol'!$A$1:$O$83</definedName>
    <definedName name="_xlnm.Print_Area" localSheetId="16">'SO 01 D.1.10 Pol'!$A$1:$O$106</definedName>
    <definedName name="_xlnm.Print_Area" localSheetId="17">'SO 01 D.1.400 Pol'!$A$1:$O$727</definedName>
    <definedName name="_xlnm.Print_Area" localSheetId="18">'SO 01 D.1.500 Pol'!$A$1:$O$210</definedName>
    <definedName name="_xlnm.Print_Area" localSheetId="19">'SO 01 D.1.600 Pol'!$A$1:$O$133</definedName>
    <definedName name="_xlnm.Print_Area" localSheetId="20">'SO 01 D.1.700 Pol'!$A$1:$O$220</definedName>
    <definedName name="_xlnm.Print_Area" localSheetId="21">'SO 01 D.1.800 Pol'!$A$1:$O$369</definedName>
    <definedName name="_xlnm.Print_Area" localSheetId="22">'SO 01 D.1.900 Pol'!$A$1:$O$443</definedName>
    <definedName name="_xlnm.Print_Area" localSheetId="1">Stavba!$A$1:$J$145</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62913"/>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M753" i="15" l="1"/>
  <c r="K753" i="15"/>
  <c r="G753" i="15"/>
  <c r="I753" i="15" s="1"/>
  <c r="M750" i="15"/>
  <c r="K750" i="15"/>
  <c r="G750" i="15"/>
  <c r="I750" i="15" s="1"/>
  <c r="M747" i="15"/>
  <c r="K747" i="15"/>
  <c r="G747" i="15"/>
  <c r="I747" i="15" s="1"/>
  <c r="M744" i="15"/>
  <c r="K744" i="15"/>
  <c r="G744" i="15"/>
  <c r="I744" i="15" s="1"/>
  <c r="M741" i="15"/>
  <c r="K741" i="15"/>
  <c r="G741" i="15"/>
  <c r="I741" i="15" s="1"/>
  <c r="M738" i="15"/>
  <c r="K738" i="15"/>
  <c r="G738" i="15"/>
  <c r="I738" i="15" s="1"/>
  <c r="D21" i="38" l="1"/>
  <c r="BC17" i="38"/>
  <c r="AN6" i="39"/>
  <c r="O14" i="38" s="1"/>
  <c r="G11" i="39"/>
  <c r="K11" i="39"/>
  <c r="K9" i="39" s="1"/>
  <c r="M11" i="39"/>
  <c r="M9" i="39" s="1"/>
  <c r="G16" i="39"/>
  <c r="I16" i="39" s="1"/>
  <c r="K16" i="39"/>
  <c r="M16" i="39"/>
  <c r="G21" i="39"/>
  <c r="K21" i="39"/>
  <c r="M21" i="39"/>
  <c r="G25" i="39"/>
  <c r="I25" i="39" s="1"/>
  <c r="K25" i="39"/>
  <c r="M25" i="39"/>
  <c r="G29" i="39"/>
  <c r="I29" i="39" s="1"/>
  <c r="K29" i="39"/>
  <c r="M29" i="39"/>
  <c r="G34" i="39"/>
  <c r="I34" i="39" s="1"/>
  <c r="K34" i="39"/>
  <c r="M34" i="39"/>
  <c r="G39" i="39"/>
  <c r="I39" i="39" s="1"/>
  <c r="K39" i="39"/>
  <c r="M39" i="39"/>
  <c r="G41" i="39"/>
  <c r="I41" i="39" s="1"/>
  <c r="K41" i="39"/>
  <c r="M41" i="39"/>
  <c r="G44" i="39"/>
  <c r="I44" i="39" s="1"/>
  <c r="K44" i="39"/>
  <c r="M44" i="39"/>
  <c r="D15" i="38"/>
  <c r="B7" i="38"/>
  <c r="B6" i="38"/>
  <c r="C1" i="38"/>
  <c r="B1" i="38"/>
  <c r="O14" i="36"/>
  <c r="D27" i="36"/>
  <c r="BC17" i="36"/>
  <c r="AN6" i="37"/>
  <c r="G10" i="37"/>
  <c r="I10" i="37" s="1"/>
  <c r="I9" i="37" s="1"/>
  <c r="K10" i="37"/>
  <c r="M10" i="37"/>
  <c r="G13" i="37"/>
  <c r="I13" i="37" s="1"/>
  <c r="K13" i="37"/>
  <c r="M13" i="37"/>
  <c r="G16" i="37"/>
  <c r="I16" i="37" s="1"/>
  <c r="K16" i="37"/>
  <c r="M16" i="37"/>
  <c r="G19" i="37"/>
  <c r="I19" i="37"/>
  <c r="K19" i="37"/>
  <c r="M19" i="37"/>
  <c r="M18" i="37" s="1"/>
  <c r="G21" i="37"/>
  <c r="I21" i="37"/>
  <c r="K21" i="37"/>
  <c r="M21" i="37"/>
  <c r="G24" i="37"/>
  <c r="I24" i="37"/>
  <c r="K24" i="37"/>
  <c r="M24" i="37"/>
  <c r="G26" i="37"/>
  <c r="I26" i="37"/>
  <c r="K26" i="37"/>
  <c r="M26" i="37"/>
  <c r="G29" i="37"/>
  <c r="I29" i="37"/>
  <c r="K29" i="37"/>
  <c r="M29" i="37"/>
  <c r="G31" i="37"/>
  <c r="I31" i="37"/>
  <c r="K31" i="37"/>
  <c r="M31" i="37"/>
  <c r="G33" i="37"/>
  <c r="I33" i="37"/>
  <c r="K33" i="37"/>
  <c r="M33" i="37"/>
  <c r="G35" i="37"/>
  <c r="I35" i="37"/>
  <c r="K35" i="37"/>
  <c r="M35" i="37"/>
  <c r="G37" i="37"/>
  <c r="I37" i="37"/>
  <c r="K37" i="37"/>
  <c r="M37" i="37"/>
  <c r="G39" i="37"/>
  <c r="I39" i="37"/>
  <c r="K39" i="37"/>
  <c r="M39" i="37"/>
  <c r="G42" i="37"/>
  <c r="I42" i="37"/>
  <c r="K42" i="37"/>
  <c r="M42" i="37"/>
  <c r="G44" i="37"/>
  <c r="I44" i="37"/>
  <c r="K44" i="37"/>
  <c r="M44" i="37"/>
  <c r="G47" i="37"/>
  <c r="I47" i="37"/>
  <c r="K47" i="37"/>
  <c r="M47" i="37"/>
  <c r="G49" i="37"/>
  <c r="I49" i="37"/>
  <c r="K49" i="37"/>
  <c r="M49" i="37"/>
  <c r="G51" i="37"/>
  <c r="I51" i="37"/>
  <c r="K51" i="37"/>
  <c r="M51" i="37"/>
  <c r="G53" i="37"/>
  <c r="I53" i="37"/>
  <c r="K53" i="37"/>
  <c r="M53" i="37"/>
  <c r="G55" i="37"/>
  <c r="I55" i="37"/>
  <c r="K55" i="37"/>
  <c r="M55" i="37"/>
  <c r="G57" i="37"/>
  <c r="I57" i="37"/>
  <c r="K57" i="37"/>
  <c r="M57" i="37"/>
  <c r="G59" i="37"/>
  <c r="I59" i="37"/>
  <c r="K59" i="37"/>
  <c r="M59" i="37"/>
  <c r="G61" i="37"/>
  <c r="I61" i="37"/>
  <c r="K61" i="37"/>
  <c r="M61" i="37"/>
  <c r="G63" i="37"/>
  <c r="I63" i="37"/>
  <c r="K63" i="37"/>
  <c r="M63" i="37"/>
  <c r="G65" i="37"/>
  <c r="I65" i="37"/>
  <c r="K65" i="37"/>
  <c r="M65" i="37"/>
  <c r="G67" i="37"/>
  <c r="I67" i="37"/>
  <c r="K67" i="37"/>
  <c r="M67" i="37"/>
  <c r="G69" i="37"/>
  <c r="I69" i="37"/>
  <c r="K69" i="37"/>
  <c r="M69" i="37"/>
  <c r="G71" i="37"/>
  <c r="I71" i="37"/>
  <c r="K71" i="37"/>
  <c r="M71" i="37"/>
  <c r="G73" i="37"/>
  <c r="I73" i="37"/>
  <c r="K73" i="37"/>
  <c r="M73" i="37"/>
  <c r="G75" i="37"/>
  <c r="I75" i="37"/>
  <c r="K75" i="37"/>
  <c r="M75" i="37"/>
  <c r="G78" i="37"/>
  <c r="I78" i="37"/>
  <c r="K78" i="37"/>
  <c r="M78" i="37"/>
  <c r="G80" i="37"/>
  <c r="I80" i="37"/>
  <c r="K80" i="37"/>
  <c r="M80" i="37"/>
  <c r="G82" i="37"/>
  <c r="I82" i="37"/>
  <c r="K82" i="37"/>
  <c r="M82" i="37"/>
  <c r="G84" i="37"/>
  <c r="I84" i="37"/>
  <c r="K84" i="37"/>
  <c r="M84" i="37"/>
  <c r="G86" i="37"/>
  <c r="I86" i="37"/>
  <c r="K86" i="37"/>
  <c r="M86" i="37"/>
  <c r="G88" i="37"/>
  <c r="I88" i="37"/>
  <c r="K88" i="37"/>
  <c r="M88" i="37"/>
  <c r="G90" i="37"/>
  <c r="I90" i="37"/>
  <c r="K90" i="37"/>
  <c r="M90" i="37"/>
  <c r="G92" i="37"/>
  <c r="I92" i="37"/>
  <c r="K92" i="37"/>
  <c r="M92" i="37"/>
  <c r="G95" i="37"/>
  <c r="K95" i="37"/>
  <c r="K94" i="37" s="1"/>
  <c r="M95" i="37"/>
  <c r="G97" i="37"/>
  <c r="I97" i="37" s="1"/>
  <c r="K97" i="37"/>
  <c r="M97" i="37"/>
  <c r="D15" i="36"/>
  <c r="B7" i="36"/>
  <c r="B6" i="36"/>
  <c r="C1" i="36"/>
  <c r="B1" i="36"/>
  <c r="D24" i="34"/>
  <c r="BC17" i="34"/>
  <c r="AN6" i="35"/>
  <c r="O14" i="34" s="1"/>
  <c r="AZ125" i="35"/>
  <c r="AZ114" i="35"/>
  <c r="AZ59" i="35"/>
  <c r="AZ51" i="35"/>
  <c r="G11" i="35"/>
  <c r="K11" i="35"/>
  <c r="M11" i="35"/>
  <c r="G13" i="35"/>
  <c r="I13" i="35" s="1"/>
  <c r="K13" i="35"/>
  <c r="M13" i="35"/>
  <c r="G18" i="35"/>
  <c r="I18" i="35" s="1"/>
  <c r="K18" i="35"/>
  <c r="M18" i="35"/>
  <c r="G22" i="35"/>
  <c r="I22" i="35" s="1"/>
  <c r="K22" i="35"/>
  <c r="M22" i="35"/>
  <c r="G26" i="35"/>
  <c r="I26" i="35" s="1"/>
  <c r="K26" i="35"/>
  <c r="M26" i="35"/>
  <c r="G31" i="35"/>
  <c r="I31" i="35" s="1"/>
  <c r="K31" i="35"/>
  <c r="M31" i="35"/>
  <c r="G33" i="35"/>
  <c r="I33" i="35" s="1"/>
  <c r="K33" i="35"/>
  <c r="M33" i="35"/>
  <c r="G36" i="35"/>
  <c r="I36" i="35" s="1"/>
  <c r="K36" i="35"/>
  <c r="M36" i="35"/>
  <c r="G40" i="35"/>
  <c r="I40" i="35" s="1"/>
  <c r="K40" i="35"/>
  <c r="M40" i="35"/>
  <c r="G43" i="35"/>
  <c r="I43" i="35" s="1"/>
  <c r="K43" i="35"/>
  <c r="M43" i="35"/>
  <c r="G46" i="35"/>
  <c r="I46" i="35" s="1"/>
  <c r="K46" i="35"/>
  <c r="M46" i="35"/>
  <c r="G52" i="35"/>
  <c r="K52" i="35"/>
  <c r="M52" i="35"/>
  <c r="G55" i="35"/>
  <c r="I55" i="35" s="1"/>
  <c r="K55" i="35"/>
  <c r="M55" i="35"/>
  <c r="G60" i="35"/>
  <c r="I60" i="35" s="1"/>
  <c r="K60" i="35"/>
  <c r="M60" i="35"/>
  <c r="G67" i="35"/>
  <c r="I67" i="35" s="1"/>
  <c r="K67" i="35"/>
  <c r="M67" i="35"/>
  <c r="G72" i="35"/>
  <c r="I72" i="35" s="1"/>
  <c r="K72" i="35"/>
  <c r="M72" i="35"/>
  <c r="G75" i="35"/>
  <c r="I75" i="35" s="1"/>
  <c r="K75" i="35"/>
  <c r="M75" i="35"/>
  <c r="G80" i="35"/>
  <c r="I80" i="35" s="1"/>
  <c r="K80" i="35"/>
  <c r="M80" i="35"/>
  <c r="G85" i="35"/>
  <c r="I85" i="35" s="1"/>
  <c r="K85" i="35"/>
  <c r="M85" i="35"/>
  <c r="G89" i="35"/>
  <c r="I89" i="35" s="1"/>
  <c r="K89" i="35"/>
  <c r="M89" i="35"/>
  <c r="G92" i="35"/>
  <c r="I92" i="35" s="1"/>
  <c r="K92" i="35"/>
  <c r="M92" i="35"/>
  <c r="G96" i="35"/>
  <c r="I96" i="35" s="1"/>
  <c r="K96" i="35"/>
  <c r="M96" i="35"/>
  <c r="G101" i="35"/>
  <c r="I101" i="35" s="1"/>
  <c r="K101" i="35"/>
  <c r="M101" i="35"/>
  <c r="G104" i="35"/>
  <c r="I104" i="35" s="1"/>
  <c r="K104" i="35"/>
  <c r="M104" i="35"/>
  <c r="G108" i="35"/>
  <c r="I108" i="35" s="1"/>
  <c r="K108" i="35"/>
  <c r="M108" i="35"/>
  <c r="G115" i="35"/>
  <c r="I115" i="35" s="1"/>
  <c r="K115" i="35"/>
  <c r="M115" i="35"/>
  <c r="G122" i="35"/>
  <c r="I122" i="35" s="1"/>
  <c r="K122" i="35"/>
  <c r="M122" i="35"/>
  <c r="G126" i="35"/>
  <c r="I126" i="35" s="1"/>
  <c r="K126" i="35"/>
  <c r="M126" i="35"/>
  <c r="G131" i="35"/>
  <c r="F128" i="35" s="1"/>
  <c r="H21" i="34" s="1"/>
  <c r="K131" i="35"/>
  <c r="M131" i="35"/>
  <c r="M128" i="35" s="1"/>
  <c r="G139" i="35"/>
  <c r="I139" i="35" s="1"/>
  <c r="K139" i="35"/>
  <c r="M139" i="35"/>
  <c r="G144" i="35"/>
  <c r="K144" i="35"/>
  <c r="M144" i="35"/>
  <c r="G147" i="35"/>
  <c r="I147" i="35" s="1"/>
  <c r="K147" i="35"/>
  <c r="M147" i="35"/>
  <c r="G149" i="35"/>
  <c r="I149" i="35" s="1"/>
  <c r="K149" i="35"/>
  <c r="M149" i="35"/>
  <c r="G152" i="35"/>
  <c r="I152" i="35" s="1"/>
  <c r="K152" i="35"/>
  <c r="M152" i="35"/>
  <c r="G156" i="35"/>
  <c r="I156" i="35" s="1"/>
  <c r="K156" i="35"/>
  <c r="M156" i="35"/>
  <c r="G160" i="35"/>
  <c r="I160" i="35" s="1"/>
  <c r="K160" i="35"/>
  <c r="M160" i="35"/>
  <c r="G165" i="35"/>
  <c r="I165" i="35" s="1"/>
  <c r="K165" i="35"/>
  <c r="M165" i="35"/>
  <c r="G170" i="35"/>
  <c r="I170" i="35" s="1"/>
  <c r="K170" i="35"/>
  <c r="M170" i="35"/>
  <c r="G175" i="35"/>
  <c r="I175" i="35" s="1"/>
  <c r="K175" i="35"/>
  <c r="M175" i="35"/>
  <c r="G180" i="35"/>
  <c r="I180" i="35" s="1"/>
  <c r="K180" i="35"/>
  <c r="M180" i="35"/>
  <c r="G185" i="35"/>
  <c r="I185" i="35" s="1"/>
  <c r="K185" i="35"/>
  <c r="M185" i="35"/>
  <c r="G190" i="35"/>
  <c r="I190" i="35" s="1"/>
  <c r="K190" i="35"/>
  <c r="M190" i="35"/>
  <c r="G194" i="35"/>
  <c r="I194" i="35" s="1"/>
  <c r="K194" i="35"/>
  <c r="M194" i="35"/>
  <c r="G196" i="35"/>
  <c r="I196" i="35" s="1"/>
  <c r="K196" i="35"/>
  <c r="M196" i="35"/>
  <c r="G198" i="35"/>
  <c r="I198" i="35" s="1"/>
  <c r="K198" i="35"/>
  <c r="M198" i="35"/>
  <c r="G200" i="35"/>
  <c r="I200" i="35" s="1"/>
  <c r="K200" i="35"/>
  <c r="M200" i="35"/>
  <c r="G202" i="35"/>
  <c r="I202" i="35" s="1"/>
  <c r="K202" i="35"/>
  <c r="M202" i="35"/>
  <c r="G204" i="35"/>
  <c r="I204" i="35" s="1"/>
  <c r="K204" i="35"/>
  <c r="M204" i="35"/>
  <c r="G206" i="35"/>
  <c r="I206" i="35" s="1"/>
  <c r="K206" i="35"/>
  <c r="M206" i="35"/>
  <c r="G208" i="35"/>
  <c r="I208" i="35" s="1"/>
  <c r="K208" i="35"/>
  <c r="M208" i="35"/>
  <c r="G210" i="35"/>
  <c r="I210" i="35" s="1"/>
  <c r="K210" i="35"/>
  <c r="M210" i="35"/>
  <c r="G212" i="35"/>
  <c r="I212" i="35" s="1"/>
  <c r="K212" i="35"/>
  <c r="M212" i="35"/>
  <c r="G214" i="35"/>
  <c r="I214" i="35" s="1"/>
  <c r="K214" i="35"/>
  <c r="M214" i="35"/>
  <c r="G216" i="35"/>
  <c r="I216" i="35" s="1"/>
  <c r="K216" i="35"/>
  <c r="M216" i="35"/>
  <c r="G218" i="35"/>
  <c r="I218" i="35" s="1"/>
  <c r="K218" i="35"/>
  <c r="M218" i="35"/>
  <c r="G220" i="35"/>
  <c r="I220" i="35" s="1"/>
  <c r="K220" i="35"/>
  <c r="M220" i="35"/>
  <c r="G222" i="35"/>
  <c r="I222" i="35" s="1"/>
  <c r="K222" i="35"/>
  <c r="M222" i="35"/>
  <c r="G224" i="35"/>
  <c r="I224" i="35" s="1"/>
  <c r="K224" i="35"/>
  <c r="M224" i="35"/>
  <c r="G229" i="35"/>
  <c r="F226" i="35" s="1"/>
  <c r="H23" i="34" s="1"/>
  <c r="K229" i="35"/>
  <c r="K226" i="35" s="1"/>
  <c r="M229" i="35"/>
  <c r="M226" i="35" s="1"/>
  <c r="D15" i="34"/>
  <c r="B7" i="34"/>
  <c r="B6" i="34"/>
  <c r="C1" i="34"/>
  <c r="B1" i="34"/>
  <c r="O14" i="32"/>
  <c r="D33" i="32"/>
  <c r="H32" i="32"/>
  <c r="BC17" i="32"/>
  <c r="AN6" i="33"/>
  <c r="AZ250" i="33"/>
  <c r="AZ120" i="33"/>
  <c r="AZ89" i="33"/>
  <c r="AZ64" i="33"/>
  <c r="G12" i="33"/>
  <c r="K12" i="33"/>
  <c r="M12" i="33"/>
  <c r="G17" i="33"/>
  <c r="I17" i="33" s="1"/>
  <c r="K17" i="33"/>
  <c r="M17" i="33"/>
  <c r="G28" i="33"/>
  <c r="I28" i="33" s="1"/>
  <c r="K28" i="33"/>
  <c r="M28" i="33"/>
  <c r="G33" i="33"/>
  <c r="I33" i="33" s="1"/>
  <c r="K33" i="33"/>
  <c r="M33" i="33"/>
  <c r="G36" i="33"/>
  <c r="I36" i="33" s="1"/>
  <c r="K36" i="33"/>
  <c r="M36" i="33"/>
  <c r="G41" i="33"/>
  <c r="I41" i="33" s="1"/>
  <c r="K41" i="33"/>
  <c r="M41" i="33"/>
  <c r="G44" i="33"/>
  <c r="I44" i="33" s="1"/>
  <c r="K44" i="33"/>
  <c r="M44" i="33"/>
  <c r="K46" i="33"/>
  <c r="G49" i="33"/>
  <c r="I49" i="33" s="1"/>
  <c r="I46" i="33" s="1"/>
  <c r="K49" i="33"/>
  <c r="M49" i="33"/>
  <c r="M46" i="33" s="1"/>
  <c r="F51" i="33"/>
  <c r="G54" i="33"/>
  <c r="I54" i="33" s="1"/>
  <c r="I51" i="33" s="1"/>
  <c r="K54" i="33"/>
  <c r="K51" i="33" s="1"/>
  <c r="M54" i="33"/>
  <c r="M51" i="33" s="1"/>
  <c r="G58" i="33"/>
  <c r="I58" i="33" s="1"/>
  <c r="K58" i="33"/>
  <c r="M58" i="33"/>
  <c r="G60" i="33"/>
  <c r="I60" i="33" s="1"/>
  <c r="K60" i="33"/>
  <c r="M60" i="33"/>
  <c r="G65" i="33"/>
  <c r="I65" i="33" s="1"/>
  <c r="K65" i="33"/>
  <c r="M65" i="33"/>
  <c r="G69" i="33"/>
  <c r="I69" i="33" s="1"/>
  <c r="K69" i="33"/>
  <c r="M69" i="33"/>
  <c r="G72" i="33"/>
  <c r="I72" i="33" s="1"/>
  <c r="K72" i="33"/>
  <c r="M72" i="33"/>
  <c r="G75" i="33"/>
  <c r="I75" i="33" s="1"/>
  <c r="K75" i="33"/>
  <c r="M75" i="33"/>
  <c r="G78" i="33"/>
  <c r="I78" i="33" s="1"/>
  <c r="K78" i="33"/>
  <c r="M78" i="33"/>
  <c r="G80" i="33"/>
  <c r="I80" i="33" s="1"/>
  <c r="K80" i="33"/>
  <c r="M80" i="33"/>
  <c r="G84" i="33"/>
  <c r="I84" i="33" s="1"/>
  <c r="K84" i="33"/>
  <c r="M84" i="33"/>
  <c r="G90" i="33"/>
  <c r="I90" i="33" s="1"/>
  <c r="K90" i="33"/>
  <c r="M90" i="33"/>
  <c r="G93" i="33"/>
  <c r="I93" i="33" s="1"/>
  <c r="K93" i="33"/>
  <c r="M93" i="33"/>
  <c r="G95" i="33"/>
  <c r="I95" i="33" s="1"/>
  <c r="K95" i="33"/>
  <c r="K87" i="33" s="1"/>
  <c r="M95" i="33"/>
  <c r="G97" i="33"/>
  <c r="I97" i="33" s="1"/>
  <c r="K97" i="33"/>
  <c r="M97" i="33"/>
  <c r="G100" i="33"/>
  <c r="K100" i="33"/>
  <c r="K99" i="33" s="1"/>
  <c r="M100" i="33"/>
  <c r="M99" i="33" s="1"/>
  <c r="G103" i="33"/>
  <c r="I103" i="33" s="1"/>
  <c r="K103" i="33"/>
  <c r="K102" i="33" s="1"/>
  <c r="M103" i="33"/>
  <c r="G106" i="33"/>
  <c r="I106" i="33" s="1"/>
  <c r="K106" i="33"/>
  <c r="M106" i="33"/>
  <c r="G111" i="33"/>
  <c r="I111" i="33" s="1"/>
  <c r="K111" i="33"/>
  <c r="M111" i="33"/>
  <c r="G115" i="33"/>
  <c r="I115" i="33" s="1"/>
  <c r="K115" i="33"/>
  <c r="M115" i="33"/>
  <c r="G117" i="33"/>
  <c r="I117" i="33" s="1"/>
  <c r="K117" i="33"/>
  <c r="M117" i="33"/>
  <c r="G121" i="33"/>
  <c r="I121" i="33" s="1"/>
  <c r="K121" i="33"/>
  <c r="M121" i="33"/>
  <c r="G123" i="33"/>
  <c r="I123" i="33" s="1"/>
  <c r="K123" i="33"/>
  <c r="M123" i="33"/>
  <c r="G126" i="33"/>
  <c r="I126" i="33" s="1"/>
  <c r="K126" i="33"/>
  <c r="M126" i="33"/>
  <c r="G131" i="33"/>
  <c r="I131" i="33" s="1"/>
  <c r="K131" i="33"/>
  <c r="M131" i="33"/>
  <c r="M128" i="33" s="1"/>
  <c r="G134" i="33"/>
  <c r="I134" i="33" s="1"/>
  <c r="K134" i="33"/>
  <c r="M134" i="33"/>
  <c r="G139" i="33"/>
  <c r="I139" i="33" s="1"/>
  <c r="K139" i="33"/>
  <c r="K136" i="33" s="1"/>
  <c r="M139" i="33"/>
  <c r="G142" i="33"/>
  <c r="I142" i="33" s="1"/>
  <c r="K142" i="33"/>
  <c r="M142" i="33"/>
  <c r="G146" i="33"/>
  <c r="K146" i="33"/>
  <c r="M146" i="33"/>
  <c r="G150" i="33"/>
  <c r="I150" i="33" s="1"/>
  <c r="K150" i="33"/>
  <c r="M150" i="33"/>
  <c r="G154" i="33"/>
  <c r="I154" i="33" s="1"/>
  <c r="K154" i="33"/>
  <c r="M154" i="33"/>
  <c r="M152" i="33" s="1"/>
  <c r="G158" i="33"/>
  <c r="I158" i="33" s="1"/>
  <c r="K158" i="33"/>
  <c r="M158" i="33"/>
  <c r="G161" i="33"/>
  <c r="I161" i="33" s="1"/>
  <c r="K161" i="33"/>
  <c r="M161" i="33"/>
  <c r="G165" i="33"/>
  <c r="I165" i="33" s="1"/>
  <c r="K165" i="33"/>
  <c r="M165" i="33"/>
  <c r="G170" i="33"/>
  <c r="I170" i="33" s="1"/>
  <c r="K170" i="33"/>
  <c r="K167" i="33" s="1"/>
  <c r="M170" i="33"/>
  <c r="G173" i="33"/>
  <c r="I173" i="33" s="1"/>
  <c r="K173" i="33"/>
  <c r="M173" i="33"/>
  <c r="M167" i="33" s="1"/>
  <c r="G179" i="33"/>
  <c r="I179" i="33" s="1"/>
  <c r="K179" i="33"/>
  <c r="M179" i="33"/>
  <c r="F182" i="33"/>
  <c r="G184" i="33"/>
  <c r="I184" i="33" s="1"/>
  <c r="I182" i="33" s="1"/>
  <c r="K184" i="33"/>
  <c r="K182" i="33" s="1"/>
  <c r="M184" i="33"/>
  <c r="M182" i="33" s="1"/>
  <c r="G187" i="33"/>
  <c r="I187" i="33" s="1"/>
  <c r="K187" i="33"/>
  <c r="M187" i="33"/>
  <c r="G189" i="33"/>
  <c r="I189" i="33" s="1"/>
  <c r="K189" i="33"/>
  <c r="M189" i="33"/>
  <c r="G194" i="33"/>
  <c r="I194" i="33" s="1"/>
  <c r="K194" i="33"/>
  <c r="M194" i="33"/>
  <c r="M197" i="33"/>
  <c r="G200" i="33"/>
  <c r="I200" i="33" s="1"/>
  <c r="I197" i="33" s="1"/>
  <c r="K200" i="33"/>
  <c r="K197" i="33" s="1"/>
  <c r="M200" i="33"/>
  <c r="G205" i="33"/>
  <c r="I205" i="33" s="1"/>
  <c r="K205" i="33"/>
  <c r="K202" i="33" s="1"/>
  <c r="M205" i="33"/>
  <c r="G210" i="33"/>
  <c r="I210" i="33" s="1"/>
  <c r="K210" i="33"/>
  <c r="M210" i="33"/>
  <c r="M202" i="33" s="1"/>
  <c r="G216" i="33"/>
  <c r="I216" i="33" s="1"/>
  <c r="K216" i="33"/>
  <c r="M216" i="33"/>
  <c r="G220" i="33"/>
  <c r="I220" i="33" s="1"/>
  <c r="K220" i="33"/>
  <c r="M220" i="33"/>
  <c r="G222" i="33"/>
  <c r="I222" i="33" s="1"/>
  <c r="K222" i="33"/>
  <c r="M222" i="33"/>
  <c r="G226" i="33"/>
  <c r="I226" i="33" s="1"/>
  <c r="K226" i="33"/>
  <c r="M226" i="33"/>
  <c r="G229" i="33"/>
  <c r="I229" i="33" s="1"/>
  <c r="K229" i="33"/>
  <c r="M229" i="33"/>
  <c r="K231" i="33"/>
  <c r="G233" i="33"/>
  <c r="I233" i="33" s="1"/>
  <c r="I231" i="33" s="1"/>
  <c r="K233" i="33"/>
  <c r="M233" i="33"/>
  <c r="M231" i="33" s="1"/>
  <c r="G236" i="33"/>
  <c r="I236" i="33" s="1"/>
  <c r="I235" i="33" s="1"/>
  <c r="K236" i="33"/>
  <c r="M236" i="33"/>
  <c r="M235" i="33" s="1"/>
  <c r="G242" i="33"/>
  <c r="I242" i="33" s="1"/>
  <c r="K242" i="33"/>
  <c r="K235" i="33" s="1"/>
  <c r="M242" i="33"/>
  <c r="G247" i="33"/>
  <c r="I247" i="33" s="1"/>
  <c r="K247" i="33"/>
  <c r="K245" i="33" s="1"/>
  <c r="M247" i="33"/>
  <c r="G251" i="33"/>
  <c r="I251" i="33" s="1"/>
  <c r="K251" i="33"/>
  <c r="M251" i="33"/>
  <c r="M245" i="33" s="1"/>
  <c r="G253" i="33"/>
  <c r="I253" i="33" s="1"/>
  <c r="K253" i="33"/>
  <c r="M253" i="33"/>
  <c r="F256" i="33"/>
  <c r="G260" i="33"/>
  <c r="I260" i="33"/>
  <c r="K260" i="33"/>
  <c r="M260" i="33"/>
  <c r="G265" i="33"/>
  <c r="I265" i="33"/>
  <c r="K265" i="33"/>
  <c r="M265" i="33"/>
  <c r="G269" i="33"/>
  <c r="I269" i="33"/>
  <c r="K269" i="33"/>
  <c r="M269" i="33"/>
  <c r="G275" i="33"/>
  <c r="F272" i="33" s="1"/>
  <c r="I275" i="33"/>
  <c r="I272" i="33" s="1"/>
  <c r="K275" i="33"/>
  <c r="K272" i="33" s="1"/>
  <c r="M275" i="33"/>
  <c r="M272" i="33" s="1"/>
  <c r="D15" i="32"/>
  <c r="B7" i="32"/>
  <c r="B6" i="32"/>
  <c r="C1" i="32"/>
  <c r="B1" i="32"/>
  <c r="D24" i="30"/>
  <c r="H23" i="30"/>
  <c r="BC17" i="30"/>
  <c r="AN6" i="31"/>
  <c r="O14" i="30" s="1"/>
  <c r="G11" i="31"/>
  <c r="K11" i="31"/>
  <c r="M11" i="31"/>
  <c r="G13" i="31"/>
  <c r="K13" i="31"/>
  <c r="M13" i="31"/>
  <c r="G17" i="31"/>
  <c r="I17" i="31" s="1"/>
  <c r="K17" i="31"/>
  <c r="M17" i="31"/>
  <c r="G23" i="31"/>
  <c r="I23" i="31" s="1"/>
  <c r="K23" i="31"/>
  <c r="M23" i="31"/>
  <c r="G29" i="31"/>
  <c r="I29" i="31" s="1"/>
  <c r="K29" i="31"/>
  <c r="M29" i="31"/>
  <c r="G36" i="31"/>
  <c r="I36" i="31" s="1"/>
  <c r="K36" i="31"/>
  <c r="M36" i="31"/>
  <c r="G42" i="31"/>
  <c r="I42" i="31" s="1"/>
  <c r="K42" i="31"/>
  <c r="M42" i="31"/>
  <c r="G49" i="31"/>
  <c r="I49" i="31" s="1"/>
  <c r="K49" i="31"/>
  <c r="M49" i="31"/>
  <c r="G54" i="31"/>
  <c r="I54" i="31" s="1"/>
  <c r="K54" i="31"/>
  <c r="M54" i="31"/>
  <c r="G61" i="31"/>
  <c r="I61" i="31" s="1"/>
  <c r="K61" i="31"/>
  <c r="M61" i="31"/>
  <c r="G66" i="31"/>
  <c r="I66" i="31" s="1"/>
  <c r="K66" i="31"/>
  <c r="M66" i="31"/>
  <c r="G69" i="31"/>
  <c r="I69" i="31" s="1"/>
  <c r="K69" i="31"/>
  <c r="M69" i="31"/>
  <c r="G77" i="31"/>
  <c r="I77" i="31" s="1"/>
  <c r="K77" i="31"/>
  <c r="M77" i="31"/>
  <c r="G82" i="31"/>
  <c r="I82" i="31" s="1"/>
  <c r="K82" i="31"/>
  <c r="M82" i="31"/>
  <c r="G90" i="31"/>
  <c r="I90" i="31" s="1"/>
  <c r="K90" i="31"/>
  <c r="M90" i="31"/>
  <c r="G94" i="31"/>
  <c r="I94" i="31" s="1"/>
  <c r="K94" i="31"/>
  <c r="M94" i="31"/>
  <c r="G98" i="31"/>
  <c r="I98" i="31" s="1"/>
  <c r="K98" i="31"/>
  <c r="M98" i="31"/>
  <c r="G103" i="31"/>
  <c r="I103" i="31" s="1"/>
  <c r="K103" i="31"/>
  <c r="M103" i="31"/>
  <c r="G107" i="31"/>
  <c r="K107" i="31"/>
  <c r="K105" i="31" s="1"/>
  <c r="M107" i="31"/>
  <c r="G111" i="31"/>
  <c r="I111" i="31" s="1"/>
  <c r="K111" i="31"/>
  <c r="M111" i="31"/>
  <c r="G114" i="31"/>
  <c r="I114" i="31" s="1"/>
  <c r="K114" i="31"/>
  <c r="M114" i="31"/>
  <c r="G129" i="31"/>
  <c r="F127" i="31" s="1"/>
  <c r="J89" i="1" s="1"/>
  <c r="K129" i="31"/>
  <c r="K127" i="31" s="1"/>
  <c r="M129" i="31"/>
  <c r="M127" i="31" s="1"/>
  <c r="G142" i="31"/>
  <c r="F131" i="31" s="1"/>
  <c r="H22" i="30" s="1"/>
  <c r="K142" i="31"/>
  <c r="K131" i="31" s="1"/>
  <c r="M142" i="31"/>
  <c r="M131" i="31" s="1"/>
  <c r="G146" i="31"/>
  <c r="F144" i="31" s="1"/>
  <c r="J142" i="1" s="1"/>
  <c r="K146" i="31"/>
  <c r="K144" i="31" s="1"/>
  <c r="M146" i="31"/>
  <c r="M144" i="31" s="1"/>
  <c r="D15" i="30"/>
  <c r="B7" i="30"/>
  <c r="B6" i="30"/>
  <c r="C1" i="30"/>
  <c r="B1" i="30"/>
  <c r="O28" i="13"/>
  <c r="D234" i="13"/>
  <c r="BC222" i="13"/>
  <c r="AN6" i="29"/>
  <c r="O29" i="13" s="1"/>
  <c r="G10" i="29"/>
  <c r="K10" i="29"/>
  <c r="M10" i="29"/>
  <c r="G12" i="29"/>
  <c r="I12" i="29" s="1"/>
  <c r="K12" i="29"/>
  <c r="M12" i="29"/>
  <c r="G14" i="29"/>
  <c r="I14" i="29" s="1"/>
  <c r="K14" i="29"/>
  <c r="M14" i="29"/>
  <c r="G16" i="29"/>
  <c r="I16" i="29" s="1"/>
  <c r="K16" i="29"/>
  <c r="M16" i="29"/>
  <c r="G18" i="29"/>
  <c r="I18" i="29" s="1"/>
  <c r="K18" i="29"/>
  <c r="M18" i="29"/>
  <c r="G20" i="29"/>
  <c r="I20" i="29" s="1"/>
  <c r="K20" i="29"/>
  <c r="M20" i="29"/>
  <c r="G22" i="29"/>
  <c r="I22" i="29" s="1"/>
  <c r="K22" i="29"/>
  <c r="M22" i="29"/>
  <c r="G24" i="29"/>
  <c r="I24" i="29" s="1"/>
  <c r="K24" i="29"/>
  <c r="M24" i="29"/>
  <c r="G26" i="29"/>
  <c r="I26" i="29" s="1"/>
  <c r="K26" i="29"/>
  <c r="M26" i="29"/>
  <c r="G28" i="29"/>
  <c r="I28" i="29" s="1"/>
  <c r="K28" i="29"/>
  <c r="M28" i="29"/>
  <c r="G30" i="29"/>
  <c r="I30" i="29" s="1"/>
  <c r="K30" i="29"/>
  <c r="M30" i="29"/>
  <c r="G32" i="29"/>
  <c r="I32" i="29" s="1"/>
  <c r="K32" i="29"/>
  <c r="M32" i="29"/>
  <c r="G34" i="29"/>
  <c r="I34" i="29" s="1"/>
  <c r="K34" i="29"/>
  <c r="M34" i="29"/>
  <c r="G36" i="29"/>
  <c r="I36" i="29" s="1"/>
  <c r="K36" i="29"/>
  <c r="M36" i="29"/>
  <c r="G38" i="29"/>
  <c r="I38" i="29" s="1"/>
  <c r="K38" i="29"/>
  <c r="M38" i="29"/>
  <c r="G40" i="29"/>
  <c r="I40" i="29" s="1"/>
  <c r="K40" i="29"/>
  <c r="M40" i="29"/>
  <c r="G42" i="29"/>
  <c r="I42" i="29" s="1"/>
  <c r="K42" i="29"/>
  <c r="M42" i="29"/>
  <c r="G44" i="29"/>
  <c r="I44" i="29" s="1"/>
  <c r="K44" i="29"/>
  <c r="M44" i="29"/>
  <c r="G46" i="29"/>
  <c r="I46" i="29" s="1"/>
  <c r="K46" i="29"/>
  <c r="M46" i="29"/>
  <c r="G48" i="29"/>
  <c r="I48" i="29" s="1"/>
  <c r="K48" i="29"/>
  <c r="M48" i="29"/>
  <c r="G50" i="29"/>
  <c r="I50" i="29" s="1"/>
  <c r="K50" i="29"/>
  <c r="M50" i="29"/>
  <c r="G52" i="29"/>
  <c r="I52" i="29" s="1"/>
  <c r="K52" i="29"/>
  <c r="M52" i="29"/>
  <c r="G54" i="29"/>
  <c r="I54" i="29" s="1"/>
  <c r="K54" i="29"/>
  <c r="M54" i="29"/>
  <c r="G56" i="29"/>
  <c r="I56" i="29" s="1"/>
  <c r="K56" i="29"/>
  <c r="M56" i="29"/>
  <c r="G58" i="29"/>
  <c r="I58" i="29" s="1"/>
  <c r="K58" i="29"/>
  <c r="M58" i="29"/>
  <c r="G60" i="29"/>
  <c r="I60" i="29" s="1"/>
  <c r="K60" i="29"/>
  <c r="M60" i="29"/>
  <c r="G62" i="29"/>
  <c r="I62" i="29" s="1"/>
  <c r="K62" i="29"/>
  <c r="M62" i="29"/>
  <c r="G64" i="29"/>
  <c r="I64" i="29" s="1"/>
  <c r="K64" i="29"/>
  <c r="M64" i="29"/>
  <c r="G66" i="29"/>
  <c r="I66" i="29" s="1"/>
  <c r="K66" i="29"/>
  <c r="M66" i="29"/>
  <c r="G68" i="29"/>
  <c r="I68" i="29" s="1"/>
  <c r="K68" i="29"/>
  <c r="M68" i="29"/>
  <c r="G70" i="29"/>
  <c r="I70" i="29" s="1"/>
  <c r="K70" i="29"/>
  <c r="M70" i="29"/>
  <c r="G72" i="29"/>
  <c r="I72" i="29" s="1"/>
  <c r="K72" i="29"/>
  <c r="M72" i="29"/>
  <c r="G74" i="29"/>
  <c r="I74" i="29" s="1"/>
  <c r="K74" i="29"/>
  <c r="M74" i="29"/>
  <c r="G76" i="29"/>
  <c r="I76" i="29" s="1"/>
  <c r="K76" i="29"/>
  <c r="M76" i="29"/>
  <c r="G79" i="29"/>
  <c r="I79" i="29" s="1"/>
  <c r="K79" i="29"/>
  <c r="M79" i="29"/>
  <c r="G81" i="29"/>
  <c r="I81" i="29" s="1"/>
  <c r="K81" i="29"/>
  <c r="M81" i="29"/>
  <c r="G83" i="29"/>
  <c r="I83" i="29" s="1"/>
  <c r="K83" i="29"/>
  <c r="M83" i="29"/>
  <c r="G85" i="29"/>
  <c r="I85" i="29" s="1"/>
  <c r="K85" i="29"/>
  <c r="M85" i="29"/>
  <c r="G87" i="29"/>
  <c r="I87" i="29" s="1"/>
  <c r="K87" i="29"/>
  <c r="M87" i="29"/>
  <c r="G89" i="29"/>
  <c r="I89" i="29" s="1"/>
  <c r="K89" i="29"/>
  <c r="M89" i="29"/>
  <c r="G91" i="29"/>
  <c r="I91" i="29" s="1"/>
  <c r="K91" i="29"/>
  <c r="M91" i="29"/>
  <c r="G93" i="29"/>
  <c r="I93" i="29" s="1"/>
  <c r="K93" i="29"/>
  <c r="M93" i="29"/>
  <c r="G95" i="29"/>
  <c r="I95" i="29" s="1"/>
  <c r="K95" i="29"/>
  <c r="M95" i="29"/>
  <c r="G97" i="29"/>
  <c r="I97" i="29" s="1"/>
  <c r="K97" i="29"/>
  <c r="M97" i="29"/>
  <c r="G99" i="29"/>
  <c r="I99" i="29" s="1"/>
  <c r="K99" i="29"/>
  <c r="M99" i="29"/>
  <c r="G101" i="29"/>
  <c r="I101" i="29" s="1"/>
  <c r="K101" i="29"/>
  <c r="M101" i="29"/>
  <c r="G103" i="29"/>
  <c r="I103" i="29" s="1"/>
  <c r="K103" i="29"/>
  <c r="M103" i="29"/>
  <c r="G105" i="29"/>
  <c r="I105" i="29" s="1"/>
  <c r="K105" i="29"/>
  <c r="M105" i="29"/>
  <c r="G107" i="29"/>
  <c r="I107" i="29" s="1"/>
  <c r="K107" i="29"/>
  <c r="M107" i="29"/>
  <c r="G109" i="29"/>
  <c r="I109" i="29" s="1"/>
  <c r="K109" i="29"/>
  <c r="M109" i="29"/>
  <c r="G111" i="29"/>
  <c r="I111" i="29" s="1"/>
  <c r="K111" i="29"/>
  <c r="M111" i="29"/>
  <c r="G113" i="29"/>
  <c r="I113" i="29" s="1"/>
  <c r="K113" i="29"/>
  <c r="M113" i="29"/>
  <c r="G115" i="29"/>
  <c r="I115" i="29" s="1"/>
  <c r="K115" i="29"/>
  <c r="M115" i="29"/>
  <c r="G117" i="29"/>
  <c r="I117" i="29" s="1"/>
  <c r="K117" i="29"/>
  <c r="M117" i="29"/>
  <c r="G119" i="29"/>
  <c r="I119" i="29" s="1"/>
  <c r="K119" i="29"/>
  <c r="M119" i="29"/>
  <c r="G122" i="29"/>
  <c r="I122" i="29" s="1"/>
  <c r="K122" i="29"/>
  <c r="M122" i="29"/>
  <c r="G124" i="29"/>
  <c r="I124" i="29" s="1"/>
  <c r="K124" i="29"/>
  <c r="M124" i="29"/>
  <c r="G126" i="29"/>
  <c r="I126" i="29" s="1"/>
  <c r="K126" i="29"/>
  <c r="M126" i="29"/>
  <c r="G128" i="29"/>
  <c r="I128" i="29" s="1"/>
  <c r="K128" i="29"/>
  <c r="M128" i="29"/>
  <c r="G130" i="29"/>
  <c r="I130" i="29" s="1"/>
  <c r="K130" i="29"/>
  <c r="M130" i="29"/>
  <c r="G132" i="29"/>
  <c r="I132" i="29" s="1"/>
  <c r="K132" i="29"/>
  <c r="M132" i="29"/>
  <c r="G134" i="29"/>
  <c r="I134" i="29" s="1"/>
  <c r="K134" i="29"/>
  <c r="M134" i="29"/>
  <c r="G136" i="29"/>
  <c r="I136" i="29" s="1"/>
  <c r="K136" i="29"/>
  <c r="M136" i="29"/>
  <c r="G138" i="29"/>
  <c r="I138" i="29" s="1"/>
  <c r="K138" i="29"/>
  <c r="M138" i="29"/>
  <c r="G140" i="29"/>
  <c r="I140" i="29" s="1"/>
  <c r="K140" i="29"/>
  <c r="M140" i="29"/>
  <c r="G142" i="29"/>
  <c r="I142" i="29" s="1"/>
  <c r="K142" i="29"/>
  <c r="M142" i="29"/>
  <c r="G144" i="29"/>
  <c r="I144" i="29" s="1"/>
  <c r="K144" i="29"/>
  <c r="M144" i="29"/>
  <c r="G146" i="29"/>
  <c r="I146" i="29" s="1"/>
  <c r="K146" i="29"/>
  <c r="M146" i="29"/>
  <c r="G148" i="29"/>
  <c r="I148" i="29" s="1"/>
  <c r="K148" i="29"/>
  <c r="M148" i="29"/>
  <c r="G150" i="29"/>
  <c r="I150" i="29" s="1"/>
  <c r="K150" i="29"/>
  <c r="M150" i="29"/>
  <c r="G152" i="29"/>
  <c r="I152" i="29" s="1"/>
  <c r="K152" i="29"/>
  <c r="M152" i="29"/>
  <c r="G154" i="29"/>
  <c r="I154" i="29" s="1"/>
  <c r="K154" i="29"/>
  <c r="M154" i="29"/>
  <c r="G156" i="29"/>
  <c r="I156" i="29" s="1"/>
  <c r="K156" i="29"/>
  <c r="M156" i="29"/>
  <c r="G158" i="29"/>
  <c r="I158" i="29" s="1"/>
  <c r="K158" i="29"/>
  <c r="M158" i="29"/>
  <c r="G160" i="29"/>
  <c r="I160" i="29" s="1"/>
  <c r="K160" i="29"/>
  <c r="M160" i="29"/>
  <c r="G163" i="29"/>
  <c r="I163" i="29" s="1"/>
  <c r="K163" i="29"/>
  <c r="M163" i="29"/>
  <c r="G165" i="29"/>
  <c r="I165" i="29" s="1"/>
  <c r="K165" i="29"/>
  <c r="M165" i="29"/>
  <c r="G167" i="29"/>
  <c r="I167" i="29" s="1"/>
  <c r="K167" i="29"/>
  <c r="M167" i="29"/>
  <c r="G169" i="29"/>
  <c r="I169" i="29" s="1"/>
  <c r="K169" i="29"/>
  <c r="M169" i="29"/>
  <c r="G171" i="29"/>
  <c r="I171" i="29" s="1"/>
  <c r="K171" i="29"/>
  <c r="M171" i="29"/>
  <c r="G173" i="29"/>
  <c r="I173" i="29" s="1"/>
  <c r="K173" i="29"/>
  <c r="M173" i="29"/>
  <c r="G175" i="29"/>
  <c r="I175" i="29" s="1"/>
  <c r="K175" i="29"/>
  <c r="M175" i="29"/>
  <c r="G178" i="29"/>
  <c r="K178" i="29"/>
  <c r="M178" i="29"/>
  <c r="G180" i="29"/>
  <c r="I180" i="29" s="1"/>
  <c r="K180" i="29"/>
  <c r="M180" i="29"/>
  <c r="G182" i="29"/>
  <c r="I182" i="29" s="1"/>
  <c r="K182" i="29"/>
  <c r="M182" i="29"/>
  <c r="G184" i="29"/>
  <c r="I184" i="29" s="1"/>
  <c r="K184" i="29"/>
  <c r="M184" i="29"/>
  <c r="G186" i="29"/>
  <c r="I186" i="29" s="1"/>
  <c r="K186" i="29"/>
  <c r="M186" i="29"/>
  <c r="G188" i="29"/>
  <c r="I188" i="29" s="1"/>
  <c r="K188" i="29"/>
  <c r="M188" i="29"/>
  <c r="G190" i="29"/>
  <c r="I190" i="29" s="1"/>
  <c r="K190" i="29"/>
  <c r="M190" i="29"/>
  <c r="G192" i="29"/>
  <c r="I192" i="29" s="1"/>
  <c r="K192" i="29"/>
  <c r="M192" i="29"/>
  <c r="G194" i="29"/>
  <c r="I194" i="29" s="1"/>
  <c r="K194" i="29"/>
  <c r="M194" i="29"/>
  <c r="G196" i="29"/>
  <c r="I196" i="29" s="1"/>
  <c r="K196" i="29"/>
  <c r="M196" i="29"/>
  <c r="G198" i="29"/>
  <c r="I198" i="29" s="1"/>
  <c r="K198" i="29"/>
  <c r="M198" i="29"/>
  <c r="G200" i="29"/>
  <c r="I200" i="29" s="1"/>
  <c r="K200" i="29"/>
  <c r="M200" i="29"/>
  <c r="G202" i="29"/>
  <c r="I202" i="29" s="1"/>
  <c r="K202" i="29"/>
  <c r="M202" i="29"/>
  <c r="G204" i="29"/>
  <c r="I204" i="29" s="1"/>
  <c r="K204" i="29"/>
  <c r="M204" i="29"/>
  <c r="G206" i="29"/>
  <c r="I206" i="29" s="1"/>
  <c r="K206" i="29"/>
  <c r="M206" i="29"/>
  <c r="G208" i="29"/>
  <c r="I208" i="29" s="1"/>
  <c r="K208" i="29"/>
  <c r="M208" i="29"/>
  <c r="G210" i="29"/>
  <c r="I210" i="29" s="1"/>
  <c r="K210" i="29"/>
  <c r="M210" i="29"/>
  <c r="G212" i="29"/>
  <c r="I212" i="29" s="1"/>
  <c r="K212" i="29"/>
  <c r="M212" i="29"/>
  <c r="G214" i="29"/>
  <c r="I214" i="29" s="1"/>
  <c r="K214" i="29"/>
  <c r="M214" i="29"/>
  <c r="G216" i="29"/>
  <c r="I216" i="29" s="1"/>
  <c r="K216" i="29"/>
  <c r="M216" i="29"/>
  <c r="G218" i="29"/>
  <c r="I218" i="29" s="1"/>
  <c r="K218" i="29"/>
  <c r="M218" i="29"/>
  <c r="G220" i="29"/>
  <c r="I220" i="29" s="1"/>
  <c r="K220" i="29"/>
  <c r="M220" i="29"/>
  <c r="G222" i="29"/>
  <c r="I222" i="29" s="1"/>
  <c r="K222" i="29"/>
  <c r="M222" i="29"/>
  <c r="G224" i="29"/>
  <c r="I224" i="29" s="1"/>
  <c r="K224" i="29"/>
  <c r="M224" i="29"/>
  <c r="G226" i="29"/>
  <c r="I226" i="29" s="1"/>
  <c r="K226" i="29"/>
  <c r="M226" i="29"/>
  <c r="G228" i="29"/>
  <c r="I228" i="29" s="1"/>
  <c r="K228" i="29"/>
  <c r="M228" i="29"/>
  <c r="G230" i="29"/>
  <c r="I230" i="29" s="1"/>
  <c r="K230" i="29"/>
  <c r="M230" i="29"/>
  <c r="G232" i="29"/>
  <c r="I232" i="29" s="1"/>
  <c r="K232" i="29"/>
  <c r="M232" i="29"/>
  <c r="G234" i="29"/>
  <c r="I234" i="29" s="1"/>
  <c r="K234" i="29"/>
  <c r="M234" i="29"/>
  <c r="G236" i="29"/>
  <c r="I236" i="29" s="1"/>
  <c r="K236" i="29"/>
  <c r="M236" i="29"/>
  <c r="G238" i="29"/>
  <c r="I238" i="29" s="1"/>
  <c r="K238" i="29"/>
  <c r="M238" i="29"/>
  <c r="G240" i="29"/>
  <c r="I240" i="29" s="1"/>
  <c r="K240" i="29"/>
  <c r="M240" i="29"/>
  <c r="G242" i="29"/>
  <c r="I242" i="29" s="1"/>
  <c r="K242" i="29"/>
  <c r="M242" i="29"/>
  <c r="G245" i="29"/>
  <c r="K245" i="29"/>
  <c r="M245" i="29"/>
  <c r="G247" i="29"/>
  <c r="I247" i="29" s="1"/>
  <c r="K247" i="29"/>
  <c r="M247" i="29"/>
  <c r="G249" i="29"/>
  <c r="I249" i="29" s="1"/>
  <c r="K249" i="29"/>
  <c r="M249" i="29"/>
  <c r="G251" i="29"/>
  <c r="I251" i="29" s="1"/>
  <c r="K251" i="29"/>
  <c r="M251" i="29"/>
  <c r="G253" i="29"/>
  <c r="I253" i="29" s="1"/>
  <c r="K253" i="29"/>
  <c r="M253" i="29"/>
  <c r="G255" i="29"/>
  <c r="I255" i="29" s="1"/>
  <c r="K255" i="29"/>
  <c r="M255" i="29"/>
  <c r="G257" i="29"/>
  <c r="I257" i="29" s="1"/>
  <c r="K257" i="29"/>
  <c r="M257" i="29"/>
  <c r="G259" i="29"/>
  <c r="I259" i="29" s="1"/>
  <c r="K259" i="29"/>
  <c r="M259" i="29"/>
  <c r="G261" i="29"/>
  <c r="I261" i="29" s="1"/>
  <c r="K261" i="29"/>
  <c r="M261" i="29"/>
  <c r="G263" i="29"/>
  <c r="I263" i="29" s="1"/>
  <c r="K263" i="29"/>
  <c r="M263" i="29"/>
  <c r="G265" i="29"/>
  <c r="I265" i="29" s="1"/>
  <c r="K265" i="29"/>
  <c r="M265" i="29"/>
  <c r="G267" i="29"/>
  <c r="I267" i="29" s="1"/>
  <c r="K267" i="29"/>
  <c r="M267" i="29"/>
  <c r="G269" i="29"/>
  <c r="I269" i="29" s="1"/>
  <c r="K269" i="29"/>
  <c r="M269" i="29"/>
  <c r="G271" i="29"/>
  <c r="I271" i="29" s="1"/>
  <c r="K271" i="29"/>
  <c r="M271" i="29"/>
  <c r="G273" i="29"/>
  <c r="I273" i="29" s="1"/>
  <c r="K273" i="29"/>
  <c r="M273" i="29"/>
  <c r="G275" i="29"/>
  <c r="I275" i="29" s="1"/>
  <c r="K275" i="29"/>
  <c r="M275" i="29"/>
  <c r="G277" i="29"/>
  <c r="I277" i="29" s="1"/>
  <c r="K277" i="29"/>
  <c r="M277" i="29"/>
  <c r="G279" i="29"/>
  <c r="I279" i="29" s="1"/>
  <c r="K279" i="29"/>
  <c r="M279" i="29"/>
  <c r="G282" i="29"/>
  <c r="K282" i="29"/>
  <c r="M282" i="29"/>
  <c r="G284" i="29"/>
  <c r="I284" i="29" s="1"/>
  <c r="K284" i="29"/>
  <c r="M284" i="29"/>
  <c r="G286" i="29"/>
  <c r="I286" i="29" s="1"/>
  <c r="K286" i="29"/>
  <c r="M286" i="29"/>
  <c r="G288" i="29"/>
  <c r="I288" i="29" s="1"/>
  <c r="K288" i="29"/>
  <c r="M288" i="29"/>
  <c r="G290" i="29"/>
  <c r="I290" i="29" s="1"/>
  <c r="K290" i="29"/>
  <c r="M290" i="29"/>
  <c r="G292" i="29"/>
  <c r="I292" i="29" s="1"/>
  <c r="K292" i="29"/>
  <c r="M292" i="29"/>
  <c r="G294" i="29"/>
  <c r="I294" i="29" s="1"/>
  <c r="K294" i="29"/>
  <c r="M294" i="29"/>
  <c r="G296" i="29"/>
  <c r="I296" i="29" s="1"/>
  <c r="K296" i="29"/>
  <c r="M296" i="29"/>
  <c r="G299" i="29"/>
  <c r="K299" i="29"/>
  <c r="M299" i="29"/>
  <c r="G301" i="29"/>
  <c r="I301" i="29" s="1"/>
  <c r="K301" i="29"/>
  <c r="M301" i="29"/>
  <c r="G303" i="29"/>
  <c r="I303" i="29" s="1"/>
  <c r="K303" i="29"/>
  <c r="M303" i="29"/>
  <c r="G305" i="29"/>
  <c r="I305" i="29"/>
  <c r="K305" i="29"/>
  <c r="M305" i="29"/>
  <c r="G307" i="29"/>
  <c r="I307" i="29"/>
  <c r="K307" i="29"/>
  <c r="M307" i="29"/>
  <c r="G310" i="29"/>
  <c r="I310" i="29"/>
  <c r="K310" i="29"/>
  <c r="M310" i="29"/>
  <c r="G312" i="29"/>
  <c r="I312" i="29"/>
  <c r="K312" i="29"/>
  <c r="M312" i="29"/>
  <c r="G314" i="29"/>
  <c r="I314" i="29"/>
  <c r="K314" i="29"/>
  <c r="M314" i="29"/>
  <c r="G316" i="29"/>
  <c r="I316" i="29"/>
  <c r="K316" i="29"/>
  <c r="M316" i="29"/>
  <c r="G318" i="29"/>
  <c r="I318" i="29"/>
  <c r="K318" i="29"/>
  <c r="M318" i="29"/>
  <c r="G320" i="29"/>
  <c r="I320" i="29"/>
  <c r="K320" i="29"/>
  <c r="M320" i="29"/>
  <c r="G322" i="29"/>
  <c r="I322" i="29"/>
  <c r="K322" i="29"/>
  <c r="M322" i="29"/>
  <c r="G324" i="29"/>
  <c r="I324" i="29"/>
  <c r="K324" i="29"/>
  <c r="M324" i="29"/>
  <c r="G326" i="29"/>
  <c r="I326" i="29" s="1"/>
  <c r="K326" i="29"/>
  <c r="M326" i="29"/>
  <c r="G328" i="29"/>
  <c r="I328" i="29" s="1"/>
  <c r="K328" i="29"/>
  <c r="M328" i="29"/>
  <c r="G330" i="29"/>
  <c r="I330" i="29" s="1"/>
  <c r="K330" i="29"/>
  <c r="M330" i="29"/>
  <c r="G332" i="29"/>
  <c r="I332" i="29" s="1"/>
  <c r="K332" i="29"/>
  <c r="M332" i="29"/>
  <c r="G334" i="29"/>
  <c r="I334" i="29" s="1"/>
  <c r="K334" i="29"/>
  <c r="M334" i="29"/>
  <c r="G336" i="29"/>
  <c r="I336" i="29" s="1"/>
  <c r="K336" i="29"/>
  <c r="M336" i="29"/>
  <c r="G338" i="29"/>
  <c r="I338" i="29" s="1"/>
  <c r="K338" i="29"/>
  <c r="M338" i="29"/>
  <c r="G340" i="29"/>
  <c r="I340" i="29" s="1"/>
  <c r="K340" i="29"/>
  <c r="M340" i="29"/>
  <c r="G342" i="29"/>
  <c r="I342" i="29" s="1"/>
  <c r="K342" i="29"/>
  <c r="M342" i="29"/>
  <c r="G344" i="29"/>
  <c r="I344" i="29" s="1"/>
  <c r="K344" i="29"/>
  <c r="M344" i="29"/>
  <c r="G346" i="29"/>
  <c r="I346" i="29" s="1"/>
  <c r="K346" i="29"/>
  <c r="M346" i="29"/>
  <c r="G348" i="29"/>
  <c r="I348" i="29" s="1"/>
  <c r="K348" i="29"/>
  <c r="M348" i="29"/>
  <c r="G350" i="29"/>
  <c r="I350" i="29" s="1"/>
  <c r="K350" i="29"/>
  <c r="M350" i="29"/>
  <c r="G352" i="29"/>
  <c r="I352" i="29" s="1"/>
  <c r="K352" i="29"/>
  <c r="M352" i="29"/>
  <c r="G354" i="29"/>
  <c r="I354" i="29" s="1"/>
  <c r="K354" i="29"/>
  <c r="M354" i="29"/>
  <c r="G356" i="29"/>
  <c r="I356" i="29" s="1"/>
  <c r="K356" i="29"/>
  <c r="M356" i="29"/>
  <c r="G358" i="29"/>
  <c r="I358" i="29" s="1"/>
  <c r="K358" i="29"/>
  <c r="M358" i="29"/>
  <c r="G360" i="29"/>
  <c r="I360" i="29" s="1"/>
  <c r="K360" i="29"/>
  <c r="M360" i="29"/>
  <c r="G362" i="29"/>
  <c r="I362" i="29" s="1"/>
  <c r="K362" i="29"/>
  <c r="M362" i="29"/>
  <c r="G364" i="29"/>
  <c r="I364" i="29" s="1"/>
  <c r="K364" i="29"/>
  <c r="M364" i="29"/>
  <c r="G366" i="29"/>
  <c r="I366" i="29" s="1"/>
  <c r="K366" i="29"/>
  <c r="M366" i="29"/>
  <c r="G368" i="29"/>
  <c r="I368" i="29" s="1"/>
  <c r="K368" i="29"/>
  <c r="M368" i="29"/>
  <c r="G370" i="29"/>
  <c r="I370" i="29" s="1"/>
  <c r="K370" i="29"/>
  <c r="M370" i="29"/>
  <c r="G372" i="29"/>
  <c r="I372" i="29" s="1"/>
  <c r="K372" i="29"/>
  <c r="M372" i="29"/>
  <c r="G374" i="29"/>
  <c r="I374" i="29" s="1"/>
  <c r="K374" i="29"/>
  <c r="M374" i="29"/>
  <c r="G376" i="29"/>
  <c r="I376" i="29" s="1"/>
  <c r="K376" i="29"/>
  <c r="M376" i="29"/>
  <c r="G378" i="29"/>
  <c r="I378" i="29" s="1"/>
  <c r="K378" i="29"/>
  <c r="M378" i="29"/>
  <c r="G380" i="29"/>
  <c r="I380" i="29" s="1"/>
  <c r="K380" i="29"/>
  <c r="M380" i="29"/>
  <c r="G382" i="29"/>
  <c r="I382" i="29" s="1"/>
  <c r="K382" i="29"/>
  <c r="M382" i="29"/>
  <c r="G384" i="29"/>
  <c r="I384" i="29" s="1"/>
  <c r="K384" i="29"/>
  <c r="M384" i="29"/>
  <c r="G386" i="29"/>
  <c r="I386" i="29" s="1"/>
  <c r="K386" i="29"/>
  <c r="M386" i="29"/>
  <c r="G388" i="29"/>
  <c r="I388" i="29" s="1"/>
  <c r="K388" i="29"/>
  <c r="M388" i="29"/>
  <c r="G390" i="29"/>
  <c r="I390" i="29" s="1"/>
  <c r="K390" i="29"/>
  <c r="M390" i="29"/>
  <c r="G392" i="29"/>
  <c r="I392" i="29" s="1"/>
  <c r="K392" i="29"/>
  <c r="M392" i="29"/>
  <c r="G394" i="29"/>
  <c r="I394" i="29" s="1"/>
  <c r="K394" i="29"/>
  <c r="M394" i="29"/>
  <c r="G396" i="29"/>
  <c r="I396" i="29" s="1"/>
  <c r="K396" i="29"/>
  <c r="M396" i="29"/>
  <c r="G398" i="29"/>
  <c r="I398" i="29" s="1"/>
  <c r="K398" i="29"/>
  <c r="M398" i="29"/>
  <c r="G401" i="29"/>
  <c r="K401" i="29"/>
  <c r="M401" i="29"/>
  <c r="G403" i="29"/>
  <c r="I403" i="29" s="1"/>
  <c r="K403" i="29"/>
  <c r="M403" i="29"/>
  <c r="G405" i="29"/>
  <c r="I405" i="29" s="1"/>
  <c r="K405" i="29"/>
  <c r="M405" i="29"/>
  <c r="G407" i="29"/>
  <c r="I407" i="29" s="1"/>
  <c r="K407" i="29"/>
  <c r="M407" i="29"/>
  <c r="G409" i="29"/>
  <c r="I409" i="29" s="1"/>
  <c r="K409" i="29"/>
  <c r="M409" i="29"/>
  <c r="G411" i="29"/>
  <c r="I411" i="29" s="1"/>
  <c r="K411" i="29"/>
  <c r="M411" i="29"/>
  <c r="G413" i="29"/>
  <c r="I413" i="29" s="1"/>
  <c r="K413" i="29"/>
  <c r="M413" i="29"/>
  <c r="G415" i="29"/>
  <c r="I415" i="29" s="1"/>
  <c r="K415" i="29"/>
  <c r="M415" i="29"/>
  <c r="G417" i="29"/>
  <c r="I417" i="29" s="1"/>
  <c r="K417" i="29"/>
  <c r="M417" i="29"/>
  <c r="G419" i="29"/>
  <c r="I419" i="29" s="1"/>
  <c r="K419" i="29"/>
  <c r="M419" i="29"/>
  <c r="G421" i="29"/>
  <c r="I421" i="29" s="1"/>
  <c r="K421" i="29"/>
  <c r="M421" i="29"/>
  <c r="G423" i="29"/>
  <c r="I423" i="29" s="1"/>
  <c r="K423" i="29"/>
  <c r="M423" i="29"/>
  <c r="G425" i="29"/>
  <c r="I425" i="29" s="1"/>
  <c r="K425" i="29"/>
  <c r="M425" i="29"/>
  <c r="G427" i="29"/>
  <c r="I427" i="29" s="1"/>
  <c r="K427" i="29"/>
  <c r="M427" i="29"/>
  <c r="G429" i="29"/>
  <c r="I429" i="29" s="1"/>
  <c r="K429" i="29"/>
  <c r="M429" i="29"/>
  <c r="G431" i="29"/>
  <c r="I431" i="29" s="1"/>
  <c r="K431" i="29"/>
  <c r="M431" i="29"/>
  <c r="G433" i="29"/>
  <c r="I433" i="29" s="1"/>
  <c r="K433" i="29"/>
  <c r="M433" i="29"/>
  <c r="G435" i="29"/>
  <c r="I435" i="29" s="1"/>
  <c r="K435" i="29"/>
  <c r="M435" i="29"/>
  <c r="G437" i="29"/>
  <c r="I437" i="29" s="1"/>
  <c r="K437" i="29"/>
  <c r="M437" i="29"/>
  <c r="G439" i="29"/>
  <c r="I439" i="29" s="1"/>
  <c r="K439" i="29"/>
  <c r="M439" i="29"/>
  <c r="D220" i="13"/>
  <c r="BC206" i="13"/>
  <c r="AN6" i="28"/>
  <c r="G10" i="28"/>
  <c r="K10" i="28"/>
  <c r="M10" i="28"/>
  <c r="G12" i="28"/>
  <c r="I12" i="28" s="1"/>
  <c r="K12" i="28"/>
  <c r="M12" i="28"/>
  <c r="G14" i="28"/>
  <c r="I14" i="28" s="1"/>
  <c r="K14" i="28"/>
  <c r="M14" i="28"/>
  <c r="G16" i="28"/>
  <c r="I16" i="28" s="1"/>
  <c r="K16" i="28"/>
  <c r="M16" i="28"/>
  <c r="G20" i="28"/>
  <c r="I20" i="28" s="1"/>
  <c r="K20" i="28"/>
  <c r="M20" i="28"/>
  <c r="G22" i="28"/>
  <c r="I22" i="28" s="1"/>
  <c r="K22" i="28"/>
  <c r="M22" i="28"/>
  <c r="G24" i="28"/>
  <c r="I24" i="28" s="1"/>
  <c r="K24" i="28"/>
  <c r="M24" i="28"/>
  <c r="G27" i="28"/>
  <c r="I27" i="28" s="1"/>
  <c r="K27" i="28"/>
  <c r="M27" i="28"/>
  <c r="G30" i="28"/>
  <c r="I30" i="28" s="1"/>
  <c r="K30" i="28"/>
  <c r="M30" i="28"/>
  <c r="G33" i="28"/>
  <c r="I33" i="28" s="1"/>
  <c r="K33" i="28"/>
  <c r="M33" i="28"/>
  <c r="G35" i="28"/>
  <c r="I35" i="28" s="1"/>
  <c r="K35" i="28"/>
  <c r="M35" i="28"/>
  <c r="G37" i="28"/>
  <c r="I37" i="28" s="1"/>
  <c r="K37" i="28"/>
  <c r="M37" i="28"/>
  <c r="G39" i="28"/>
  <c r="I39" i="28" s="1"/>
  <c r="K39" i="28"/>
  <c r="M39" i="28"/>
  <c r="G41" i="28"/>
  <c r="I41" i="28" s="1"/>
  <c r="K41" i="28"/>
  <c r="M41" i="28"/>
  <c r="G43" i="28"/>
  <c r="I43" i="28" s="1"/>
  <c r="K43" i="28"/>
  <c r="M43" i="28"/>
  <c r="G45" i="28"/>
  <c r="I45" i="28" s="1"/>
  <c r="K45" i="28"/>
  <c r="M45" i="28"/>
  <c r="G47" i="28"/>
  <c r="I47" i="28" s="1"/>
  <c r="K47" i="28"/>
  <c r="M47" i="28"/>
  <c r="G49" i="28"/>
  <c r="I49" i="28" s="1"/>
  <c r="K49" i="28"/>
  <c r="M49" i="28"/>
  <c r="G51" i="28"/>
  <c r="I51" i="28" s="1"/>
  <c r="K51" i="28"/>
  <c r="M51" i="28"/>
  <c r="G54" i="28"/>
  <c r="I54" i="28" s="1"/>
  <c r="K54" i="28"/>
  <c r="M54" i="28"/>
  <c r="G56" i="28"/>
  <c r="I56" i="28" s="1"/>
  <c r="K56" i="28"/>
  <c r="M56" i="28"/>
  <c r="G58" i="28"/>
  <c r="I58" i="28" s="1"/>
  <c r="K58" i="28"/>
  <c r="M58" i="28"/>
  <c r="G60" i="28"/>
  <c r="I60" i="28" s="1"/>
  <c r="K60" i="28"/>
  <c r="M60" i="28"/>
  <c r="G62" i="28"/>
  <c r="I62" i="28" s="1"/>
  <c r="K62" i="28"/>
  <c r="M62" i="28"/>
  <c r="G64" i="28"/>
  <c r="I64" i="28" s="1"/>
  <c r="K64" i="28"/>
  <c r="M64" i="28"/>
  <c r="G66" i="28"/>
  <c r="I66" i="28" s="1"/>
  <c r="K66" i="28"/>
  <c r="M66" i="28"/>
  <c r="G68" i="28"/>
  <c r="I68" i="28" s="1"/>
  <c r="K68" i="28"/>
  <c r="M68" i="28"/>
  <c r="G70" i="28"/>
  <c r="I70" i="28" s="1"/>
  <c r="K70" i="28"/>
  <c r="M70" i="28"/>
  <c r="G72" i="28"/>
  <c r="I72" i="28" s="1"/>
  <c r="K72" i="28"/>
  <c r="M72" i="28"/>
  <c r="G74" i="28"/>
  <c r="I74" i="28" s="1"/>
  <c r="K74" i="28"/>
  <c r="M74" i="28"/>
  <c r="G76" i="28"/>
  <c r="I76" i="28" s="1"/>
  <c r="K76" i="28"/>
  <c r="M76" i="28"/>
  <c r="G78" i="28"/>
  <c r="I78" i="28" s="1"/>
  <c r="K78" i="28"/>
  <c r="M78" i="28"/>
  <c r="G80" i="28"/>
  <c r="I80" i="28" s="1"/>
  <c r="K80" i="28"/>
  <c r="M80" i="28"/>
  <c r="G82" i="28"/>
  <c r="I82" i="28" s="1"/>
  <c r="K82" i="28"/>
  <c r="M82" i="28"/>
  <c r="G84" i="28"/>
  <c r="I84" i="28" s="1"/>
  <c r="K84" i="28"/>
  <c r="M84" i="28"/>
  <c r="G86" i="28"/>
  <c r="I86" i="28" s="1"/>
  <c r="K86" i="28"/>
  <c r="M86" i="28"/>
  <c r="G89" i="28"/>
  <c r="I89" i="28" s="1"/>
  <c r="K89" i="28"/>
  <c r="M89" i="28"/>
  <c r="G91" i="28"/>
  <c r="I91" i="28" s="1"/>
  <c r="K91" i="28"/>
  <c r="M91" i="28"/>
  <c r="G93" i="28"/>
  <c r="I93" i="28" s="1"/>
  <c r="K93" i="28"/>
  <c r="M93" i="28"/>
  <c r="G95" i="28"/>
  <c r="I95" i="28" s="1"/>
  <c r="K95" i="28"/>
  <c r="M95" i="28"/>
  <c r="G97" i="28"/>
  <c r="I97" i="28" s="1"/>
  <c r="K97" i="28"/>
  <c r="M97" i="28"/>
  <c r="G99" i="28"/>
  <c r="I99" i="28" s="1"/>
  <c r="K99" i="28"/>
  <c r="M99" i="28"/>
  <c r="G101" i="28"/>
  <c r="I101" i="28" s="1"/>
  <c r="K101" i="28"/>
  <c r="M101" i="28"/>
  <c r="G103" i="28"/>
  <c r="I103" i="28" s="1"/>
  <c r="K103" i="28"/>
  <c r="M103" i="28"/>
  <c r="G105" i="28"/>
  <c r="I105" i="28" s="1"/>
  <c r="K105" i="28"/>
  <c r="M105" i="28"/>
  <c r="G107" i="28"/>
  <c r="I107" i="28" s="1"/>
  <c r="K107" i="28"/>
  <c r="M107" i="28"/>
  <c r="G109" i="28"/>
  <c r="I109" i="28" s="1"/>
  <c r="K109" i="28"/>
  <c r="M109" i="28"/>
  <c r="G111" i="28"/>
  <c r="I111" i="28" s="1"/>
  <c r="K111" i="28"/>
  <c r="M111" i="28"/>
  <c r="G113" i="28"/>
  <c r="I113" i="28" s="1"/>
  <c r="K113" i="28"/>
  <c r="M113" i="28"/>
  <c r="G115" i="28"/>
  <c r="I115" i="28" s="1"/>
  <c r="K115" i="28"/>
  <c r="M115" i="28"/>
  <c r="G117" i="28"/>
  <c r="I117" i="28" s="1"/>
  <c r="K117" i="28"/>
  <c r="M117" i="28"/>
  <c r="G119" i="28"/>
  <c r="I119" i="28" s="1"/>
  <c r="K119" i="28"/>
  <c r="M119" i="28"/>
  <c r="G121" i="28"/>
  <c r="I121" i="28" s="1"/>
  <c r="K121" i="28"/>
  <c r="M121" i="28"/>
  <c r="G123" i="28"/>
  <c r="I123" i="28" s="1"/>
  <c r="K123" i="28"/>
  <c r="M123" i="28"/>
  <c r="G125" i="28"/>
  <c r="I125" i="28" s="1"/>
  <c r="K125" i="28"/>
  <c r="M125" i="28"/>
  <c r="G127" i="28"/>
  <c r="I127" i="28" s="1"/>
  <c r="K127" i="28"/>
  <c r="M127" i="28"/>
  <c r="G129" i="28"/>
  <c r="I129" i="28" s="1"/>
  <c r="K129" i="28"/>
  <c r="M129" i="28"/>
  <c r="G131" i="28"/>
  <c r="I131" i="28" s="1"/>
  <c r="K131" i="28"/>
  <c r="M131" i="28"/>
  <c r="G133" i="28"/>
  <c r="I133" i="28" s="1"/>
  <c r="K133" i="28"/>
  <c r="M133" i="28"/>
  <c r="G135" i="28"/>
  <c r="I135" i="28" s="1"/>
  <c r="K135" i="28"/>
  <c r="M135" i="28"/>
  <c r="G138" i="28"/>
  <c r="I138" i="28" s="1"/>
  <c r="K138" i="28"/>
  <c r="M138" i="28"/>
  <c r="G140" i="28"/>
  <c r="I140" i="28" s="1"/>
  <c r="K140" i="28"/>
  <c r="M140" i="28"/>
  <c r="G142" i="28"/>
  <c r="I142" i="28" s="1"/>
  <c r="K142" i="28"/>
  <c r="M142" i="28"/>
  <c r="G144" i="28"/>
  <c r="I144" i="28" s="1"/>
  <c r="K144" i="28"/>
  <c r="M144" i="28"/>
  <c r="G146" i="28"/>
  <c r="I146" i="28" s="1"/>
  <c r="K146" i="28"/>
  <c r="M146" i="28"/>
  <c r="G148" i="28"/>
  <c r="I148" i="28" s="1"/>
  <c r="K148" i="28"/>
  <c r="M148" i="28"/>
  <c r="G150" i="28"/>
  <c r="I150" i="28" s="1"/>
  <c r="K150" i="28"/>
  <c r="M150" i="28"/>
  <c r="G152" i="28"/>
  <c r="I152" i="28" s="1"/>
  <c r="K152" i="28"/>
  <c r="M152" i="28"/>
  <c r="G154" i="28"/>
  <c r="I154" i="28" s="1"/>
  <c r="K154" i="28"/>
  <c r="M154" i="28"/>
  <c r="G156" i="28"/>
  <c r="I156" i="28" s="1"/>
  <c r="K156" i="28"/>
  <c r="M156" i="28"/>
  <c r="G158" i="28"/>
  <c r="I158" i="28" s="1"/>
  <c r="K158" i="28"/>
  <c r="M158" i="28"/>
  <c r="G160" i="28"/>
  <c r="I160" i="28" s="1"/>
  <c r="K160" i="28"/>
  <c r="M160" i="28"/>
  <c r="G162" i="28"/>
  <c r="I162" i="28" s="1"/>
  <c r="K162" i="28"/>
  <c r="M162" i="28"/>
  <c r="G164" i="28"/>
  <c r="I164" i="28" s="1"/>
  <c r="K164" i="28"/>
  <c r="M164" i="28"/>
  <c r="G166" i="28"/>
  <c r="I166" i="28" s="1"/>
  <c r="K166" i="28"/>
  <c r="M166" i="28"/>
  <c r="G168" i="28"/>
  <c r="I168" i="28" s="1"/>
  <c r="K168" i="28"/>
  <c r="M168" i="28"/>
  <c r="G170" i="28"/>
  <c r="I170" i="28" s="1"/>
  <c r="K170" i="28"/>
  <c r="M170" i="28"/>
  <c r="G172" i="28"/>
  <c r="I172" i="28" s="1"/>
  <c r="K172" i="28"/>
  <c r="M172" i="28"/>
  <c r="G174" i="28"/>
  <c r="I174" i="28" s="1"/>
  <c r="K174" i="28"/>
  <c r="M174" i="28"/>
  <c r="G176" i="28"/>
  <c r="I176" i="28" s="1"/>
  <c r="K176" i="28"/>
  <c r="M176" i="28"/>
  <c r="G178" i="28"/>
  <c r="I178" i="28" s="1"/>
  <c r="K178" i="28"/>
  <c r="M178" i="28"/>
  <c r="G180" i="28"/>
  <c r="I180" i="28" s="1"/>
  <c r="K180" i="28"/>
  <c r="M180" i="28"/>
  <c r="G182" i="28"/>
  <c r="I182" i="28" s="1"/>
  <c r="K182" i="28"/>
  <c r="M182" i="28"/>
  <c r="G185" i="28"/>
  <c r="K185" i="28"/>
  <c r="M185" i="28"/>
  <c r="G187" i="28"/>
  <c r="I187" i="28" s="1"/>
  <c r="K187" i="28"/>
  <c r="M187" i="28"/>
  <c r="G189" i="28"/>
  <c r="I189" i="28" s="1"/>
  <c r="K189" i="28"/>
  <c r="M189" i="28"/>
  <c r="G191" i="28"/>
  <c r="I191" i="28" s="1"/>
  <c r="K191" i="28"/>
  <c r="M191" i="28"/>
  <c r="G193" i="28"/>
  <c r="I193" i="28" s="1"/>
  <c r="K193" i="28"/>
  <c r="M193" i="28"/>
  <c r="G195" i="28"/>
  <c r="I195" i="28" s="1"/>
  <c r="K195" i="28"/>
  <c r="M195" i="28"/>
  <c r="G197" i="28"/>
  <c r="I197" i="28" s="1"/>
  <c r="K197" i="28"/>
  <c r="M197" i="28"/>
  <c r="G199" i="28"/>
  <c r="I199" i="28" s="1"/>
  <c r="K199" i="28"/>
  <c r="M199" i="28"/>
  <c r="G201" i="28"/>
  <c r="I201" i="28" s="1"/>
  <c r="K201" i="28"/>
  <c r="M201" i="28"/>
  <c r="G203" i="28"/>
  <c r="I203" i="28" s="1"/>
  <c r="K203" i="28"/>
  <c r="M203" i="28"/>
  <c r="G205" i="28"/>
  <c r="I205" i="28" s="1"/>
  <c r="K205" i="28"/>
  <c r="M205" i="28"/>
  <c r="G207" i="28"/>
  <c r="I207" i="28" s="1"/>
  <c r="K207" i="28"/>
  <c r="M207" i="28"/>
  <c r="G209" i="28"/>
  <c r="I209" i="28" s="1"/>
  <c r="K209" i="28"/>
  <c r="M209" i="28"/>
  <c r="G211" i="28"/>
  <c r="I211" i="28" s="1"/>
  <c r="K211" i="28"/>
  <c r="M211" i="28"/>
  <c r="G213" i="28"/>
  <c r="I213" i="28" s="1"/>
  <c r="K213" i="28"/>
  <c r="M213" i="28"/>
  <c r="G215" i="28"/>
  <c r="I215" i="28" s="1"/>
  <c r="K215" i="28"/>
  <c r="M215" i="28"/>
  <c r="G217" i="28"/>
  <c r="I217" i="28" s="1"/>
  <c r="K217" i="28"/>
  <c r="M217" i="28"/>
  <c r="G219" i="28"/>
  <c r="I219" i="28" s="1"/>
  <c r="K219" i="28"/>
  <c r="M219" i="28"/>
  <c r="G221" i="28"/>
  <c r="I221" i="28" s="1"/>
  <c r="K221" i="28"/>
  <c r="M221" i="28"/>
  <c r="G223" i="28"/>
  <c r="I223" i="28" s="1"/>
  <c r="K223" i="28"/>
  <c r="M223" i="28"/>
  <c r="G225" i="28"/>
  <c r="I225" i="28" s="1"/>
  <c r="K225" i="28"/>
  <c r="M225" i="28"/>
  <c r="G227" i="28"/>
  <c r="I227" i="28" s="1"/>
  <c r="K227" i="28"/>
  <c r="M227" i="28"/>
  <c r="G229" i="28"/>
  <c r="I229" i="28" s="1"/>
  <c r="K229" i="28"/>
  <c r="M229" i="28"/>
  <c r="G231" i="28"/>
  <c r="I231" i="28" s="1"/>
  <c r="K231" i="28"/>
  <c r="M231" i="28"/>
  <c r="G233" i="28"/>
  <c r="I233" i="28" s="1"/>
  <c r="K233" i="28"/>
  <c r="M233" i="28"/>
  <c r="G235" i="28"/>
  <c r="I235" i="28" s="1"/>
  <c r="K235" i="28"/>
  <c r="M235" i="28"/>
  <c r="G237" i="28"/>
  <c r="I237" i="28" s="1"/>
  <c r="K237" i="28"/>
  <c r="M237" i="28"/>
  <c r="G239" i="28"/>
  <c r="I239" i="28" s="1"/>
  <c r="K239" i="28"/>
  <c r="M239" i="28"/>
  <c r="G241" i="28"/>
  <c r="I241" i="28" s="1"/>
  <c r="K241" i="28"/>
  <c r="M241" i="28"/>
  <c r="G243" i="28"/>
  <c r="I243" i="28" s="1"/>
  <c r="K243" i="28"/>
  <c r="M243" i="28"/>
  <c r="G245" i="28"/>
  <c r="I245" i="28" s="1"/>
  <c r="K245" i="28"/>
  <c r="M245" i="28"/>
  <c r="G247" i="28"/>
  <c r="I247" i="28" s="1"/>
  <c r="K247" i="28"/>
  <c r="M247" i="28"/>
  <c r="G249" i="28"/>
  <c r="I249" i="28" s="1"/>
  <c r="K249" i="28"/>
  <c r="M249" i="28"/>
  <c r="G252" i="28"/>
  <c r="K252" i="28"/>
  <c r="M252" i="28"/>
  <c r="G254" i="28"/>
  <c r="I254" i="28" s="1"/>
  <c r="K254" i="28"/>
  <c r="M254" i="28"/>
  <c r="G256" i="28"/>
  <c r="I256" i="28" s="1"/>
  <c r="K256" i="28"/>
  <c r="M256" i="28"/>
  <c r="G258" i="28"/>
  <c r="I258" i="28" s="1"/>
  <c r="K258" i="28"/>
  <c r="M258" i="28"/>
  <c r="G260" i="28"/>
  <c r="I260" i="28" s="1"/>
  <c r="K260" i="28"/>
  <c r="M260" i="28"/>
  <c r="G262" i="28"/>
  <c r="I262" i="28" s="1"/>
  <c r="K262" i="28"/>
  <c r="M262" i="28"/>
  <c r="G264" i="28"/>
  <c r="I264" i="28" s="1"/>
  <c r="K264" i="28"/>
  <c r="M264" i="28"/>
  <c r="G266" i="28"/>
  <c r="I266" i="28" s="1"/>
  <c r="K266" i="28"/>
  <c r="M266" i="28"/>
  <c r="G268" i="28"/>
  <c r="I268" i="28" s="1"/>
  <c r="K268" i="28"/>
  <c r="M268" i="28"/>
  <c r="G270" i="28"/>
  <c r="I270" i="28" s="1"/>
  <c r="K270" i="28"/>
  <c r="M270" i="28"/>
  <c r="G272" i="28"/>
  <c r="I272" i="28" s="1"/>
  <c r="K272" i="28"/>
  <c r="M272" i="28"/>
  <c r="G274" i="28"/>
  <c r="I274" i="28" s="1"/>
  <c r="K274" i="28"/>
  <c r="M274" i="28"/>
  <c r="G276" i="28"/>
  <c r="I276" i="28" s="1"/>
  <c r="K276" i="28"/>
  <c r="M276" i="28"/>
  <c r="G278" i="28"/>
  <c r="I278" i="28" s="1"/>
  <c r="K278" i="28"/>
  <c r="M278" i="28"/>
  <c r="G280" i="28"/>
  <c r="I280" i="28" s="1"/>
  <c r="K280" i="28"/>
  <c r="M280" i="28"/>
  <c r="G282" i="28"/>
  <c r="I282" i="28" s="1"/>
  <c r="K282" i="28"/>
  <c r="M282" i="28"/>
  <c r="G284" i="28"/>
  <c r="I284" i="28" s="1"/>
  <c r="K284" i="28"/>
  <c r="M284" i="28"/>
  <c r="G286" i="28"/>
  <c r="I286" i="28" s="1"/>
  <c r="K286" i="28"/>
  <c r="M286" i="28"/>
  <c r="G288" i="28"/>
  <c r="I288" i="28" s="1"/>
  <c r="K288" i="28"/>
  <c r="M288" i="28"/>
  <c r="G290" i="28"/>
  <c r="I290" i="28" s="1"/>
  <c r="K290" i="28"/>
  <c r="M290" i="28"/>
  <c r="G292" i="28"/>
  <c r="I292" i="28" s="1"/>
  <c r="K292" i="28"/>
  <c r="M292" i="28"/>
  <c r="G294" i="28"/>
  <c r="I294" i="28" s="1"/>
  <c r="K294" i="28"/>
  <c r="M294" i="28"/>
  <c r="G296" i="28"/>
  <c r="I296" i="28" s="1"/>
  <c r="K296" i="28"/>
  <c r="M296" i="28"/>
  <c r="G298" i="28"/>
  <c r="I298" i="28" s="1"/>
  <c r="K298" i="28"/>
  <c r="M298" i="28"/>
  <c r="G300" i="28"/>
  <c r="I300" i="28" s="1"/>
  <c r="K300" i="28"/>
  <c r="M300" i="28"/>
  <c r="G302" i="28"/>
  <c r="I302" i="28" s="1"/>
  <c r="K302" i="28"/>
  <c r="M302" i="28"/>
  <c r="G304" i="28"/>
  <c r="I304" i="28" s="1"/>
  <c r="K304" i="28"/>
  <c r="M304" i="28"/>
  <c r="G306" i="28"/>
  <c r="I306" i="28" s="1"/>
  <c r="K306" i="28"/>
  <c r="M306" i="28"/>
  <c r="G308" i="28"/>
  <c r="I308" i="28" s="1"/>
  <c r="K308" i="28"/>
  <c r="M308" i="28"/>
  <c r="G311" i="28"/>
  <c r="K311" i="28"/>
  <c r="M311" i="28"/>
  <c r="G313" i="28"/>
  <c r="I313" i="28" s="1"/>
  <c r="K313" i="28"/>
  <c r="M313" i="28"/>
  <c r="G315" i="28"/>
  <c r="I315" i="28" s="1"/>
  <c r="K315" i="28"/>
  <c r="M315" i="28"/>
  <c r="G317" i="28"/>
  <c r="I317" i="28" s="1"/>
  <c r="K317" i="28"/>
  <c r="M317" i="28"/>
  <c r="G319" i="28"/>
  <c r="I319" i="28" s="1"/>
  <c r="K319" i="28"/>
  <c r="M319" i="28"/>
  <c r="G321" i="28"/>
  <c r="I321" i="28" s="1"/>
  <c r="K321" i="28"/>
  <c r="M321" i="28"/>
  <c r="G324" i="28"/>
  <c r="K324" i="28"/>
  <c r="M324" i="28"/>
  <c r="G326" i="28"/>
  <c r="I326" i="28" s="1"/>
  <c r="K326" i="28"/>
  <c r="M326" i="28"/>
  <c r="G328" i="28"/>
  <c r="I328" i="28" s="1"/>
  <c r="K328" i="28"/>
  <c r="M328" i="28"/>
  <c r="G330" i="28"/>
  <c r="I330" i="28" s="1"/>
  <c r="K330" i="28"/>
  <c r="M330" i="28"/>
  <c r="G332" i="28"/>
  <c r="I332" i="28" s="1"/>
  <c r="K332" i="28"/>
  <c r="M332" i="28"/>
  <c r="G335" i="28"/>
  <c r="K335" i="28"/>
  <c r="M335" i="28"/>
  <c r="G337" i="28"/>
  <c r="I337" i="28" s="1"/>
  <c r="K337" i="28"/>
  <c r="M337" i="28"/>
  <c r="G339" i="28"/>
  <c r="I339" i="28" s="1"/>
  <c r="K339" i="28"/>
  <c r="M339" i="28"/>
  <c r="G341" i="28"/>
  <c r="I341" i="28" s="1"/>
  <c r="K341" i="28"/>
  <c r="M341" i="28"/>
  <c r="G343" i="28"/>
  <c r="I343" i="28" s="1"/>
  <c r="K343" i="28"/>
  <c r="M343" i="28"/>
  <c r="G346" i="28"/>
  <c r="K346" i="28"/>
  <c r="M346" i="28"/>
  <c r="G348" i="28"/>
  <c r="I348" i="28" s="1"/>
  <c r="K348" i="28"/>
  <c r="M348" i="28"/>
  <c r="G350" i="28"/>
  <c r="I350" i="28" s="1"/>
  <c r="K350" i="28"/>
  <c r="M350" i="28"/>
  <c r="G352" i="28"/>
  <c r="I352" i="28" s="1"/>
  <c r="K352" i="28"/>
  <c r="M352" i="28"/>
  <c r="G354" i="28"/>
  <c r="I354" i="28" s="1"/>
  <c r="K354" i="28"/>
  <c r="M354" i="28"/>
  <c r="G356" i="28"/>
  <c r="I356" i="28" s="1"/>
  <c r="K356" i="28"/>
  <c r="M356" i="28"/>
  <c r="G358" i="28"/>
  <c r="I358" i="28" s="1"/>
  <c r="K358" i="28"/>
  <c r="M358" i="28"/>
  <c r="G360" i="28"/>
  <c r="I360" i="28" s="1"/>
  <c r="K360" i="28"/>
  <c r="M360" i="28"/>
  <c r="G363" i="28"/>
  <c r="K363" i="28"/>
  <c r="M363" i="28"/>
  <c r="G365" i="28"/>
  <c r="I365" i="28" s="1"/>
  <c r="K365" i="28"/>
  <c r="M365" i="28"/>
  <c r="D204" i="13"/>
  <c r="BC195" i="13"/>
  <c r="AN6" i="27"/>
  <c r="O27" i="13" s="1"/>
  <c r="G10" i="27"/>
  <c r="K10" i="27"/>
  <c r="M10" i="27"/>
  <c r="G12" i="27"/>
  <c r="K12" i="27"/>
  <c r="M12" i="27"/>
  <c r="G14" i="27"/>
  <c r="I14" i="27" s="1"/>
  <c r="K14" i="27"/>
  <c r="M14" i="27"/>
  <c r="G16" i="27"/>
  <c r="I16" i="27" s="1"/>
  <c r="K16" i="27"/>
  <c r="M16" i="27"/>
  <c r="G18" i="27"/>
  <c r="I18" i="27" s="1"/>
  <c r="K18" i="27"/>
  <c r="M18" i="27"/>
  <c r="G20" i="27"/>
  <c r="I20" i="27" s="1"/>
  <c r="K20" i="27"/>
  <c r="M20" i="27"/>
  <c r="G22" i="27"/>
  <c r="I22" i="27" s="1"/>
  <c r="K22" i="27"/>
  <c r="M22" i="27"/>
  <c r="G24" i="27"/>
  <c r="I24" i="27" s="1"/>
  <c r="K24" i="27"/>
  <c r="M24" i="27"/>
  <c r="G26" i="27"/>
  <c r="I26" i="27" s="1"/>
  <c r="K26" i="27"/>
  <c r="M26" i="27"/>
  <c r="G28" i="27"/>
  <c r="I28" i="27" s="1"/>
  <c r="K28" i="27"/>
  <c r="M28" i="27"/>
  <c r="G30" i="27"/>
  <c r="I30" i="27" s="1"/>
  <c r="K30" i="27"/>
  <c r="M30" i="27"/>
  <c r="G32" i="27"/>
  <c r="I32" i="27" s="1"/>
  <c r="K32" i="27"/>
  <c r="M32" i="27"/>
  <c r="G36" i="27"/>
  <c r="I36" i="27" s="1"/>
  <c r="K36" i="27"/>
  <c r="M36" i="27"/>
  <c r="G39" i="27"/>
  <c r="I39" i="27" s="1"/>
  <c r="K39" i="27"/>
  <c r="M39" i="27"/>
  <c r="G41" i="27"/>
  <c r="I41" i="27" s="1"/>
  <c r="K41" i="27"/>
  <c r="M41" i="27"/>
  <c r="G43" i="27"/>
  <c r="I43" i="27" s="1"/>
  <c r="K43" i="27"/>
  <c r="M43" i="27"/>
  <c r="G45" i="27"/>
  <c r="I45" i="27" s="1"/>
  <c r="K45" i="27"/>
  <c r="M45" i="27"/>
  <c r="G47" i="27"/>
  <c r="I47" i="27" s="1"/>
  <c r="K47" i="27"/>
  <c r="M47" i="27"/>
  <c r="G49" i="27"/>
  <c r="I49" i="27" s="1"/>
  <c r="K49" i="27"/>
  <c r="M49" i="27"/>
  <c r="G51" i="27"/>
  <c r="I51" i="27" s="1"/>
  <c r="K51" i="27"/>
  <c r="M51" i="27"/>
  <c r="G53" i="27"/>
  <c r="I53" i="27" s="1"/>
  <c r="K53" i="27"/>
  <c r="M53" i="27"/>
  <c r="G55" i="27"/>
  <c r="I55" i="27" s="1"/>
  <c r="K55" i="27"/>
  <c r="M55" i="27"/>
  <c r="G57" i="27"/>
  <c r="I57" i="27" s="1"/>
  <c r="K57" i="27"/>
  <c r="M57" i="27"/>
  <c r="G59" i="27"/>
  <c r="I59" i="27" s="1"/>
  <c r="K59" i="27"/>
  <c r="M59" i="27"/>
  <c r="G61" i="27"/>
  <c r="I61" i="27" s="1"/>
  <c r="K61" i="27"/>
  <c r="M61" i="27"/>
  <c r="G63" i="27"/>
  <c r="I63" i="27" s="1"/>
  <c r="K63" i="27"/>
  <c r="M63" i="27"/>
  <c r="G65" i="27"/>
  <c r="I65" i="27" s="1"/>
  <c r="K65" i="27"/>
  <c r="M65" i="27"/>
  <c r="G67" i="27"/>
  <c r="I67" i="27" s="1"/>
  <c r="K67" i="27"/>
  <c r="M67" i="27"/>
  <c r="G69" i="27"/>
  <c r="I69" i="27" s="1"/>
  <c r="K69" i="27"/>
  <c r="M69" i="27"/>
  <c r="G71" i="27"/>
  <c r="I71" i="27" s="1"/>
  <c r="K71" i="27"/>
  <c r="M71" i="27"/>
  <c r="G73" i="27"/>
  <c r="I73" i="27" s="1"/>
  <c r="K73" i="27"/>
  <c r="M73" i="27"/>
  <c r="G75" i="27"/>
  <c r="I75" i="27" s="1"/>
  <c r="K75" i="27"/>
  <c r="M75" i="27"/>
  <c r="G77" i="27"/>
  <c r="I77" i="27" s="1"/>
  <c r="K77" i="27"/>
  <c r="M77" i="27"/>
  <c r="G79" i="27"/>
  <c r="I79" i="27" s="1"/>
  <c r="K79" i="27"/>
  <c r="M79" i="27"/>
  <c r="G82" i="27"/>
  <c r="I82" i="27" s="1"/>
  <c r="K82" i="27"/>
  <c r="M82" i="27"/>
  <c r="G85" i="27"/>
  <c r="I85" i="27" s="1"/>
  <c r="K85" i="27"/>
  <c r="M85" i="27"/>
  <c r="G87" i="27"/>
  <c r="I87" i="27" s="1"/>
  <c r="K87" i="27"/>
  <c r="M87" i="27"/>
  <c r="G89" i="27"/>
  <c r="I89" i="27" s="1"/>
  <c r="K89" i="27"/>
  <c r="M89" i="27"/>
  <c r="G91" i="27"/>
  <c r="I91" i="27" s="1"/>
  <c r="K91" i="27"/>
  <c r="M91" i="27"/>
  <c r="G93" i="27"/>
  <c r="I93" i="27" s="1"/>
  <c r="K93" i="27"/>
  <c r="M93" i="27"/>
  <c r="G95" i="27"/>
  <c r="I95" i="27" s="1"/>
  <c r="K95" i="27"/>
  <c r="M95" i="27"/>
  <c r="G97" i="27"/>
  <c r="I97" i="27" s="1"/>
  <c r="K97" i="27"/>
  <c r="M97" i="27"/>
  <c r="G99" i="27"/>
  <c r="I99" i="27" s="1"/>
  <c r="K99" i="27"/>
  <c r="M99" i="27"/>
  <c r="G101" i="27"/>
  <c r="I101" i="27" s="1"/>
  <c r="K101" i="27"/>
  <c r="M101" i="27"/>
  <c r="G103" i="27"/>
  <c r="I103" i="27" s="1"/>
  <c r="K103" i="27"/>
  <c r="M103" i="27"/>
  <c r="G105" i="27"/>
  <c r="I105" i="27" s="1"/>
  <c r="K105" i="27"/>
  <c r="M105" i="27"/>
  <c r="G107" i="27"/>
  <c r="I107" i="27" s="1"/>
  <c r="K107" i="27"/>
  <c r="M107" i="27"/>
  <c r="G110" i="27"/>
  <c r="I110" i="27" s="1"/>
  <c r="K110" i="27"/>
  <c r="M110" i="27"/>
  <c r="G113" i="27"/>
  <c r="I113" i="27" s="1"/>
  <c r="K113" i="27"/>
  <c r="M113" i="27"/>
  <c r="G115" i="27"/>
  <c r="I115" i="27" s="1"/>
  <c r="K115" i="27"/>
  <c r="M115" i="27"/>
  <c r="G117" i="27"/>
  <c r="I117" i="27" s="1"/>
  <c r="K117" i="27"/>
  <c r="M117" i="27"/>
  <c r="G119" i="27"/>
  <c r="I119" i="27" s="1"/>
  <c r="K119" i="27"/>
  <c r="M119" i="27"/>
  <c r="G121" i="27"/>
  <c r="I121" i="27" s="1"/>
  <c r="K121" i="27"/>
  <c r="M121" i="27"/>
  <c r="G123" i="27"/>
  <c r="I123" i="27" s="1"/>
  <c r="K123" i="27"/>
  <c r="M123" i="27"/>
  <c r="G125" i="27"/>
  <c r="I125" i="27" s="1"/>
  <c r="K125" i="27"/>
  <c r="M125" i="27"/>
  <c r="G127" i="27"/>
  <c r="I127" i="27" s="1"/>
  <c r="K127" i="27"/>
  <c r="M127" i="27"/>
  <c r="G129" i="27"/>
  <c r="I129" i="27" s="1"/>
  <c r="K129" i="27"/>
  <c r="M129" i="27"/>
  <c r="G131" i="27"/>
  <c r="I131" i="27" s="1"/>
  <c r="K131" i="27"/>
  <c r="M131" i="27"/>
  <c r="G133" i="27"/>
  <c r="I133" i="27" s="1"/>
  <c r="K133" i="27"/>
  <c r="M133" i="27"/>
  <c r="G135" i="27"/>
  <c r="I135" i="27" s="1"/>
  <c r="K135" i="27"/>
  <c r="M135" i="27"/>
  <c r="G137" i="27"/>
  <c r="I137" i="27" s="1"/>
  <c r="K137" i="27"/>
  <c r="M137" i="27"/>
  <c r="G139" i="27"/>
  <c r="I139" i="27" s="1"/>
  <c r="K139" i="27"/>
  <c r="M139" i="27"/>
  <c r="G141" i="27"/>
  <c r="I141" i="27" s="1"/>
  <c r="K141" i="27"/>
  <c r="M141" i="27"/>
  <c r="G143" i="27"/>
  <c r="I143" i="27" s="1"/>
  <c r="K143" i="27"/>
  <c r="M143" i="27"/>
  <c r="G145" i="27"/>
  <c r="I145" i="27" s="1"/>
  <c r="K145" i="27"/>
  <c r="M145" i="27"/>
  <c r="G147" i="27"/>
  <c r="I147" i="27" s="1"/>
  <c r="K147" i="27"/>
  <c r="M147" i="27"/>
  <c r="G149" i="27"/>
  <c r="I149" i="27" s="1"/>
  <c r="K149" i="27"/>
  <c r="M149" i="27"/>
  <c r="G151" i="27"/>
  <c r="I151" i="27" s="1"/>
  <c r="K151" i="27"/>
  <c r="M151" i="27"/>
  <c r="G153" i="27"/>
  <c r="I153" i="27" s="1"/>
  <c r="K153" i="27"/>
  <c r="M153" i="27"/>
  <c r="G155" i="27"/>
  <c r="I155" i="27" s="1"/>
  <c r="K155" i="27"/>
  <c r="M155" i="27"/>
  <c r="G157" i="27"/>
  <c r="I157" i="27" s="1"/>
  <c r="K157" i="27"/>
  <c r="M157" i="27"/>
  <c r="G159" i="27"/>
  <c r="I159" i="27" s="1"/>
  <c r="K159" i="27"/>
  <c r="M159" i="27"/>
  <c r="G161" i="27"/>
  <c r="I161" i="27" s="1"/>
  <c r="K161" i="27"/>
  <c r="M161" i="27"/>
  <c r="G163" i="27"/>
  <c r="I163" i="27" s="1"/>
  <c r="K163" i="27"/>
  <c r="M163" i="27"/>
  <c r="G165" i="27"/>
  <c r="I165" i="27" s="1"/>
  <c r="K165" i="27"/>
  <c r="M165" i="27"/>
  <c r="G168" i="27"/>
  <c r="I168" i="27" s="1"/>
  <c r="K168" i="27"/>
  <c r="M168" i="27"/>
  <c r="G171" i="27"/>
  <c r="I171" i="27" s="1"/>
  <c r="K171" i="27"/>
  <c r="M171" i="27"/>
  <c r="G173" i="27"/>
  <c r="I173" i="27" s="1"/>
  <c r="K173" i="27"/>
  <c r="M173" i="27"/>
  <c r="G175" i="27"/>
  <c r="I175" i="27" s="1"/>
  <c r="K175" i="27"/>
  <c r="M175" i="27"/>
  <c r="G177" i="27"/>
  <c r="I177" i="27" s="1"/>
  <c r="K177" i="27"/>
  <c r="M177" i="27"/>
  <c r="G179" i="27"/>
  <c r="I179" i="27" s="1"/>
  <c r="K179" i="27"/>
  <c r="M179" i="27"/>
  <c r="G181" i="27"/>
  <c r="I181" i="27" s="1"/>
  <c r="K181" i="27"/>
  <c r="M181" i="27"/>
  <c r="G183" i="27"/>
  <c r="I183" i="27" s="1"/>
  <c r="K183" i="27"/>
  <c r="M183" i="27"/>
  <c r="G185" i="27"/>
  <c r="I185" i="27" s="1"/>
  <c r="K185" i="27"/>
  <c r="M185" i="27"/>
  <c r="G187" i="27"/>
  <c r="I187" i="27" s="1"/>
  <c r="K187" i="27"/>
  <c r="M187" i="27"/>
  <c r="G189" i="27"/>
  <c r="I189" i="27" s="1"/>
  <c r="K189" i="27"/>
  <c r="M189" i="27"/>
  <c r="G191" i="27"/>
  <c r="I191" i="27" s="1"/>
  <c r="K191" i="27"/>
  <c r="M191" i="27"/>
  <c r="G193" i="27"/>
  <c r="I193" i="27" s="1"/>
  <c r="K193" i="27"/>
  <c r="M193" i="27"/>
  <c r="G195" i="27"/>
  <c r="I195" i="27" s="1"/>
  <c r="K195" i="27"/>
  <c r="M195" i="27"/>
  <c r="G197" i="27"/>
  <c r="I197" i="27" s="1"/>
  <c r="K197" i="27"/>
  <c r="M197" i="27"/>
  <c r="G199" i="27"/>
  <c r="I199" i="27" s="1"/>
  <c r="K199" i="27"/>
  <c r="M199" i="27"/>
  <c r="G202" i="27"/>
  <c r="I202" i="27" s="1"/>
  <c r="K202" i="27"/>
  <c r="M202" i="27"/>
  <c r="G205" i="27"/>
  <c r="I205" i="27" s="1"/>
  <c r="K205" i="27"/>
  <c r="K204" i="27" s="1"/>
  <c r="M205" i="27"/>
  <c r="G209" i="27"/>
  <c r="I209" i="27" s="1"/>
  <c r="K209" i="27"/>
  <c r="M209" i="27"/>
  <c r="G212" i="27"/>
  <c r="I212" i="27" s="1"/>
  <c r="K212" i="27"/>
  <c r="K211" i="27" s="1"/>
  <c r="M212" i="27"/>
  <c r="G214" i="27"/>
  <c r="I214" i="27" s="1"/>
  <c r="K214" i="27"/>
  <c r="M214" i="27"/>
  <c r="G216" i="27"/>
  <c r="I216" i="27" s="1"/>
  <c r="K216" i="27"/>
  <c r="M216" i="27"/>
  <c r="D193" i="13"/>
  <c r="BC186" i="13"/>
  <c r="AN6" i="26"/>
  <c r="O26" i="13" s="1"/>
  <c r="G10" i="26"/>
  <c r="K10" i="26"/>
  <c r="M10" i="26"/>
  <c r="G21" i="26"/>
  <c r="I21" i="26" s="1"/>
  <c r="K21" i="26"/>
  <c r="M21" i="26"/>
  <c r="G24" i="26"/>
  <c r="I24" i="26" s="1"/>
  <c r="K24" i="26"/>
  <c r="M24" i="26"/>
  <c r="G26" i="26"/>
  <c r="I26" i="26" s="1"/>
  <c r="K26" i="26"/>
  <c r="M26" i="26"/>
  <c r="G28" i="26"/>
  <c r="I28" i="26" s="1"/>
  <c r="K28" i="26"/>
  <c r="M28" i="26"/>
  <c r="G30" i="26"/>
  <c r="I30" i="26" s="1"/>
  <c r="K30" i="26"/>
  <c r="M30" i="26"/>
  <c r="G32" i="26"/>
  <c r="I32" i="26" s="1"/>
  <c r="K32" i="26"/>
  <c r="M32" i="26"/>
  <c r="G34" i="26"/>
  <c r="I34" i="26" s="1"/>
  <c r="K34" i="26"/>
  <c r="M34" i="26"/>
  <c r="G36" i="26"/>
  <c r="I36" i="26" s="1"/>
  <c r="K36" i="26"/>
  <c r="M36" i="26"/>
  <c r="G38" i="26"/>
  <c r="I38" i="26" s="1"/>
  <c r="K38" i="26"/>
  <c r="M38" i="26"/>
  <c r="G40" i="26"/>
  <c r="I40" i="26" s="1"/>
  <c r="K40" i="26"/>
  <c r="M40" i="26"/>
  <c r="G42" i="26"/>
  <c r="I42" i="26" s="1"/>
  <c r="K42" i="26"/>
  <c r="M42" i="26"/>
  <c r="G44" i="26"/>
  <c r="I44" i="26" s="1"/>
  <c r="K44" i="26"/>
  <c r="M44" i="26"/>
  <c r="G46" i="26"/>
  <c r="I46" i="26" s="1"/>
  <c r="K46" i="26"/>
  <c r="M46" i="26"/>
  <c r="G48" i="26"/>
  <c r="I48" i="26" s="1"/>
  <c r="K48" i="26"/>
  <c r="M48" i="26"/>
  <c r="G51" i="26"/>
  <c r="K51" i="26"/>
  <c r="M51" i="26"/>
  <c r="G54" i="26"/>
  <c r="I54" i="26" s="1"/>
  <c r="K54" i="26"/>
  <c r="M54" i="26"/>
  <c r="G57" i="26"/>
  <c r="I57" i="26" s="1"/>
  <c r="K57" i="26"/>
  <c r="M57" i="26"/>
  <c r="G60" i="26"/>
  <c r="I60" i="26" s="1"/>
  <c r="K60" i="26"/>
  <c r="M60" i="26"/>
  <c r="G63" i="26"/>
  <c r="I63" i="26" s="1"/>
  <c r="K63" i="26"/>
  <c r="M63" i="26"/>
  <c r="G66" i="26"/>
  <c r="I66" i="26" s="1"/>
  <c r="K66" i="26"/>
  <c r="M66" i="26"/>
  <c r="G69" i="26"/>
  <c r="I69" i="26" s="1"/>
  <c r="K69" i="26"/>
  <c r="M69" i="26"/>
  <c r="G72" i="26"/>
  <c r="I72" i="26" s="1"/>
  <c r="K72" i="26"/>
  <c r="M72" i="26"/>
  <c r="G75" i="26"/>
  <c r="I75" i="26" s="1"/>
  <c r="K75" i="26"/>
  <c r="M75" i="26"/>
  <c r="G78" i="26"/>
  <c r="I78" i="26" s="1"/>
  <c r="K78" i="26"/>
  <c r="M78" i="26"/>
  <c r="G81" i="26"/>
  <c r="K81" i="26"/>
  <c r="M81" i="26"/>
  <c r="G86" i="26"/>
  <c r="I86" i="26" s="1"/>
  <c r="K86" i="26"/>
  <c r="M86" i="26"/>
  <c r="G88" i="26"/>
  <c r="I88" i="26" s="1"/>
  <c r="K88" i="26"/>
  <c r="M88" i="26"/>
  <c r="G90" i="26"/>
  <c r="I90" i="26" s="1"/>
  <c r="K90" i="26"/>
  <c r="M90" i="26"/>
  <c r="G93" i="26"/>
  <c r="I93" i="26" s="1"/>
  <c r="K93" i="26"/>
  <c r="M93" i="26"/>
  <c r="G96" i="26"/>
  <c r="I96" i="26" s="1"/>
  <c r="K96" i="26"/>
  <c r="M96" i="26"/>
  <c r="G99" i="26"/>
  <c r="I99" i="26" s="1"/>
  <c r="K99" i="26"/>
  <c r="M99" i="26"/>
  <c r="G102" i="26"/>
  <c r="K102" i="26"/>
  <c r="M102" i="26"/>
  <c r="G106" i="26"/>
  <c r="I106" i="26" s="1"/>
  <c r="K106" i="26"/>
  <c r="M106" i="26"/>
  <c r="G108" i="26"/>
  <c r="I108" i="26" s="1"/>
  <c r="K108" i="26"/>
  <c r="M108" i="26"/>
  <c r="G110" i="26"/>
  <c r="I110" i="26" s="1"/>
  <c r="K110" i="26"/>
  <c r="M110" i="26"/>
  <c r="G113" i="26"/>
  <c r="I113" i="26" s="1"/>
  <c r="K113" i="26"/>
  <c r="M113" i="26"/>
  <c r="G116" i="26"/>
  <c r="I116" i="26" s="1"/>
  <c r="K116" i="26"/>
  <c r="M116" i="26"/>
  <c r="G119" i="26"/>
  <c r="I119" i="26" s="1"/>
  <c r="K119" i="26"/>
  <c r="M119" i="26"/>
  <c r="G123" i="26"/>
  <c r="F122" i="26" s="1"/>
  <c r="K123" i="26"/>
  <c r="M123" i="26"/>
  <c r="G125" i="26"/>
  <c r="I125" i="26" s="1"/>
  <c r="K125" i="26"/>
  <c r="M125" i="26"/>
  <c r="G127" i="26"/>
  <c r="I127" i="26" s="1"/>
  <c r="K127" i="26"/>
  <c r="M127" i="26"/>
  <c r="G129" i="26"/>
  <c r="I129" i="26" s="1"/>
  <c r="K129" i="26"/>
  <c r="M129" i="26"/>
  <c r="D184" i="13"/>
  <c r="H181" i="13"/>
  <c r="BC175" i="13"/>
  <c r="AN6" i="25"/>
  <c r="O25" i="13" s="1"/>
  <c r="AZ95" i="25"/>
  <c r="AZ54" i="25"/>
  <c r="AZ50" i="25"/>
  <c r="G11" i="25"/>
  <c r="K11" i="25"/>
  <c r="M11" i="25"/>
  <c r="G14" i="25"/>
  <c r="I14" i="25" s="1"/>
  <c r="K14" i="25"/>
  <c r="M14" i="25"/>
  <c r="G18" i="25"/>
  <c r="I18" i="25" s="1"/>
  <c r="K18" i="25"/>
  <c r="M18" i="25"/>
  <c r="G22" i="25"/>
  <c r="I22" i="25" s="1"/>
  <c r="K22" i="25"/>
  <c r="M22" i="25"/>
  <c r="G26" i="25"/>
  <c r="I26" i="25" s="1"/>
  <c r="K26" i="25"/>
  <c r="M26" i="25"/>
  <c r="G30" i="25"/>
  <c r="I30" i="25" s="1"/>
  <c r="K30" i="25"/>
  <c r="M30" i="25"/>
  <c r="G32" i="25"/>
  <c r="I32" i="25" s="1"/>
  <c r="K32" i="25"/>
  <c r="M32" i="25"/>
  <c r="G35" i="25"/>
  <c r="I35" i="25" s="1"/>
  <c r="K35" i="25"/>
  <c r="M35" i="25"/>
  <c r="G39" i="25"/>
  <c r="I39" i="25" s="1"/>
  <c r="K39" i="25"/>
  <c r="M39" i="25"/>
  <c r="G42" i="25"/>
  <c r="I42" i="25" s="1"/>
  <c r="K42" i="25"/>
  <c r="M42" i="25"/>
  <c r="G45" i="25"/>
  <c r="I45" i="25" s="1"/>
  <c r="K45" i="25"/>
  <c r="M45" i="25"/>
  <c r="G51" i="25"/>
  <c r="K51" i="25"/>
  <c r="M51" i="25"/>
  <c r="G55" i="25"/>
  <c r="I55" i="25" s="1"/>
  <c r="K55" i="25"/>
  <c r="M55" i="25"/>
  <c r="G64" i="25"/>
  <c r="I64" i="25" s="1"/>
  <c r="K64" i="25"/>
  <c r="M64" i="25"/>
  <c r="G69" i="25"/>
  <c r="I69" i="25" s="1"/>
  <c r="K69" i="25"/>
  <c r="M69" i="25"/>
  <c r="G72" i="25"/>
  <c r="I72" i="25" s="1"/>
  <c r="K72" i="25"/>
  <c r="M72" i="25"/>
  <c r="G76" i="25"/>
  <c r="I76" i="25" s="1"/>
  <c r="K76" i="25"/>
  <c r="M76" i="25"/>
  <c r="G81" i="25"/>
  <c r="I81" i="25" s="1"/>
  <c r="K81" i="25"/>
  <c r="M81" i="25"/>
  <c r="G84" i="25"/>
  <c r="I84" i="25" s="1"/>
  <c r="K84" i="25"/>
  <c r="M84" i="25"/>
  <c r="G87" i="25"/>
  <c r="I87" i="25" s="1"/>
  <c r="K87" i="25"/>
  <c r="M87" i="25"/>
  <c r="G91" i="25"/>
  <c r="I91" i="25" s="1"/>
  <c r="K91" i="25"/>
  <c r="M91" i="25"/>
  <c r="G96" i="25"/>
  <c r="I96" i="25" s="1"/>
  <c r="K96" i="25"/>
  <c r="M96" i="25"/>
  <c r="G102" i="25"/>
  <c r="F99" i="25" s="1"/>
  <c r="H179" i="13" s="1"/>
  <c r="K102" i="25"/>
  <c r="K99" i="25" s="1"/>
  <c r="M102" i="25"/>
  <c r="M99" i="25" s="1"/>
  <c r="G108" i="25"/>
  <c r="K108" i="25"/>
  <c r="M108" i="25"/>
  <c r="G110" i="25"/>
  <c r="I110" i="25" s="1"/>
  <c r="K110" i="25"/>
  <c r="M110" i="25"/>
  <c r="G112" i="25"/>
  <c r="I112" i="25" s="1"/>
  <c r="K112" i="25"/>
  <c r="M112" i="25"/>
  <c r="G114" i="25"/>
  <c r="I114" i="25" s="1"/>
  <c r="K114" i="25"/>
  <c r="M114" i="25"/>
  <c r="G116" i="25"/>
  <c r="I116" i="25" s="1"/>
  <c r="K116" i="25"/>
  <c r="M116" i="25"/>
  <c r="G118" i="25"/>
  <c r="I118" i="25" s="1"/>
  <c r="K118" i="25"/>
  <c r="M118" i="25"/>
  <c r="G120" i="25"/>
  <c r="I120" i="25" s="1"/>
  <c r="K120" i="25"/>
  <c r="M120" i="25"/>
  <c r="G125" i="25"/>
  <c r="F122" i="25" s="1"/>
  <c r="K125" i="25"/>
  <c r="K122" i="25" s="1"/>
  <c r="M125" i="25"/>
  <c r="M122" i="25" s="1"/>
  <c r="G131" i="25"/>
  <c r="K131" i="25"/>
  <c r="M131" i="25"/>
  <c r="G135" i="25"/>
  <c r="I135" i="25" s="1"/>
  <c r="K135" i="25"/>
  <c r="M135" i="25"/>
  <c r="G139" i="25"/>
  <c r="I139" i="25" s="1"/>
  <c r="K139" i="25"/>
  <c r="M139" i="25"/>
  <c r="G144" i="25"/>
  <c r="I144" i="25" s="1"/>
  <c r="K144" i="25"/>
  <c r="M144" i="25"/>
  <c r="G149" i="25"/>
  <c r="I149" i="25" s="1"/>
  <c r="K149" i="25"/>
  <c r="M149" i="25"/>
  <c r="G155" i="25"/>
  <c r="I155" i="25" s="1"/>
  <c r="K155" i="25"/>
  <c r="M155" i="25"/>
  <c r="G158" i="25"/>
  <c r="I158" i="25" s="1"/>
  <c r="K158" i="25"/>
  <c r="M158" i="25"/>
  <c r="G160" i="25"/>
  <c r="I160" i="25" s="1"/>
  <c r="K160" i="25"/>
  <c r="M160" i="25"/>
  <c r="G164" i="25"/>
  <c r="I164" i="25" s="1"/>
  <c r="K164" i="25"/>
  <c r="M164" i="25"/>
  <c r="G168" i="25"/>
  <c r="I168" i="25" s="1"/>
  <c r="K168" i="25"/>
  <c r="M168" i="25"/>
  <c r="G172" i="25"/>
  <c r="I172" i="25" s="1"/>
  <c r="K172" i="25"/>
  <c r="M172" i="25"/>
  <c r="G174" i="25"/>
  <c r="I174" i="25" s="1"/>
  <c r="K174" i="25"/>
  <c r="M174" i="25"/>
  <c r="G178" i="25"/>
  <c r="I178" i="25" s="1"/>
  <c r="K178" i="25"/>
  <c r="M178" i="25"/>
  <c r="G180" i="25"/>
  <c r="I180" i="25" s="1"/>
  <c r="K180" i="25"/>
  <c r="M180" i="25"/>
  <c r="G182" i="25"/>
  <c r="I182" i="25" s="1"/>
  <c r="K182" i="25"/>
  <c r="M182" i="25"/>
  <c r="G186" i="25"/>
  <c r="I186" i="25" s="1"/>
  <c r="K186" i="25"/>
  <c r="M186" i="25"/>
  <c r="G189" i="25"/>
  <c r="K189" i="25"/>
  <c r="M189" i="25"/>
  <c r="G192" i="25"/>
  <c r="I192" i="25" s="1"/>
  <c r="K192" i="25"/>
  <c r="M192" i="25"/>
  <c r="G195" i="25"/>
  <c r="I195" i="25" s="1"/>
  <c r="K195" i="25"/>
  <c r="M195" i="25"/>
  <c r="G198" i="25"/>
  <c r="I198" i="25" s="1"/>
  <c r="K198" i="25"/>
  <c r="M198" i="25"/>
  <c r="G201" i="25"/>
  <c r="I201" i="25" s="1"/>
  <c r="K201" i="25"/>
  <c r="M201" i="25"/>
  <c r="G204" i="25"/>
  <c r="I204" i="25" s="1"/>
  <c r="K204" i="25"/>
  <c r="M204" i="25"/>
  <c r="G206" i="25"/>
  <c r="I206" i="25" s="1"/>
  <c r="K206" i="25"/>
  <c r="M206" i="25"/>
  <c r="D173" i="13"/>
  <c r="BC162" i="13"/>
  <c r="AN6" i="24"/>
  <c r="O24" i="13" s="1"/>
  <c r="AZ275" i="24"/>
  <c r="AZ174" i="24"/>
  <c r="AZ73" i="24"/>
  <c r="AZ51" i="24"/>
  <c r="AZ23" i="24"/>
  <c r="AZ19" i="24"/>
  <c r="G11" i="24"/>
  <c r="K11" i="24"/>
  <c r="M11" i="24"/>
  <c r="G15" i="24"/>
  <c r="I15" i="24" s="1"/>
  <c r="K15" i="24"/>
  <c r="M15" i="24"/>
  <c r="G20" i="24"/>
  <c r="I20" i="24" s="1"/>
  <c r="K20" i="24"/>
  <c r="M20" i="24"/>
  <c r="G24" i="24"/>
  <c r="I24" i="24" s="1"/>
  <c r="K24" i="24"/>
  <c r="M24" i="24"/>
  <c r="G47" i="24"/>
  <c r="I47" i="24" s="1"/>
  <c r="K47" i="24"/>
  <c r="M47" i="24"/>
  <c r="G52" i="24"/>
  <c r="I52" i="24" s="1"/>
  <c r="K52" i="24"/>
  <c r="M52" i="24"/>
  <c r="G69" i="24"/>
  <c r="I69" i="24" s="1"/>
  <c r="K69" i="24"/>
  <c r="M69" i="24"/>
  <c r="G74" i="24"/>
  <c r="I74" i="24" s="1"/>
  <c r="K74" i="24"/>
  <c r="M74" i="24"/>
  <c r="G79" i="24"/>
  <c r="I79" i="24" s="1"/>
  <c r="K79" i="24"/>
  <c r="M79" i="24"/>
  <c r="G100" i="24"/>
  <c r="I100" i="24" s="1"/>
  <c r="K100" i="24"/>
  <c r="M100" i="24"/>
  <c r="G104" i="24"/>
  <c r="I104" i="24" s="1"/>
  <c r="K104" i="24"/>
  <c r="M104" i="24"/>
  <c r="G109" i="24"/>
  <c r="I109" i="24" s="1"/>
  <c r="K109" i="24"/>
  <c r="M109" i="24"/>
  <c r="G114" i="24"/>
  <c r="I114" i="24" s="1"/>
  <c r="K114" i="24"/>
  <c r="M114" i="24"/>
  <c r="G118" i="24"/>
  <c r="I118" i="24" s="1"/>
  <c r="K118" i="24"/>
  <c r="M118" i="24"/>
  <c r="G123" i="24"/>
  <c r="I123" i="24" s="1"/>
  <c r="K123" i="24"/>
  <c r="M123" i="24"/>
  <c r="G127" i="24"/>
  <c r="I127" i="24" s="1"/>
  <c r="K127" i="24"/>
  <c r="M127" i="24"/>
  <c r="G130" i="24"/>
  <c r="I130" i="24" s="1"/>
  <c r="K130" i="24"/>
  <c r="M130" i="24"/>
  <c r="G134" i="24"/>
  <c r="I134" i="24" s="1"/>
  <c r="K134" i="24"/>
  <c r="M134" i="24"/>
  <c r="G175" i="24"/>
  <c r="I175" i="24" s="1"/>
  <c r="K175" i="24"/>
  <c r="M175" i="24"/>
  <c r="F200" i="24"/>
  <c r="H166" i="13" s="1"/>
  <c r="G203" i="24"/>
  <c r="I203" i="24" s="1"/>
  <c r="K203" i="24"/>
  <c r="K200" i="24" s="1"/>
  <c r="M203" i="24"/>
  <c r="M200" i="24" s="1"/>
  <c r="G229" i="24"/>
  <c r="I229" i="24" s="1"/>
  <c r="K229" i="24"/>
  <c r="M229" i="24"/>
  <c r="G234" i="24"/>
  <c r="I234" i="24" s="1"/>
  <c r="K234" i="24"/>
  <c r="M234" i="24"/>
  <c r="G238" i="24"/>
  <c r="I238" i="24" s="1"/>
  <c r="K238" i="24"/>
  <c r="M238" i="24"/>
  <c r="G243" i="24"/>
  <c r="I243" i="24" s="1"/>
  <c r="K243" i="24"/>
  <c r="K232" i="24" s="1"/>
  <c r="M243" i="24"/>
  <c r="G248" i="24"/>
  <c r="I248" i="24" s="1"/>
  <c r="K248" i="24"/>
  <c r="M248" i="24"/>
  <c r="G253" i="24"/>
  <c r="I253" i="24" s="1"/>
  <c r="K253" i="24"/>
  <c r="M253" i="24"/>
  <c r="G258" i="24"/>
  <c r="I258" i="24" s="1"/>
  <c r="K258" i="24"/>
  <c r="M258" i="24"/>
  <c r="G263" i="24"/>
  <c r="I263" i="24" s="1"/>
  <c r="K263" i="24"/>
  <c r="M263" i="24"/>
  <c r="G267" i="24"/>
  <c r="I267" i="24" s="1"/>
  <c r="K267" i="24"/>
  <c r="M267" i="24"/>
  <c r="G270" i="24"/>
  <c r="I270" i="24" s="1"/>
  <c r="K270" i="24"/>
  <c r="M270" i="24"/>
  <c r="G272" i="24"/>
  <c r="I272" i="24" s="1"/>
  <c r="K272" i="24"/>
  <c r="M272" i="24"/>
  <c r="G276" i="24"/>
  <c r="I276" i="24" s="1"/>
  <c r="K276" i="24"/>
  <c r="M276" i="24"/>
  <c r="G280" i="24"/>
  <c r="I280" i="24" s="1"/>
  <c r="K280" i="24"/>
  <c r="M280" i="24"/>
  <c r="G282" i="24"/>
  <c r="I282" i="24" s="1"/>
  <c r="K282" i="24"/>
  <c r="M282" i="24"/>
  <c r="G284" i="24"/>
  <c r="I284" i="24" s="1"/>
  <c r="K284" i="24"/>
  <c r="M284" i="24"/>
  <c r="G289" i="24"/>
  <c r="I289" i="24" s="1"/>
  <c r="K289" i="24"/>
  <c r="M289" i="24"/>
  <c r="G291" i="24"/>
  <c r="I291" i="24" s="1"/>
  <c r="K291" i="24"/>
  <c r="M291" i="24"/>
  <c r="G296" i="24"/>
  <c r="I296" i="24" s="1"/>
  <c r="K296" i="24"/>
  <c r="M296" i="24"/>
  <c r="G298" i="24"/>
  <c r="I298" i="24" s="1"/>
  <c r="K298" i="24"/>
  <c r="M298" i="24"/>
  <c r="G300" i="24"/>
  <c r="I300" i="24" s="1"/>
  <c r="K300" i="24"/>
  <c r="M300" i="24"/>
  <c r="G304" i="24"/>
  <c r="I304" i="24" s="1"/>
  <c r="K304" i="24"/>
  <c r="M304" i="24"/>
  <c r="G308" i="24"/>
  <c r="I308" i="24" s="1"/>
  <c r="K308" i="24"/>
  <c r="M308" i="24"/>
  <c r="G310" i="24"/>
  <c r="I310" i="24" s="1"/>
  <c r="K310" i="24"/>
  <c r="M310" i="24"/>
  <c r="G313" i="24"/>
  <c r="I313" i="24" s="1"/>
  <c r="K313" i="24"/>
  <c r="M313" i="24"/>
  <c r="G315" i="24"/>
  <c r="I315" i="24" s="1"/>
  <c r="K315" i="24"/>
  <c r="M315" i="24"/>
  <c r="G317" i="24"/>
  <c r="I317" i="24" s="1"/>
  <c r="K317" i="24"/>
  <c r="M317" i="24"/>
  <c r="G322" i="24"/>
  <c r="I322" i="24" s="1"/>
  <c r="K322" i="24"/>
  <c r="M322" i="24"/>
  <c r="G327" i="24"/>
  <c r="I327" i="24" s="1"/>
  <c r="K327" i="24"/>
  <c r="M327" i="24"/>
  <c r="G331" i="24"/>
  <c r="I331" i="24" s="1"/>
  <c r="K331" i="24"/>
  <c r="M331" i="24"/>
  <c r="G335" i="24"/>
  <c r="I335" i="24" s="1"/>
  <c r="K335" i="24"/>
  <c r="M335" i="24"/>
  <c r="F337" i="24"/>
  <c r="H168" i="13" s="1"/>
  <c r="G340" i="24"/>
  <c r="I340" i="24" s="1"/>
  <c r="I337" i="24" s="1"/>
  <c r="K340" i="24"/>
  <c r="K337" i="24" s="1"/>
  <c r="M340" i="24"/>
  <c r="M337" i="24" s="1"/>
  <c r="G346" i="24"/>
  <c r="I346" i="24" s="1"/>
  <c r="K346" i="24"/>
  <c r="M346" i="24"/>
  <c r="G349" i="24"/>
  <c r="I349" i="24" s="1"/>
  <c r="K349" i="24"/>
  <c r="M349" i="24"/>
  <c r="G352" i="24"/>
  <c r="I352" i="24" s="1"/>
  <c r="K352" i="24"/>
  <c r="M352" i="24"/>
  <c r="G356" i="24"/>
  <c r="I356" i="24" s="1"/>
  <c r="K356" i="24"/>
  <c r="M356" i="24"/>
  <c r="G359" i="24"/>
  <c r="I359" i="24" s="1"/>
  <c r="K359" i="24"/>
  <c r="M359" i="24"/>
  <c r="G362" i="24"/>
  <c r="I362" i="24" s="1"/>
  <c r="K362" i="24"/>
  <c r="M362" i="24"/>
  <c r="G366" i="24"/>
  <c r="I366" i="24" s="1"/>
  <c r="K366" i="24"/>
  <c r="M366" i="24"/>
  <c r="G368" i="24"/>
  <c r="I368" i="24" s="1"/>
  <c r="K368" i="24"/>
  <c r="M368" i="24"/>
  <c r="G370" i="24"/>
  <c r="I370" i="24" s="1"/>
  <c r="K370" i="24"/>
  <c r="M370" i="24"/>
  <c r="G372" i="24"/>
  <c r="I372" i="24" s="1"/>
  <c r="K372" i="24"/>
  <c r="M372" i="24"/>
  <c r="G374" i="24"/>
  <c r="I374" i="24" s="1"/>
  <c r="K374" i="24"/>
  <c r="M374" i="24"/>
  <c r="G376" i="24"/>
  <c r="I376" i="24" s="1"/>
  <c r="K376" i="24"/>
  <c r="M376" i="24"/>
  <c r="G378" i="24"/>
  <c r="I378" i="24" s="1"/>
  <c r="K378" i="24"/>
  <c r="M378" i="24"/>
  <c r="G380" i="24"/>
  <c r="I380" i="24" s="1"/>
  <c r="K380" i="24"/>
  <c r="M380" i="24"/>
  <c r="G382" i="24"/>
  <c r="I382" i="24" s="1"/>
  <c r="K382" i="24"/>
  <c r="M382" i="24"/>
  <c r="G384" i="24"/>
  <c r="I384" i="24" s="1"/>
  <c r="K384" i="24"/>
  <c r="M384" i="24"/>
  <c r="G386" i="24"/>
  <c r="I386" i="24" s="1"/>
  <c r="K386" i="24"/>
  <c r="M386" i="24"/>
  <c r="G388" i="24"/>
  <c r="I388" i="24" s="1"/>
  <c r="K388" i="24"/>
  <c r="M388" i="24"/>
  <c r="G390" i="24"/>
  <c r="I390" i="24" s="1"/>
  <c r="K390" i="24"/>
  <c r="M390" i="24"/>
  <c r="G392" i="24"/>
  <c r="I392" i="24" s="1"/>
  <c r="K392" i="24"/>
  <c r="M392" i="24"/>
  <c r="G395" i="24"/>
  <c r="I395" i="24" s="1"/>
  <c r="K395" i="24"/>
  <c r="M395" i="24"/>
  <c r="G399" i="24"/>
  <c r="I399" i="24" s="1"/>
  <c r="K399" i="24"/>
  <c r="M399" i="24"/>
  <c r="G402" i="24"/>
  <c r="I402" i="24" s="1"/>
  <c r="K402" i="24"/>
  <c r="M402" i="24"/>
  <c r="G406" i="24"/>
  <c r="I406" i="24" s="1"/>
  <c r="K406" i="24"/>
  <c r="M406" i="24"/>
  <c r="G408" i="24"/>
  <c r="I408" i="24" s="1"/>
  <c r="K408" i="24"/>
  <c r="M408" i="24"/>
  <c r="G410" i="24"/>
  <c r="I410" i="24" s="1"/>
  <c r="K410" i="24"/>
  <c r="M410" i="24"/>
  <c r="G412" i="24"/>
  <c r="I412" i="24" s="1"/>
  <c r="K412" i="24"/>
  <c r="M412" i="24"/>
  <c r="G415" i="24"/>
  <c r="I415" i="24" s="1"/>
  <c r="K415" i="24"/>
  <c r="M415" i="24"/>
  <c r="G417" i="24"/>
  <c r="I417" i="24" s="1"/>
  <c r="K417" i="24"/>
  <c r="M417" i="24"/>
  <c r="G419" i="24"/>
  <c r="I419" i="24" s="1"/>
  <c r="K419" i="24"/>
  <c r="M419" i="24"/>
  <c r="G421" i="24"/>
  <c r="I421" i="24" s="1"/>
  <c r="K421" i="24"/>
  <c r="M421" i="24"/>
  <c r="G423" i="24"/>
  <c r="I423" i="24" s="1"/>
  <c r="K423" i="24"/>
  <c r="M423" i="24"/>
  <c r="G425" i="24"/>
  <c r="I425" i="24" s="1"/>
  <c r="K425" i="24"/>
  <c r="M425" i="24"/>
  <c r="G427" i="24"/>
  <c r="I427" i="24" s="1"/>
  <c r="K427" i="24"/>
  <c r="M427" i="24"/>
  <c r="G429" i="24"/>
  <c r="I429" i="24" s="1"/>
  <c r="K429" i="24"/>
  <c r="M429" i="24"/>
  <c r="G431" i="24"/>
  <c r="I431" i="24" s="1"/>
  <c r="K431" i="24"/>
  <c r="M431" i="24"/>
  <c r="G433" i="24"/>
  <c r="I433" i="24" s="1"/>
  <c r="K433" i="24"/>
  <c r="M433" i="24"/>
  <c r="G435" i="24"/>
  <c r="I435" i="24" s="1"/>
  <c r="K435" i="24"/>
  <c r="M435" i="24"/>
  <c r="G437" i="24"/>
  <c r="I437" i="24" s="1"/>
  <c r="K437" i="24"/>
  <c r="M437" i="24"/>
  <c r="G439" i="24"/>
  <c r="I439" i="24" s="1"/>
  <c r="K439" i="24"/>
  <c r="M439" i="24"/>
  <c r="G441" i="24"/>
  <c r="I441" i="24" s="1"/>
  <c r="K441" i="24"/>
  <c r="M441" i="24"/>
  <c r="G443" i="24"/>
  <c r="I443" i="24" s="1"/>
  <c r="K443" i="24"/>
  <c r="M443" i="24"/>
  <c r="G446" i="24"/>
  <c r="I446" i="24" s="1"/>
  <c r="K446" i="24"/>
  <c r="M446" i="24"/>
  <c r="G448" i="24"/>
  <c r="I448" i="24" s="1"/>
  <c r="K448" i="24"/>
  <c r="M448" i="24"/>
  <c r="G450" i="24"/>
  <c r="I450" i="24" s="1"/>
  <c r="K450" i="24"/>
  <c r="M450" i="24"/>
  <c r="G453" i="24"/>
  <c r="I453" i="24" s="1"/>
  <c r="K453" i="24"/>
  <c r="M453" i="24"/>
  <c r="G456" i="24"/>
  <c r="I456" i="24" s="1"/>
  <c r="K456" i="24"/>
  <c r="M456" i="24"/>
  <c r="G460" i="24"/>
  <c r="I460" i="24" s="1"/>
  <c r="K460" i="24"/>
  <c r="M460" i="24"/>
  <c r="G465" i="24"/>
  <c r="K465" i="24"/>
  <c r="M465" i="24"/>
  <c r="G467" i="24"/>
  <c r="I467" i="24" s="1"/>
  <c r="K467" i="24"/>
  <c r="M467" i="24"/>
  <c r="G472" i="24"/>
  <c r="I472" i="24" s="1"/>
  <c r="K472" i="24"/>
  <c r="M472" i="24"/>
  <c r="G477" i="24"/>
  <c r="I477" i="24" s="1"/>
  <c r="K477" i="24"/>
  <c r="M477" i="24"/>
  <c r="G482" i="24"/>
  <c r="I482" i="24" s="1"/>
  <c r="K482" i="24"/>
  <c r="M482" i="24"/>
  <c r="G487" i="24"/>
  <c r="I487" i="24" s="1"/>
  <c r="K487" i="24"/>
  <c r="M487" i="24"/>
  <c r="G492" i="24"/>
  <c r="I492" i="24" s="1"/>
  <c r="K492" i="24"/>
  <c r="M492" i="24"/>
  <c r="G497" i="24"/>
  <c r="I497" i="24" s="1"/>
  <c r="K497" i="24"/>
  <c r="M497" i="24"/>
  <c r="G500" i="24"/>
  <c r="I500" i="24" s="1"/>
  <c r="K500" i="24"/>
  <c r="M500" i="24"/>
  <c r="G504" i="24"/>
  <c r="I504" i="24" s="1"/>
  <c r="K504" i="24"/>
  <c r="M504" i="24"/>
  <c r="G508" i="24"/>
  <c r="I508" i="24" s="1"/>
  <c r="K508" i="24"/>
  <c r="M508" i="24"/>
  <c r="G512" i="24"/>
  <c r="I512" i="24" s="1"/>
  <c r="K512" i="24"/>
  <c r="M512" i="24"/>
  <c r="G516" i="24"/>
  <c r="I516" i="24" s="1"/>
  <c r="K516" i="24"/>
  <c r="M516" i="24"/>
  <c r="G520" i="24"/>
  <c r="I520" i="24" s="1"/>
  <c r="K520" i="24"/>
  <c r="M520" i="24"/>
  <c r="G524" i="24"/>
  <c r="I524" i="24" s="1"/>
  <c r="K524" i="24"/>
  <c r="M524" i="24"/>
  <c r="G528" i="24"/>
  <c r="I528" i="24" s="1"/>
  <c r="K528" i="24"/>
  <c r="M528" i="24"/>
  <c r="G532" i="24"/>
  <c r="I532" i="24" s="1"/>
  <c r="K532" i="24"/>
  <c r="M532" i="24"/>
  <c r="G536" i="24"/>
  <c r="I536" i="24" s="1"/>
  <c r="K536" i="24"/>
  <c r="M536" i="24"/>
  <c r="G540" i="24"/>
  <c r="I540" i="24" s="1"/>
  <c r="K540" i="24"/>
  <c r="M540" i="24"/>
  <c r="G544" i="24"/>
  <c r="I544" i="24" s="1"/>
  <c r="K544" i="24"/>
  <c r="M544" i="24"/>
  <c r="G548" i="24"/>
  <c r="I548" i="24" s="1"/>
  <c r="K548" i="24"/>
  <c r="M548" i="24"/>
  <c r="G552" i="24"/>
  <c r="I552" i="24" s="1"/>
  <c r="K552" i="24"/>
  <c r="M552" i="24"/>
  <c r="G555" i="24"/>
  <c r="I555" i="24" s="1"/>
  <c r="K555" i="24"/>
  <c r="M555" i="24"/>
  <c r="G557" i="24"/>
  <c r="I557" i="24" s="1"/>
  <c r="K557" i="24"/>
  <c r="M557" i="24"/>
  <c r="G559" i="24"/>
  <c r="I559" i="24" s="1"/>
  <c r="K559" i="24"/>
  <c r="M559" i="24"/>
  <c r="G561" i="24"/>
  <c r="I561" i="24" s="1"/>
  <c r="K561" i="24"/>
  <c r="M561" i="24"/>
  <c r="G564" i="24"/>
  <c r="I564" i="24" s="1"/>
  <c r="K564" i="24"/>
  <c r="M564" i="24"/>
  <c r="G566" i="24"/>
  <c r="I566" i="24" s="1"/>
  <c r="K566" i="24"/>
  <c r="M566" i="24"/>
  <c r="G568" i="24"/>
  <c r="I568" i="24" s="1"/>
  <c r="K568" i="24"/>
  <c r="M568" i="24"/>
  <c r="G570" i="24"/>
  <c r="I570" i="24" s="1"/>
  <c r="K570" i="24"/>
  <c r="M570" i="24"/>
  <c r="G574" i="24"/>
  <c r="I574" i="24" s="1"/>
  <c r="K574" i="24"/>
  <c r="M574" i="24"/>
  <c r="G577" i="24"/>
  <c r="I577" i="24" s="1"/>
  <c r="K577" i="24"/>
  <c r="M577" i="24"/>
  <c r="G580" i="24"/>
  <c r="I580" i="24" s="1"/>
  <c r="K580" i="24"/>
  <c r="M580" i="24"/>
  <c r="G582" i="24"/>
  <c r="I582" i="24" s="1"/>
  <c r="K582" i="24"/>
  <c r="M582" i="24"/>
  <c r="G584" i="24"/>
  <c r="I584" i="24" s="1"/>
  <c r="K584" i="24"/>
  <c r="M584" i="24"/>
  <c r="G586" i="24"/>
  <c r="I586" i="24" s="1"/>
  <c r="K586" i="24"/>
  <c r="M586" i="24"/>
  <c r="G588" i="24"/>
  <c r="I588" i="24" s="1"/>
  <c r="K588" i="24"/>
  <c r="M588" i="24"/>
  <c r="G590" i="24"/>
  <c r="I590" i="24" s="1"/>
  <c r="K590" i="24"/>
  <c r="M590" i="24"/>
  <c r="G592" i="24"/>
  <c r="I592" i="24" s="1"/>
  <c r="K592" i="24"/>
  <c r="M592" i="24"/>
  <c r="G595" i="24"/>
  <c r="I595" i="24" s="1"/>
  <c r="K595" i="24"/>
  <c r="M595" i="24"/>
  <c r="G598" i="24"/>
  <c r="I598" i="24" s="1"/>
  <c r="K598" i="24"/>
  <c r="M598" i="24"/>
  <c r="G600" i="24"/>
  <c r="I600" i="24" s="1"/>
  <c r="K600" i="24"/>
  <c r="M600" i="24"/>
  <c r="G603" i="24"/>
  <c r="I603" i="24" s="1"/>
  <c r="K603" i="24"/>
  <c r="M603" i="24"/>
  <c r="G605" i="24"/>
  <c r="I605" i="24" s="1"/>
  <c r="K605" i="24"/>
  <c r="M605" i="24"/>
  <c r="G607" i="24"/>
  <c r="I607" i="24" s="1"/>
  <c r="K607" i="24"/>
  <c r="M607" i="24"/>
  <c r="G609" i="24"/>
  <c r="I609" i="24" s="1"/>
  <c r="K609" i="24"/>
  <c r="M609" i="24"/>
  <c r="G611" i="24"/>
  <c r="I611" i="24" s="1"/>
  <c r="K611" i="24"/>
  <c r="M611" i="24"/>
  <c r="G613" i="24"/>
  <c r="I613" i="24" s="1"/>
  <c r="K613" i="24"/>
  <c r="M613" i="24"/>
  <c r="G615" i="24"/>
  <c r="I615" i="24" s="1"/>
  <c r="K615" i="24"/>
  <c r="M615" i="24"/>
  <c r="G617" i="24"/>
  <c r="I617" i="24" s="1"/>
  <c r="K617" i="24"/>
  <c r="M617" i="24"/>
  <c r="G619" i="24"/>
  <c r="I619" i="24" s="1"/>
  <c r="K619" i="24"/>
  <c r="M619" i="24"/>
  <c r="G621" i="24"/>
  <c r="I621" i="24" s="1"/>
  <c r="K621" i="24"/>
  <c r="M621" i="24"/>
  <c r="G623" i="24"/>
  <c r="I623" i="24" s="1"/>
  <c r="K623" i="24"/>
  <c r="M623" i="24"/>
  <c r="G626" i="24"/>
  <c r="I626" i="24" s="1"/>
  <c r="K626" i="24"/>
  <c r="M626" i="24"/>
  <c r="G628" i="24"/>
  <c r="I628" i="24" s="1"/>
  <c r="K628" i="24"/>
  <c r="M628" i="24"/>
  <c r="G631" i="24"/>
  <c r="I631" i="24" s="1"/>
  <c r="K631" i="24"/>
  <c r="M631" i="24"/>
  <c r="G635" i="24"/>
  <c r="I635" i="24" s="1"/>
  <c r="K635" i="24"/>
  <c r="M635" i="24"/>
  <c r="G638" i="24"/>
  <c r="I638" i="24" s="1"/>
  <c r="K638" i="24"/>
  <c r="M638" i="24"/>
  <c r="G640" i="24"/>
  <c r="I640" i="24" s="1"/>
  <c r="K640" i="24"/>
  <c r="M640" i="24"/>
  <c r="G642" i="24"/>
  <c r="I642" i="24" s="1"/>
  <c r="K642" i="24"/>
  <c r="M642" i="24"/>
  <c r="G644" i="24"/>
  <c r="I644" i="24" s="1"/>
  <c r="K644" i="24"/>
  <c r="M644" i="24"/>
  <c r="G646" i="24"/>
  <c r="I646" i="24" s="1"/>
  <c r="K646" i="24"/>
  <c r="M646" i="24"/>
  <c r="G648" i="24"/>
  <c r="I648" i="24" s="1"/>
  <c r="K648" i="24"/>
  <c r="M648" i="24"/>
  <c r="G650" i="24"/>
  <c r="I650" i="24" s="1"/>
  <c r="K650" i="24"/>
  <c r="M650" i="24"/>
  <c r="G654" i="24"/>
  <c r="I654" i="24" s="1"/>
  <c r="K654" i="24"/>
  <c r="M654" i="24"/>
  <c r="G658" i="24"/>
  <c r="I658" i="24"/>
  <c r="K658" i="24"/>
  <c r="M658" i="24"/>
  <c r="G660" i="24"/>
  <c r="I660" i="24"/>
  <c r="K660" i="24"/>
  <c r="M660" i="24"/>
  <c r="G664" i="24"/>
  <c r="I664" i="24"/>
  <c r="K664" i="24"/>
  <c r="M664" i="24"/>
  <c r="G668" i="24"/>
  <c r="I668" i="24"/>
  <c r="K668" i="24"/>
  <c r="M668" i="24"/>
  <c r="G671" i="24"/>
  <c r="I671" i="24"/>
  <c r="K671" i="24"/>
  <c r="M671" i="24"/>
  <c r="G674" i="24"/>
  <c r="I674" i="24"/>
  <c r="K674" i="24"/>
  <c r="M674" i="24"/>
  <c r="G676" i="24"/>
  <c r="I676" i="24"/>
  <c r="K676" i="24"/>
  <c r="M676" i="24"/>
  <c r="G679" i="24"/>
  <c r="I679" i="24"/>
  <c r="K679" i="24"/>
  <c r="M679" i="24"/>
  <c r="G682" i="24"/>
  <c r="I682" i="24"/>
  <c r="K682" i="24"/>
  <c r="M682" i="24"/>
  <c r="G685" i="24"/>
  <c r="I685" i="24"/>
  <c r="K685" i="24"/>
  <c r="M685" i="24"/>
  <c r="G689" i="24"/>
  <c r="I689" i="24"/>
  <c r="K689" i="24"/>
  <c r="M689" i="24"/>
  <c r="G693" i="24"/>
  <c r="I693" i="24"/>
  <c r="K693" i="24"/>
  <c r="M693" i="24"/>
  <c r="G695" i="24"/>
  <c r="I695" i="24"/>
  <c r="K695" i="24"/>
  <c r="M695" i="24"/>
  <c r="G698" i="24"/>
  <c r="I698" i="24"/>
  <c r="K698" i="24"/>
  <c r="M698" i="24"/>
  <c r="G700" i="24"/>
  <c r="I700" i="24"/>
  <c r="K700" i="24"/>
  <c r="M700" i="24"/>
  <c r="G702" i="24"/>
  <c r="I702" i="24"/>
  <c r="K702" i="24"/>
  <c r="M702" i="24"/>
  <c r="G704" i="24"/>
  <c r="I704" i="24"/>
  <c r="K704" i="24"/>
  <c r="M704" i="24"/>
  <c r="G707" i="24"/>
  <c r="I707" i="24"/>
  <c r="K707" i="24"/>
  <c r="M707" i="24"/>
  <c r="G710" i="24"/>
  <c r="I710" i="24"/>
  <c r="K710" i="24"/>
  <c r="M710" i="24"/>
  <c r="G712" i="24"/>
  <c r="I712" i="24"/>
  <c r="K712" i="24"/>
  <c r="M712" i="24"/>
  <c r="G714" i="24"/>
  <c r="I714" i="24"/>
  <c r="K714" i="24"/>
  <c r="M714" i="24"/>
  <c r="G717" i="24"/>
  <c r="I717" i="24"/>
  <c r="K717" i="24"/>
  <c r="M717" i="24"/>
  <c r="G719" i="24"/>
  <c r="I719" i="24"/>
  <c r="K719" i="24"/>
  <c r="M719" i="24"/>
  <c r="G723" i="24"/>
  <c r="I723" i="24"/>
  <c r="K723" i="24"/>
  <c r="M723" i="24"/>
  <c r="D160" i="13"/>
  <c r="BC152" i="13"/>
  <c r="AN6" i="23"/>
  <c r="O23" i="13" s="1"/>
  <c r="AZ16" i="23"/>
  <c r="G12" i="23"/>
  <c r="K12" i="23"/>
  <c r="M12" i="23"/>
  <c r="G17" i="23"/>
  <c r="I17" i="23" s="1"/>
  <c r="K17" i="23"/>
  <c r="M17" i="23"/>
  <c r="G25" i="23"/>
  <c r="I25" i="23" s="1"/>
  <c r="K25" i="23"/>
  <c r="M25" i="23"/>
  <c r="G31" i="23"/>
  <c r="I31" i="23" s="1"/>
  <c r="K31" i="23"/>
  <c r="M31" i="23"/>
  <c r="G35" i="23"/>
  <c r="I35" i="23" s="1"/>
  <c r="K35" i="23"/>
  <c r="M35" i="23"/>
  <c r="G40" i="23"/>
  <c r="I40" i="23" s="1"/>
  <c r="K40" i="23"/>
  <c r="M40" i="23"/>
  <c r="G42" i="23"/>
  <c r="I42" i="23" s="1"/>
  <c r="K42" i="23"/>
  <c r="M42" i="23"/>
  <c r="G49" i="23"/>
  <c r="K49" i="23"/>
  <c r="M49" i="23"/>
  <c r="G54" i="23"/>
  <c r="I54" i="23" s="1"/>
  <c r="K54" i="23"/>
  <c r="M54" i="23"/>
  <c r="G57" i="23"/>
  <c r="I57" i="23" s="1"/>
  <c r="K57" i="23"/>
  <c r="M57" i="23"/>
  <c r="G61" i="23"/>
  <c r="K61" i="23"/>
  <c r="M61" i="23"/>
  <c r="M59" i="23" s="1"/>
  <c r="G65" i="23"/>
  <c r="I65" i="23" s="1"/>
  <c r="K65" i="23"/>
  <c r="M65" i="23"/>
  <c r="G68" i="23"/>
  <c r="I68" i="23" s="1"/>
  <c r="K68" i="23"/>
  <c r="M68" i="23"/>
  <c r="G73" i="23"/>
  <c r="F71" i="23" s="1"/>
  <c r="H157" i="13" s="1"/>
  <c r="K73" i="23"/>
  <c r="M73" i="23"/>
  <c r="M71" i="23" s="1"/>
  <c r="G76" i="23"/>
  <c r="I76" i="23" s="1"/>
  <c r="K76" i="23"/>
  <c r="M76" i="23"/>
  <c r="G83" i="23"/>
  <c r="F79" i="23" s="1"/>
  <c r="H158" i="13" s="1"/>
  <c r="K83" i="23"/>
  <c r="M83" i="23"/>
  <c r="M79" i="23" s="1"/>
  <c r="G86" i="23"/>
  <c r="I86" i="23" s="1"/>
  <c r="K86" i="23"/>
  <c r="M86" i="23"/>
  <c r="G102" i="23"/>
  <c r="F91" i="23" s="1"/>
  <c r="H159" i="13" s="1"/>
  <c r="K102" i="23"/>
  <c r="K91" i="23" s="1"/>
  <c r="M102" i="23"/>
  <c r="M91" i="23" s="1"/>
  <c r="D150" i="13"/>
  <c r="BC143" i="13"/>
  <c r="AN6" i="22"/>
  <c r="O22" i="13" s="1"/>
  <c r="AZ16" i="22"/>
  <c r="G12" i="22"/>
  <c r="K12" i="22"/>
  <c r="M12" i="22"/>
  <c r="G17" i="22"/>
  <c r="I17" i="22" s="1"/>
  <c r="K17" i="22"/>
  <c r="M17" i="22"/>
  <c r="G20" i="22"/>
  <c r="I20" i="22" s="1"/>
  <c r="K20" i="22"/>
  <c r="M20" i="22"/>
  <c r="G24" i="22"/>
  <c r="I24" i="22" s="1"/>
  <c r="K24" i="22"/>
  <c r="M24" i="22"/>
  <c r="G29" i="22"/>
  <c r="I29" i="22" s="1"/>
  <c r="K29" i="22"/>
  <c r="M29" i="22"/>
  <c r="G31" i="22"/>
  <c r="I31" i="22" s="1"/>
  <c r="K31" i="22"/>
  <c r="M31" i="22"/>
  <c r="G38" i="22"/>
  <c r="K38" i="22"/>
  <c r="M38" i="22"/>
  <c r="G43" i="22"/>
  <c r="I43" i="22" s="1"/>
  <c r="K43" i="22"/>
  <c r="M43" i="22"/>
  <c r="G46" i="22"/>
  <c r="I46" i="22" s="1"/>
  <c r="K46" i="22"/>
  <c r="M46" i="22"/>
  <c r="G50" i="22"/>
  <c r="K50" i="22"/>
  <c r="K48" i="22" s="1"/>
  <c r="M50" i="22"/>
  <c r="G53" i="22"/>
  <c r="I53" i="22" s="1"/>
  <c r="K53" i="22"/>
  <c r="M53" i="22"/>
  <c r="G60" i="22"/>
  <c r="I60" i="22" s="1"/>
  <c r="I56" i="22" s="1"/>
  <c r="K60" i="22"/>
  <c r="M60" i="22"/>
  <c r="M56" i="22" s="1"/>
  <c r="G63" i="22"/>
  <c r="I63" i="22" s="1"/>
  <c r="K63" i="22"/>
  <c r="M63" i="22"/>
  <c r="G79" i="22"/>
  <c r="F68" i="22" s="1"/>
  <c r="H149" i="13" s="1"/>
  <c r="K79" i="22"/>
  <c r="K68" i="22" s="1"/>
  <c r="M79" i="22"/>
  <c r="M68" i="22" s="1"/>
  <c r="D141" i="13"/>
  <c r="H137" i="13"/>
  <c r="BC133" i="13"/>
  <c r="AN6" i="21"/>
  <c r="O21" i="13" s="1"/>
  <c r="AZ16" i="21"/>
  <c r="G12" i="21"/>
  <c r="K12" i="21"/>
  <c r="M12" i="21"/>
  <c r="G17" i="21"/>
  <c r="I17" i="21" s="1"/>
  <c r="K17" i="21"/>
  <c r="M17" i="21"/>
  <c r="G22" i="21"/>
  <c r="I22" i="21" s="1"/>
  <c r="K22" i="21"/>
  <c r="M22" i="21"/>
  <c r="G28" i="21"/>
  <c r="I28" i="21" s="1"/>
  <c r="K28" i="21"/>
  <c r="M28" i="21"/>
  <c r="G30" i="21"/>
  <c r="I30" i="21" s="1"/>
  <c r="K30" i="21"/>
  <c r="M30" i="21"/>
  <c r="G37" i="21"/>
  <c r="K37" i="21"/>
  <c r="K33" i="21" s="1"/>
  <c r="M37" i="21"/>
  <c r="G42" i="21"/>
  <c r="I42" i="21" s="1"/>
  <c r="K42" i="21"/>
  <c r="M42" i="21"/>
  <c r="G45" i="21"/>
  <c r="I45" i="21" s="1"/>
  <c r="K45" i="21"/>
  <c r="M45" i="21"/>
  <c r="G49" i="21"/>
  <c r="F47" i="21" s="1"/>
  <c r="K49" i="21"/>
  <c r="M49" i="21"/>
  <c r="M47" i="21" s="1"/>
  <c r="G52" i="21"/>
  <c r="I52" i="21" s="1"/>
  <c r="K52" i="21"/>
  <c r="M52" i="21"/>
  <c r="G59" i="21"/>
  <c r="F55" i="21" s="1"/>
  <c r="H138" i="13" s="1"/>
  <c r="K59" i="21"/>
  <c r="M59" i="21"/>
  <c r="M55" i="21" s="1"/>
  <c r="G62" i="21"/>
  <c r="I62" i="21" s="1"/>
  <c r="K62" i="21"/>
  <c r="M62" i="21"/>
  <c r="F68" i="21"/>
  <c r="H139" i="13" s="1"/>
  <c r="G79" i="21"/>
  <c r="I79" i="21" s="1"/>
  <c r="I68" i="21" s="1"/>
  <c r="K79" i="21"/>
  <c r="K68" i="21" s="1"/>
  <c r="M79" i="21"/>
  <c r="M68" i="21" s="1"/>
  <c r="G83" i="21"/>
  <c r="F81" i="21" s="1"/>
  <c r="H140" i="13" s="1"/>
  <c r="K83" i="21"/>
  <c r="M83" i="21"/>
  <c r="G86" i="21"/>
  <c r="I86" i="21" s="1"/>
  <c r="K86" i="21"/>
  <c r="M86" i="21"/>
  <c r="G92" i="21"/>
  <c r="I92" i="21" s="1"/>
  <c r="K92" i="21"/>
  <c r="M92" i="21"/>
  <c r="D131" i="13"/>
  <c r="H129" i="13"/>
  <c r="BC122" i="13"/>
  <c r="AN6" i="20"/>
  <c r="O20" i="13" s="1"/>
  <c r="AZ70" i="20"/>
  <c r="AZ11" i="20"/>
  <c r="G12" i="20"/>
  <c r="K12" i="20"/>
  <c r="M12" i="20"/>
  <c r="G15" i="20"/>
  <c r="I15" i="20" s="1"/>
  <c r="K15" i="20"/>
  <c r="M15" i="20"/>
  <c r="G20" i="20"/>
  <c r="I20" i="20" s="1"/>
  <c r="K20" i="20"/>
  <c r="M20" i="20"/>
  <c r="G24" i="20"/>
  <c r="I24" i="20" s="1"/>
  <c r="K24" i="20"/>
  <c r="M24" i="20"/>
  <c r="G27" i="20"/>
  <c r="I27" i="20" s="1"/>
  <c r="K27" i="20"/>
  <c r="M27" i="20"/>
  <c r="G37" i="20"/>
  <c r="I37" i="20" s="1"/>
  <c r="K37" i="20"/>
  <c r="M37" i="20"/>
  <c r="G42" i="20"/>
  <c r="I42" i="20" s="1"/>
  <c r="K42" i="20"/>
  <c r="M42" i="20"/>
  <c r="G46" i="20"/>
  <c r="I46" i="20" s="1"/>
  <c r="K46" i="20"/>
  <c r="M46" i="20"/>
  <c r="G50" i="20"/>
  <c r="I50" i="20" s="1"/>
  <c r="K50" i="20"/>
  <c r="M50" i="20"/>
  <c r="G61" i="20"/>
  <c r="I61" i="20" s="1"/>
  <c r="K61" i="20"/>
  <c r="M61" i="20"/>
  <c r="G66" i="20"/>
  <c r="K66" i="20"/>
  <c r="M66" i="20"/>
  <c r="G71" i="20"/>
  <c r="I71" i="20" s="1"/>
  <c r="K71" i="20"/>
  <c r="M71" i="20"/>
  <c r="G75" i="20"/>
  <c r="I75" i="20" s="1"/>
  <c r="K75" i="20"/>
  <c r="M75" i="20"/>
  <c r="G79" i="20"/>
  <c r="I79" i="20" s="1"/>
  <c r="K79" i="20"/>
  <c r="M79" i="20"/>
  <c r="G81" i="20"/>
  <c r="I81" i="20" s="1"/>
  <c r="K81" i="20"/>
  <c r="M81" i="20"/>
  <c r="G88" i="20"/>
  <c r="K88" i="20"/>
  <c r="M88" i="20"/>
  <c r="G93" i="20"/>
  <c r="I93" i="20" s="1"/>
  <c r="K93" i="20"/>
  <c r="M93" i="20"/>
  <c r="G96" i="20"/>
  <c r="I96" i="20" s="1"/>
  <c r="K96" i="20"/>
  <c r="M96" i="20"/>
  <c r="G101" i="20"/>
  <c r="I101" i="20" s="1"/>
  <c r="K101" i="20"/>
  <c r="M101" i="20"/>
  <c r="G106" i="20"/>
  <c r="I106" i="20" s="1"/>
  <c r="I104" i="20" s="1"/>
  <c r="K106" i="20"/>
  <c r="M106" i="20"/>
  <c r="M104" i="20" s="1"/>
  <c r="G109" i="20"/>
  <c r="I109" i="20" s="1"/>
  <c r="K109" i="20"/>
  <c r="M109" i="20"/>
  <c r="G116" i="20"/>
  <c r="F112" i="20" s="1"/>
  <c r="H128" i="13" s="1"/>
  <c r="K116" i="20"/>
  <c r="M116" i="20"/>
  <c r="M112" i="20" s="1"/>
  <c r="G119" i="20"/>
  <c r="I119" i="20" s="1"/>
  <c r="K119" i="20"/>
  <c r="M119" i="20"/>
  <c r="G136" i="20"/>
  <c r="F125" i="20" s="1"/>
  <c r="K136" i="20"/>
  <c r="K125" i="20" s="1"/>
  <c r="M136" i="20"/>
  <c r="M125" i="20" s="1"/>
  <c r="G140" i="20"/>
  <c r="K140" i="20"/>
  <c r="M140" i="20"/>
  <c r="G143" i="20"/>
  <c r="I143" i="20" s="1"/>
  <c r="K143" i="20"/>
  <c r="M143" i="20"/>
  <c r="G149" i="20"/>
  <c r="I149" i="20" s="1"/>
  <c r="K149" i="20"/>
  <c r="M149" i="20"/>
  <c r="D120" i="13"/>
  <c r="BC111" i="13"/>
  <c r="AN6" i="19"/>
  <c r="O19" i="13" s="1"/>
  <c r="AZ72" i="19"/>
  <c r="AZ11" i="19"/>
  <c r="G12" i="19"/>
  <c r="K12" i="19"/>
  <c r="M12" i="19"/>
  <c r="G15" i="19"/>
  <c r="I15" i="19" s="1"/>
  <c r="K15" i="19"/>
  <c r="M15" i="19"/>
  <c r="G20" i="19"/>
  <c r="I20" i="19" s="1"/>
  <c r="K20" i="19"/>
  <c r="M20" i="19"/>
  <c r="G24" i="19"/>
  <c r="I24" i="19" s="1"/>
  <c r="K24" i="19"/>
  <c r="M24" i="19"/>
  <c r="G27" i="19"/>
  <c r="I27" i="19" s="1"/>
  <c r="K27" i="19"/>
  <c r="M27" i="19"/>
  <c r="G37" i="19"/>
  <c r="I37" i="19" s="1"/>
  <c r="K37" i="19"/>
  <c r="M37" i="19"/>
  <c r="G42" i="19"/>
  <c r="I42" i="19" s="1"/>
  <c r="K42" i="19"/>
  <c r="M42" i="19"/>
  <c r="G45" i="19"/>
  <c r="I45" i="19" s="1"/>
  <c r="K45" i="19"/>
  <c r="M45" i="19"/>
  <c r="G49" i="19"/>
  <c r="I49" i="19" s="1"/>
  <c r="K49" i="19"/>
  <c r="M49" i="19"/>
  <c r="G60" i="19"/>
  <c r="I60" i="19" s="1"/>
  <c r="K60" i="19"/>
  <c r="M60" i="19"/>
  <c r="G65" i="19"/>
  <c r="K65" i="19"/>
  <c r="M65" i="19"/>
  <c r="G68" i="19"/>
  <c r="I68" i="19" s="1"/>
  <c r="K68" i="19"/>
  <c r="M68" i="19"/>
  <c r="G73" i="19"/>
  <c r="I73" i="19" s="1"/>
  <c r="K73" i="19"/>
  <c r="M73" i="19"/>
  <c r="G77" i="19"/>
  <c r="I77" i="19" s="1"/>
  <c r="K77" i="19"/>
  <c r="M77" i="19"/>
  <c r="G81" i="19"/>
  <c r="I81" i="19" s="1"/>
  <c r="K81" i="19"/>
  <c r="M81" i="19"/>
  <c r="G83" i="19"/>
  <c r="I83" i="19" s="1"/>
  <c r="K83" i="19"/>
  <c r="M83" i="19"/>
  <c r="G90" i="19"/>
  <c r="K90" i="19"/>
  <c r="M90" i="19"/>
  <c r="G95" i="19"/>
  <c r="I95" i="19" s="1"/>
  <c r="K95" i="19"/>
  <c r="M95" i="19"/>
  <c r="G98" i="19"/>
  <c r="I98" i="19" s="1"/>
  <c r="K98" i="19"/>
  <c r="M98" i="19"/>
  <c r="G103" i="19"/>
  <c r="I103" i="19" s="1"/>
  <c r="K103" i="19"/>
  <c r="M103" i="19"/>
  <c r="G108" i="19"/>
  <c r="K108" i="19"/>
  <c r="K106" i="19" s="1"/>
  <c r="M108" i="19"/>
  <c r="G111" i="19"/>
  <c r="I111" i="19" s="1"/>
  <c r="K111" i="19"/>
  <c r="M111" i="19"/>
  <c r="G118" i="19"/>
  <c r="K118" i="19"/>
  <c r="K114" i="19" s="1"/>
  <c r="M118" i="19"/>
  <c r="G121" i="19"/>
  <c r="I121" i="19" s="1"/>
  <c r="K121" i="19"/>
  <c r="M121" i="19"/>
  <c r="G138" i="19"/>
  <c r="F127" i="19" s="1"/>
  <c r="H118" i="13" s="1"/>
  <c r="K138" i="19"/>
  <c r="K127" i="19" s="1"/>
  <c r="M138" i="19"/>
  <c r="M127" i="19" s="1"/>
  <c r="G142" i="19"/>
  <c r="I142" i="19" s="1"/>
  <c r="I140" i="19" s="1"/>
  <c r="K142" i="19"/>
  <c r="M142" i="19"/>
  <c r="G145" i="19"/>
  <c r="I145" i="19" s="1"/>
  <c r="K145" i="19"/>
  <c r="M145" i="19"/>
  <c r="G151" i="19"/>
  <c r="I151" i="19" s="1"/>
  <c r="K151" i="19"/>
  <c r="M151" i="19"/>
  <c r="D109" i="13"/>
  <c r="BC101" i="13"/>
  <c r="AN6" i="18"/>
  <c r="O18" i="13" s="1"/>
  <c r="AZ16" i="18"/>
  <c r="G12" i="18"/>
  <c r="K12" i="18"/>
  <c r="M12" i="18"/>
  <c r="G17" i="18"/>
  <c r="I17" i="18" s="1"/>
  <c r="K17" i="18"/>
  <c r="M17" i="18"/>
  <c r="G30" i="18"/>
  <c r="I30" i="18" s="1"/>
  <c r="K30" i="18"/>
  <c r="M30" i="18"/>
  <c r="G33" i="18"/>
  <c r="I33" i="18" s="1"/>
  <c r="K33" i="18"/>
  <c r="M33" i="18"/>
  <c r="G44" i="18"/>
  <c r="I44" i="18" s="1"/>
  <c r="K44" i="18"/>
  <c r="M44" i="18"/>
  <c r="G46" i="18"/>
  <c r="I46" i="18" s="1"/>
  <c r="K46" i="18"/>
  <c r="M46" i="18"/>
  <c r="G53" i="18"/>
  <c r="F49" i="18" s="1"/>
  <c r="H104" i="13" s="1"/>
  <c r="K53" i="18"/>
  <c r="M53" i="18"/>
  <c r="G63" i="18"/>
  <c r="I63" i="18" s="1"/>
  <c r="K63" i="18"/>
  <c r="M63" i="18"/>
  <c r="G71" i="18"/>
  <c r="I71" i="18" s="1"/>
  <c r="K71" i="18"/>
  <c r="M71" i="18"/>
  <c r="G81" i="18"/>
  <c r="K81" i="18"/>
  <c r="K79" i="18" s="1"/>
  <c r="M81" i="18"/>
  <c r="G84" i="18"/>
  <c r="I84" i="18" s="1"/>
  <c r="K84" i="18"/>
  <c r="M84" i="18"/>
  <c r="G91" i="18"/>
  <c r="K91" i="18"/>
  <c r="K87" i="18" s="1"/>
  <c r="M91" i="18"/>
  <c r="G95" i="18"/>
  <c r="I95" i="18" s="1"/>
  <c r="K95" i="18"/>
  <c r="M95" i="18"/>
  <c r="G98" i="18"/>
  <c r="I98" i="18" s="1"/>
  <c r="K98" i="18"/>
  <c r="M98" i="18"/>
  <c r="G115" i="18"/>
  <c r="F104" i="18" s="1"/>
  <c r="H107" i="13" s="1"/>
  <c r="K115" i="18"/>
  <c r="K104" i="18" s="1"/>
  <c r="M115" i="18"/>
  <c r="M104" i="18" s="1"/>
  <c r="G119" i="18"/>
  <c r="K119" i="18"/>
  <c r="M119" i="18"/>
  <c r="G123" i="18"/>
  <c r="I123" i="18" s="1"/>
  <c r="K123" i="18"/>
  <c r="M123" i="18"/>
  <c r="G126" i="18"/>
  <c r="I126" i="18" s="1"/>
  <c r="K126" i="18"/>
  <c r="M126" i="18"/>
  <c r="G130" i="18"/>
  <c r="I130" i="18" s="1"/>
  <c r="K130" i="18"/>
  <c r="M130" i="18"/>
  <c r="G137" i="18"/>
  <c r="I137" i="18" s="1"/>
  <c r="K137" i="18"/>
  <c r="M137" i="18"/>
  <c r="D99" i="13"/>
  <c r="BC91" i="13"/>
  <c r="AN6" i="17"/>
  <c r="O17" i="13" s="1"/>
  <c r="AZ19" i="17"/>
  <c r="G12" i="17"/>
  <c r="K12" i="17"/>
  <c r="M12" i="17"/>
  <c r="G15" i="17"/>
  <c r="I15" i="17" s="1"/>
  <c r="K15" i="17"/>
  <c r="M15" i="17"/>
  <c r="G20" i="17"/>
  <c r="I20" i="17" s="1"/>
  <c r="K20" i="17"/>
  <c r="M20" i="17"/>
  <c r="G33" i="17"/>
  <c r="I33" i="17" s="1"/>
  <c r="K33" i="17"/>
  <c r="M33" i="17"/>
  <c r="G36" i="17"/>
  <c r="I36" i="17" s="1"/>
  <c r="K36" i="17"/>
  <c r="M36" i="17"/>
  <c r="G47" i="17"/>
  <c r="I47" i="17" s="1"/>
  <c r="K47" i="17"/>
  <c r="M47" i="17"/>
  <c r="G49" i="17"/>
  <c r="I49" i="17" s="1"/>
  <c r="K49" i="17"/>
  <c r="M49" i="17"/>
  <c r="G56" i="17"/>
  <c r="F52" i="17" s="1"/>
  <c r="H94" i="13" s="1"/>
  <c r="K56" i="17"/>
  <c r="M56" i="17"/>
  <c r="G66" i="17"/>
  <c r="I66" i="17" s="1"/>
  <c r="K66" i="17"/>
  <c r="M66" i="17"/>
  <c r="G74" i="17"/>
  <c r="I74" i="17" s="1"/>
  <c r="K74" i="17"/>
  <c r="M74" i="17"/>
  <c r="G79" i="17"/>
  <c r="K79" i="17"/>
  <c r="K77" i="17" s="1"/>
  <c r="M79" i="17"/>
  <c r="G82" i="17"/>
  <c r="I82" i="17" s="1"/>
  <c r="K82" i="17"/>
  <c r="M82" i="17"/>
  <c r="G89" i="17"/>
  <c r="K89" i="17"/>
  <c r="K85" i="17" s="1"/>
  <c r="M89" i="17"/>
  <c r="G93" i="17"/>
  <c r="I93" i="17" s="1"/>
  <c r="K93" i="17"/>
  <c r="M93" i="17"/>
  <c r="G96" i="17"/>
  <c r="I96" i="17" s="1"/>
  <c r="K96" i="17"/>
  <c r="M96" i="17"/>
  <c r="G113" i="17"/>
  <c r="F102" i="17" s="1"/>
  <c r="H97" i="13" s="1"/>
  <c r="K113" i="17"/>
  <c r="K102" i="17" s="1"/>
  <c r="M113" i="17"/>
  <c r="M102" i="17" s="1"/>
  <c r="G117" i="17"/>
  <c r="K117" i="17"/>
  <c r="M117" i="17"/>
  <c r="G121" i="17"/>
  <c r="I121" i="17" s="1"/>
  <c r="K121" i="17"/>
  <c r="M121" i="17"/>
  <c r="G124" i="17"/>
  <c r="I124" i="17" s="1"/>
  <c r="K124" i="17"/>
  <c r="M124" i="17"/>
  <c r="G128" i="17"/>
  <c r="I128" i="17" s="1"/>
  <c r="K128" i="17"/>
  <c r="M128" i="17"/>
  <c r="G135" i="17"/>
  <c r="I135" i="17" s="1"/>
  <c r="K135" i="17"/>
  <c r="M135" i="17"/>
  <c r="D89" i="13"/>
  <c r="H88" i="13"/>
  <c r="BC80" i="13"/>
  <c r="AN6" i="16"/>
  <c r="O16" i="13" s="1"/>
  <c r="AZ98" i="16"/>
  <c r="AZ11" i="16"/>
  <c r="G12" i="16"/>
  <c r="K12" i="16"/>
  <c r="M12" i="16"/>
  <c r="G16" i="16"/>
  <c r="I16" i="16" s="1"/>
  <c r="K16" i="16"/>
  <c r="M16" i="16"/>
  <c r="G21" i="16"/>
  <c r="I21" i="16" s="1"/>
  <c r="K21" i="16"/>
  <c r="M21" i="16"/>
  <c r="G26" i="16"/>
  <c r="I26" i="16" s="1"/>
  <c r="K26" i="16"/>
  <c r="M26" i="16"/>
  <c r="G29" i="16"/>
  <c r="I29" i="16" s="1"/>
  <c r="K29" i="16"/>
  <c r="M29" i="16"/>
  <c r="G43" i="16"/>
  <c r="I43" i="16" s="1"/>
  <c r="K43" i="16"/>
  <c r="M43" i="16"/>
  <c r="G57" i="16"/>
  <c r="I57" i="16" s="1"/>
  <c r="K57" i="16"/>
  <c r="M57" i="16"/>
  <c r="G61" i="16"/>
  <c r="I61" i="16" s="1"/>
  <c r="K61" i="16"/>
  <c r="M61" i="16"/>
  <c r="G78" i="16"/>
  <c r="I78" i="16" s="1"/>
  <c r="K78" i="16"/>
  <c r="M78" i="16"/>
  <c r="G83" i="16"/>
  <c r="I83" i="16" s="1"/>
  <c r="K83" i="16"/>
  <c r="M83" i="16"/>
  <c r="G88" i="16"/>
  <c r="K88" i="16"/>
  <c r="M88" i="16"/>
  <c r="G91" i="16"/>
  <c r="I91" i="16" s="1"/>
  <c r="K91" i="16"/>
  <c r="M91" i="16"/>
  <c r="G94" i="16"/>
  <c r="I94" i="16" s="1"/>
  <c r="K94" i="16"/>
  <c r="M94" i="16"/>
  <c r="G99" i="16"/>
  <c r="I99" i="16" s="1"/>
  <c r="K99" i="16"/>
  <c r="M99" i="16"/>
  <c r="G108" i="16"/>
  <c r="I108" i="16" s="1"/>
  <c r="K108" i="16"/>
  <c r="M108" i="16"/>
  <c r="G114" i="16"/>
  <c r="I114" i="16" s="1"/>
  <c r="K114" i="16"/>
  <c r="M114" i="16"/>
  <c r="G117" i="16"/>
  <c r="I117" i="16" s="1"/>
  <c r="K117" i="16"/>
  <c r="M117" i="16"/>
  <c r="G123" i="16"/>
  <c r="I123" i="16" s="1"/>
  <c r="K123" i="16"/>
  <c r="M123" i="16"/>
  <c r="G125" i="16"/>
  <c r="I125" i="16" s="1"/>
  <c r="K125" i="16"/>
  <c r="M125" i="16"/>
  <c r="G132" i="16"/>
  <c r="K132" i="16"/>
  <c r="M132" i="16"/>
  <c r="M128" i="16" s="1"/>
  <c r="G137" i="16"/>
  <c r="I137" i="16" s="1"/>
  <c r="K137" i="16"/>
  <c r="M137" i="16"/>
  <c r="G140" i="16"/>
  <c r="I140" i="16" s="1"/>
  <c r="K140" i="16"/>
  <c r="M140" i="16"/>
  <c r="G146" i="16"/>
  <c r="I146" i="16" s="1"/>
  <c r="K146" i="16"/>
  <c r="M146" i="16"/>
  <c r="G152" i="16"/>
  <c r="F150" i="16" s="1"/>
  <c r="H85" i="13" s="1"/>
  <c r="K152" i="16"/>
  <c r="M152" i="16"/>
  <c r="M150" i="16" s="1"/>
  <c r="G155" i="16"/>
  <c r="I155" i="16" s="1"/>
  <c r="K155" i="16"/>
  <c r="M155" i="16"/>
  <c r="G160" i="16"/>
  <c r="I160" i="16" s="1"/>
  <c r="I158" i="16" s="1"/>
  <c r="K160" i="16"/>
  <c r="M160" i="16"/>
  <c r="M158" i="16" s="1"/>
  <c r="G163" i="16"/>
  <c r="I163" i="16" s="1"/>
  <c r="K163" i="16"/>
  <c r="M163" i="16"/>
  <c r="G170" i="16"/>
  <c r="F166" i="16" s="1"/>
  <c r="H87" i="13" s="1"/>
  <c r="K170" i="16"/>
  <c r="K166" i="16" s="1"/>
  <c r="M170" i="16"/>
  <c r="M166" i="16" s="1"/>
  <c r="G184" i="16"/>
  <c r="F173" i="16" s="1"/>
  <c r="K184" i="16"/>
  <c r="K173" i="16" s="1"/>
  <c r="M184" i="16"/>
  <c r="M173" i="16" s="1"/>
  <c r="D78" i="13"/>
  <c r="BC47" i="13"/>
  <c r="AN6" i="15"/>
  <c r="O15" i="13" s="1"/>
  <c r="AZ324" i="15"/>
  <c r="AZ283" i="15"/>
  <c r="AZ278" i="15"/>
  <c r="AZ272" i="15"/>
  <c r="AZ268" i="15"/>
  <c r="AZ259" i="15"/>
  <c r="AZ217" i="15"/>
  <c r="AZ208" i="15"/>
  <c r="AZ196" i="15"/>
  <c r="AZ113" i="15"/>
  <c r="AZ103" i="15"/>
  <c r="G11" i="15"/>
  <c r="K11" i="15"/>
  <c r="M11" i="15"/>
  <c r="G15" i="15"/>
  <c r="I15" i="15" s="1"/>
  <c r="K15" i="15"/>
  <c r="M15" i="15"/>
  <c r="G27" i="15"/>
  <c r="I27" i="15" s="1"/>
  <c r="K27" i="15"/>
  <c r="M27" i="15"/>
  <c r="G35" i="15"/>
  <c r="I35" i="15" s="1"/>
  <c r="K35" i="15"/>
  <c r="M35" i="15"/>
  <c r="G43" i="15"/>
  <c r="I43" i="15" s="1"/>
  <c r="K43" i="15"/>
  <c r="M43" i="15"/>
  <c r="G51" i="15"/>
  <c r="I51" i="15" s="1"/>
  <c r="K51" i="15"/>
  <c r="M51" i="15"/>
  <c r="G59" i="15"/>
  <c r="I59" i="15" s="1"/>
  <c r="K59" i="15"/>
  <c r="M59" i="15"/>
  <c r="G67" i="15"/>
  <c r="I67" i="15" s="1"/>
  <c r="K67" i="15"/>
  <c r="M67" i="15"/>
  <c r="G75" i="15"/>
  <c r="I75" i="15" s="1"/>
  <c r="K75" i="15"/>
  <c r="M75" i="15"/>
  <c r="G83" i="15"/>
  <c r="I83" i="15" s="1"/>
  <c r="K83" i="15"/>
  <c r="M83" i="15"/>
  <c r="G91" i="15"/>
  <c r="I91" i="15" s="1"/>
  <c r="K91" i="15"/>
  <c r="M91" i="15"/>
  <c r="G99" i="15"/>
  <c r="I99" i="15" s="1"/>
  <c r="K99" i="15"/>
  <c r="M99" i="15"/>
  <c r="G105" i="15"/>
  <c r="I105" i="15" s="1"/>
  <c r="K105" i="15"/>
  <c r="M105" i="15"/>
  <c r="G115" i="15"/>
  <c r="I115" i="15" s="1"/>
  <c r="K115" i="15"/>
  <c r="M115" i="15"/>
  <c r="G119" i="15"/>
  <c r="I119" i="15" s="1"/>
  <c r="K119" i="15"/>
  <c r="M119" i="15"/>
  <c r="G121" i="15"/>
  <c r="I121" i="15" s="1"/>
  <c r="K121" i="15"/>
  <c r="M121" i="15"/>
  <c r="G123" i="15"/>
  <c r="I123" i="15" s="1"/>
  <c r="K123" i="15"/>
  <c r="M123" i="15"/>
  <c r="G125" i="15"/>
  <c r="I125" i="15" s="1"/>
  <c r="K125" i="15"/>
  <c r="M125" i="15"/>
  <c r="G130" i="15"/>
  <c r="I130" i="15" s="1"/>
  <c r="K130" i="15"/>
  <c r="M130" i="15"/>
  <c r="G138" i="15"/>
  <c r="I138" i="15" s="1"/>
  <c r="K138" i="15"/>
  <c r="M138" i="15"/>
  <c r="G141" i="15"/>
  <c r="I141" i="15" s="1"/>
  <c r="K141" i="15"/>
  <c r="M141" i="15"/>
  <c r="G143" i="15"/>
  <c r="I143" i="15" s="1"/>
  <c r="K143" i="15"/>
  <c r="M143" i="15"/>
  <c r="G151" i="15"/>
  <c r="I151" i="15" s="1"/>
  <c r="K151" i="15"/>
  <c r="M151" i="15"/>
  <c r="G159" i="15"/>
  <c r="I159" i="15" s="1"/>
  <c r="K159" i="15"/>
  <c r="M159" i="15"/>
  <c r="G161" i="15"/>
  <c r="I161" i="15" s="1"/>
  <c r="K161" i="15"/>
  <c r="M161" i="15"/>
  <c r="G168" i="15"/>
  <c r="I168" i="15" s="1"/>
  <c r="K168" i="15"/>
  <c r="M168" i="15"/>
  <c r="G171" i="15"/>
  <c r="I171" i="15" s="1"/>
  <c r="K171" i="15"/>
  <c r="M171" i="15"/>
  <c r="G176" i="15"/>
  <c r="I176" i="15" s="1"/>
  <c r="I174" i="15" s="1"/>
  <c r="K176" i="15"/>
  <c r="K174" i="15" s="1"/>
  <c r="M176" i="15"/>
  <c r="M174" i="15" s="1"/>
  <c r="G197" i="15"/>
  <c r="I197" i="15" s="1"/>
  <c r="K197" i="15"/>
  <c r="M197" i="15"/>
  <c r="G203" i="15"/>
  <c r="I203" i="15" s="1"/>
  <c r="K203" i="15"/>
  <c r="M203" i="15"/>
  <c r="G210" i="15"/>
  <c r="I210" i="15" s="1"/>
  <c r="K210" i="15"/>
  <c r="M210" i="15"/>
  <c r="G213" i="15"/>
  <c r="I213" i="15" s="1"/>
  <c r="K213" i="15"/>
  <c r="M213" i="15"/>
  <c r="G219" i="15"/>
  <c r="I219" i="15" s="1"/>
  <c r="K219" i="15"/>
  <c r="M219" i="15"/>
  <c r="G226" i="15"/>
  <c r="I226" i="15" s="1"/>
  <c r="K226" i="15"/>
  <c r="M226" i="15"/>
  <c r="G241" i="15"/>
  <c r="I241" i="15" s="1"/>
  <c r="K241" i="15"/>
  <c r="M241" i="15"/>
  <c r="G252" i="15"/>
  <c r="I252" i="15" s="1"/>
  <c r="K252" i="15"/>
  <c r="M252" i="15"/>
  <c r="G256" i="15"/>
  <c r="I256" i="15" s="1"/>
  <c r="K256" i="15"/>
  <c r="M256" i="15"/>
  <c r="G260" i="15"/>
  <c r="I260" i="15" s="1"/>
  <c r="K260" i="15"/>
  <c r="M260" i="15"/>
  <c r="G263" i="15"/>
  <c r="I263" i="15" s="1"/>
  <c r="K263" i="15"/>
  <c r="M263" i="15"/>
  <c r="G269" i="15"/>
  <c r="I269" i="15" s="1"/>
  <c r="K269" i="15"/>
  <c r="M269" i="15"/>
  <c r="G274" i="15"/>
  <c r="I274" i="15" s="1"/>
  <c r="K274" i="15"/>
  <c r="M274" i="15"/>
  <c r="G280" i="15"/>
  <c r="I280" i="15" s="1"/>
  <c r="K280" i="15"/>
  <c r="M280" i="15"/>
  <c r="G285" i="15"/>
  <c r="I285" i="15" s="1"/>
  <c r="K285" i="15"/>
  <c r="M285" i="15"/>
  <c r="G290" i="15"/>
  <c r="I290" i="15" s="1"/>
  <c r="K290" i="15"/>
  <c r="M290" i="15"/>
  <c r="G294" i="15"/>
  <c r="I294" i="15" s="1"/>
  <c r="K294" i="15"/>
  <c r="M294" i="15"/>
  <c r="G299" i="15"/>
  <c r="I299" i="15" s="1"/>
  <c r="K299" i="15"/>
  <c r="M299" i="15"/>
  <c r="G308" i="15"/>
  <c r="I308" i="15" s="1"/>
  <c r="K308" i="15"/>
  <c r="M308" i="15"/>
  <c r="G312" i="15"/>
  <c r="I312" i="15" s="1"/>
  <c r="K312" i="15"/>
  <c r="M312" i="15"/>
  <c r="G316" i="15"/>
  <c r="I316" i="15" s="1"/>
  <c r="K316" i="15"/>
  <c r="M316" i="15"/>
  <c r="G325" i="15"/>
  <c r="I325" i="15" s="1"/>
  <c r="K325" i="15"/>
  <c r="M325" i="15"/>
  <c r="G329" i="15"/>
  <c r="I329" i="15" s="1"/>
  <c r="K329" i="15"/>
  <c r="M329" i="15"/>
  <c r="G334" i="15"/>
  <c r="I334" i="15" s="1"/>
  <c r="K334" i="15"/>
  <c r="M334" i="15"/>
  <c r="K337" i="15"/>
  <c r="G338" i="15"/>
  <c r="I338" i="15" s="1"/>
  <c r="I337" i="15" s="1"/>
  <c r="K338" i="15"/>
  <c r="M338" i="15"/>
  <c r="M337" i="15" s="1"/>
  <c r="G371" i="15"/>
  <c r="K371" i="15"/>
  <c r="K360" i="15" s="1"/>
  <c r="M371" i="15"/>
  <c r="M360" i="15" s="1"/>
  <c r="G376" i="15"/>
  <c r="I376" i="15" s="1"/>
  <c r="K376" i="15"/>
  <c r="M376" i="15"/>
  <c r="G400" i="15"/>
  <c r="I400" i="15" s="1"/>
  <c r="K400" i="15"/>
  <c r="M400" i="15"/>
  <c r="G409" i="15"/>
  <c r="I409" i="15" s="1"/>
  <c r="K409" i="15"/>
  <c r="M409" i="15"/>
  <c r="G413" i="15"/>
  <c r="I413" i="15" s="1"/>
  <c r="K413" i="15"/>
  <c r="M413" i="15"/>
  <c r="G422" i="15"/>
  <c r="I422" i="15" s="1"/>
  <c r="K422" i="15"/>
  <c r="M422" i="15"/>
  <c r="G428" i="15"/>
  <c r="I428" i="15" s="1"/>
  <c r="K428" i="15"/>
  <c r="M428" i="15"/>
  <c r="G445" i="15"/>
  <c r="I445" i="15" s="1"/>
  <c r="K445" i="15"/>
  <c r="M445" i="15"/>
  <c r="G456" i="15"/>
  <c r="I456" i="15" s="1"/>
  <c r="K456" i="15"/>
  <c r="M456" i="15"/>
  <c r="G460" i="15"/>
  <c r="K460" i="15"/>
  <c r="M460" i="15"/>
  <c r="G469" i="15"/>
  <c r="I469" i="15" s="1"/>
  <c r="K469" i="15"/>
  <c r="M469" i="15"/>
  <c r="G475" i="15"/>
  <c r="I475" i="15" s="1"/>
  <c r="K475" i="15"/>
  <c r="M475" i="15"/>
  <c r="G493" i="15"/>
  <c r="I493" i="15" s="1"/>
  <c r="K493" i="15"/>
  <c r="M493" i="15"/>
  <c r="G515" i="15"/>
  <c r="I515" i="15" s="1"/>
  <c r="K515" i="15"/>
  <c r="M515" i="15"/>
  <c r="G519" i="15"/>
  <c r="I519" i="15" s="1"/>
  <c r="K519" i="15"/>
  <c r="M519" i="15"/>
  <c r="G523" i="15"/>
  <c r="I523" i="15" s="1"/>
  <c r="K523" i="15"/>
  <c r="M523" i="15"/>
  <c r="G531" i="15"/>
  <c r="I531" i="15" s="1"/>
  <c r="K531" i="15"/>
  <c r="M531" i="15"/>
  <c r="G541" i="15"/>
  <c r="I541" i="15" s="1"/>
  <c r="K541" i="15"/>
  <c r="M541" i="15"/>
  <c r="G551" i="15"/>
  <c r="I551" i="15" s="1"/>
  <c r="K551" i="15"/>
  <c r="M551" i="15"/>
  <c r="G557" i="15"/>
  <c r="I557" i="15" s="1"/>
  <c r="K557" i="15"/>
  <c r="M557" i="15"/>
  <c r="G562" i="15"/>
  <c r="I562" i="15" s="1"/>
  <c r="K562" i="15"/>
  <c r="M562" i="15"/>
  <c r="G567" i="15"/>
  <c r="I567" i="15" s="1"/>
  <c r="K567" i="15"/>
  <c r="M567" i="15"/>
  <c r="G573" i="15"/>
  <c r="I573" i="15" s="1"/>
  <c r="K573" i="15"/>
  <c r="M573" i="15"/>
  <c r="G578" i="15"/>
  <c r="I578" i="15" s="1"/>
  <c r="K578" i="15"/>
  <c r="M578" i="15"/>
  <c r="G584" i="15"/>
  <c r="I584" i="15" s="1"/>
  <c r="K584" i="15"/>
  <c r="M584" i="15"/>
  <c r="G590" i="15"/>
  <c r="I590" i="15" s="1"/>
  <c r="K590" i="15"/>
  <c r="M590" i="15"/>
  <c r="G596" i="15"/>
  <c r="I596" i="15" s="1"/>
  <c r="K596" i="15"/>
  <c r="M596" i="15"/>
  <c r="G602" i="15"/>
  <c r="I602" i="15" s="1"/>
  <c r="K602" i="15"/>
  <c r="M602" i="15"/>
  <c r="G608" i="15"/>
  <c r="I608" i="15" s="1"/>
  <c r="K608" i="15"/>
  <c r="M608" i="15"/>
  <c r="G611" i="15"/>
  <c r="I611" i="15" s="1"/>
  <c r="K611" i="15"/>
  <c r="M611" i="15"/>
  <c r="G620" i="15"/>
  <c r="I620" i="15" s="1"/>
  <c r="K620" i="15"/>
  <c r="M620" i="15"/>
  <c r="G624" i="15"/>
  <c r="I624" i="15" s="1"/>
  <c r="K624" i="15"/>
  <c r="M624" i="15"/>
  <c r="G629" i="15"/>
  <c r="I629" i="15" s="1"/>
  <c r="K629" i="15"/>
  <c r="M629" i="15"/>
  <c r="G633" i="15"/>
  <c r="I633" i="15" s="1"/>
  <c r="K633" i="15"/>
  <c r="M633" i="15"/>
  <c r="G637" i="15"/>
  <c r="I637" i="15" s="1"/>
  <c r="K637" i="15"/>
  <c r="M637" i="15"/>
  <c r="G641" i="15"/>
  <c r="I641" i="15" s="1"/>
  <c r="K641" i="15"/>
  <c r="M641" i="15"/>
  <c r="G645" i="15"/>
  <c r="I645" i="15" s="1"/>
  <c r="K645" i="15"/>
  <c r="M645" i="15"/>
  <c r="G649" i="15"/>
  <c r="I649" i="15" s="1"/>
  <c r="K649" i="15"/>
  <c r="M649" i="15"/>
  <c r="G655" i="15"/>
  <c r="I655" i="15" s="1"/>
  <c r="K655" i="15"/>
  <c r="M655" i="15"/>
  <c r="G659" i="15"/>
  <c r="I659" i="15" s="1"/>
  <c r="K659" i="15"/>
  <c r="M659" i="15"/>
  <c r="G664" i="15"/>
  <c r="I664" i="15" s="1"/>
  <c r="K664" i="15"/>
  <c r="M664" i="15"/>
  <c r="G667" i="15"/>
  <c r="I667" i="15" s="1"/>
  <c r="K667" i="15"/>
  <c r="M667" i="15"/>
  <c r="G670" i="15"/>
  <c r="I670" i="15" s="1"/>
  <c r="K670" i="15"/>
  <c r="M670" i="15"/>
  <c r="G675" i="15"/>
  <c r="I675" i="15" s="1"/>
  <c r="K675" i="15"/>
  <c r="M675" i="15"/>
  <c r="G678" i="15"/>
  <c r="I678" i="15" s="1"/>
  <c r="K678" i="15"/>
  <c r="M678" i="15"/>
  <c r="G680" i="15"/>
  <c r="I680" i="15" s="1"/>
  <c r="K680" i="15"/>
  <c r="M680" i="15"/>
  <c r="G684" i="15"/>
  <c r="I684" i="15" s="1"/>
  <c r="K684" i="15"/>
  <c r="M684" i="15"/>
  <c r="G690" i="15"/>
  <c r="I690" i="15" s="1"/>
  <c r="K690" i="15"/>
  <c r="M690" i="15"/>
  <c r="G693" i="15"/>
  <c r="I693" i="15" s="1"/>
  <c r="K693" i="15"/>
  <c r="M693" i="15"/>
  <c r="G697" i="15"/>
  <c r="I697" i="15" s="1"/>
  <c r="K697" i="15"/>
  <c r="M697" i="15"/>
  <c r="G700" i="15"/>
  <c r="I700" i="15" s="1"/>
  <c r="K700" i="15"/>
  <c r="M700" i="15"/>
  <c r="G703" i="15"/>
  <c r="I703" i="15" s="1"/>
  <c r="K703" i="15"/>
  <c r="M703" i="15"/>
  <c r="G706" i="15"/>
  <c r="I706" i="15" s="1"/>
  <c r="K706" i="15"/>
  <c r="M706" i="15"/>
  <c r="G709" i="15"/>
  <c r="I709" i="15" s="1"/>
  <c r="K709" i="15"/>
  <c r="M709" i="15"/>
  <c r="G712" i="15"/>
  <c r="I712" i="15" s="1"/>
  <c r="K712" i="15"/>
  <c r="M712" i="15"/>
  <c r="G717" i="15"/>
  <c r="I717" i="15" s="1"/>
  <c r="K717" i="15"/>
  <c r="M717" i="15"/>
  <c r="G720" i="15"/>
  <c r="I720" i="15" s="1"/>
  <c r="K720" i="15"/>
  <c r="M720" i="15"/>
  <c r="G722" i="15"/>
  <c r="I722" i="15" s="1"/>
  <c r="K722" i="15"/>
  <c r="M722" i="15"/>
  <c r="G726" i="15"/>
  <c r="I726" i="15" s="1"/>
  <c r="K726" i="15"/>
  <c r="M726" i="15"/>
  <c r="G729" i="15"/>
  <c r="I729" i="15" s="1"/>
  <c r="K729" i="15"/>
  <c r="M729" i="15"/>
  <c r="G732" i="15"/>
  <c r="I732" i="15" s="1"/>
  <c r="K732" i="15"/>
  <c r="M732" i="15"/>
  <c r="G735" i="15"/>
  <c r="I735" i="15" s="1"/>
  <c r="K735" i="15"/>
  <c r="M735" i="15"/>
  <c r="G758" i="15"/>
  <c r="I758" i="15" s="1"/>
  <c r="K758" i="15"/>
  <c r="M758" i="15"/>
  <c r="G762" i="15"/>
  <c r="I762" i="15" s="1"/>
  <c r="K762" i="15"/>
  <c r="M762" i="15"/>
  <c r="G772" i="15"/>
  <c r="I772" i="15" s="1"/>
  <c r="K772" i="15"/>
  <c r="M772" i="15"/>
  <c r="G780" i="15"/>
  <c r="I780" i="15" s="1"/>
  <c r="K780" i="15"/>
  <c r="M780" i="15"/>
  <c r="G795" i="15"/>
  <c r="I795" i="15" s="1"/>
  <c r="K795" i="15"/>
  <c r="M795" i="15"/>
  <c r="G800" i="15"/>
  <c r="I800" i="15" s="1"/>
  <c r="K800" i="15"/>
  <c r="M800" i="15"/>
  <c r="G810" i="15"/>
  <c r="I810" i="15" s="1"/>
  <c r="K810" i="15"/>
  <c r="M810" i="15"/>
  <c r="G815" i="15"/>
  <c r="I815" i="15" s="1"/>
  <c r="K815" i="15"/>
  <c r="M815" i="15"/>
  <c r="G818" i="15"/>
  <c r="I818" i="15" s="1"/>
  <c r="K818" i="15"/>
  <c r="M818" i="15"/>
  <c r="G822" i="15"/>
  <c r="I822" i="15" s="1"/>
  <c r="K822" i="15"/>
  <c r="M822" i="15"/>
  <c r="G826" i="15"/>
  <c r="K826" i="15"/>
  <c r="M826" i="15"/>
  <c r="G830" i="15"/>
  <c r="I830" i="15" s="1"/>
  <c r="K830" i="15"/>
  <c r="M830" i="15"/>
  <c r="G837" i="15"/>
  <c r="I837" i="15" s="1"/>
  <c r="K837" i="15"/>
  <c r="M837" i="15"/>
  <c r="G842" i="15"/>
  <c r="K842" i="15"/>
  <c r="M842" i="15"/>
  <c r="G862" i="15"/>
  <c r="I862" i="15" s="1"/>
  <c r="K862" i="15"/>
  <c r="M862" i="15"/>
  <c r="G883" i="15"/>
  <c r="K883" i="15"/>
  <c r="M883" i="15"/>
  <c r="G886" i="15"/>
  <c r="I886" i="15" s="1"/>
  <c r="K886" i="15"/>
  <c r="M886" i="15"/>
  <c r="G889" i="15"/>
  <c r="I889" i="15" s="1"/>
  <c r="K889" i="15"/>
  <c r="M889" i="15"/>
  <c r="G892" i="15"/>
  <c r="I892" i="15" s="1"/>
  <c r="K892" i="15"/>
  <c r="M892" i="15"/>
  <c r="D45" i="13"/>
  <c r="BC32" i="13"/>
  <c r="AN6" i="14"/>
  <c r="O14" i="13" s="1"/>
  <c r="AZ523" i="14"/>
  <c r="AZ311" i="14"/>
  <c r="AZ87" i="14"/>
  <c r="AZ39" i="14"/>
  <c r="AZ23" i="14"/>
  <c r="AZ11" i="14"/>
  <c r="G12" i="14"/>
  <c r="AO6" i="14" s="1"/>
  <c r="P14" i="13" s="1"/>
  <c r="K12" i="14"/>
  <c r="M12" i="14"/>
  <c r="G19" i="14"/>
  <c r="I19" i="14" s="1"/>
  <c r="K19" i="14"/>
  <c r="M19" i="14"/>
  <c r="G24" i="14"/>
  <c r="I24" i="14" s="1"/>
  <c r="K24" i="14"/>
  <c r="M24" i="14"/>
  <c r="G35" i="14"/>
  <c r="I35" i="14" s="1"/>
  <c r="K35" i="14"/>
  <c r="M35" i="14"/>
  <c r="G40" i="14"/>
  <c r="I40" i="14" s="1"/>
  <c r="K40" i="14"/>
  <c r="M40" i="14"/>
  <c r="G45" i="14"/>
  <c r="I45" i="14" s="1"/>
  <c r="K45" i="14"/>
  <c r="M45" i="14"/>
  <c r="G50" i="14"/>
  <c r="I50" i="14" s="1"/>
  <c r="K50" i="14"/>
  <c r="M50" i="14"/>
  <c r="G53" i="14"/>
  <c r="I53" i="14" s="1"/>
  <c r="K53" i="14"/>
  <c r="M53" i="14"/>
  <c r="G58" i="14"/>
  <c r="I58" i="14" s="1"/>
  <c r="K58" i="14"/>
  <c r="M58" i="14"/>
  <c r="G63" i="14"/>
  <c r="I63" i="14" s="1"/>
  <c r="K63" i="14"/>
  <c r="M63" i="14"/>
  <c r="G67" i="14"/>
  <c r="I67" i="14" s="1"/>
  <c r="K67" i="14"/>
  <c r="M67" i="14"/>
  <c r="G72" i="14"/>
  <c r="I72" i="14" s="1"/>
  <c r="K72" i="14"/>
  <c r="M72" i="14"/>
  <c r="G88" i="14"/>
  <c r="I88" i="14" s="1"/>
  <c r="K88" i="14"/>
  <c r="M88" i="14"/>
  <c r="G112" i="14"/>
  <c r="I112" i="14" s="1"/>
  <c r="K112" i="14"/>
  <c r="M112" i="14"/>
  <c r="G114" i="14"/>
  <c r="I114" i="14" s="1"/>
  <c r="K114" i="14"/>
  <c r="M114" i="14"/>
  <c r="G134" i="14"/>
  <c r="I134" i="14" s="1"/>
  <c r="I132" i="14" s="1"/>
  <c r="K134" i="14"/>
  <c r="K132" i="14" s="1"/>
  <c r="M134" i="14"/>
  <c r="M132" i="14" s="1"/>
  <c r="G151" i="14"/>
  <c r="I151" i="14" s="1"/>
  <c r="K151" i="14"/>
  <c r="M151" i="14"/>
  <c r="G154" i="14"/>
  <c r="I154" i="14" s="1"/>
  <c r="K154" i="14"/>
  <c r="M154" i="14"/>
  <c r="G156" i="14"/>
  <c r="I156" i="14" s="1"/>
  <c r="K156" i="14"/>
  <c r="M156" i="14"/>
  <c r="G158" i="14"/>
  <c r="I158" i="14" s="1"/>
  <c r="K158" i="14"/>
  <c r="M158" i="14"/>
  <c r="G160" i="14"/>
  <c r="I160" i="14" s="1"/>
  <c r="K160" i="14"/>
  <c r="M160" i="14"/>
  <c r="G162" i="14"/>
  <c r="I162" i="14" s="1"/>
  <c r="K162" i="14"/>
  <c r="M162" i="14"/>
  <c r="G164" i="14"/>
  <c r="I164" i="14" s="1"/>
  <c r="K164" i="14"/>
  <c r="M164" i="14"/>
  <c r="G166" i="14"/>
  <c r="I166" i="14" s="1"/>
  <c r="K166" i="14"/>
  <c r="M166" i="14"/>
  <c r="G168" i="14"/>
  <c r="I168" i="14" s="1"/>
  <c r="K168" i="14"/>
  <c r="M168" i="14"/>
  <c r="G170" i="14"/>
  <c r="I170" i="14" s="1"/>
  <c r="K170" i="14"/>
  <c r="M170" i="14"/>
  <c r="G172" i="14"/>
  <c r="I172" i="14" s="1"/>
  <c r="K172" i="14"/>
  <c r="M172" i="14"/>
  <c r="G174" i="14"/>
  <c r="I174" i="14" s="1"/>
  <c r="K174" i="14"/>
  <c r="M174" i="14"/>
  <c r="G176" i="14"/>
  <c r="I176" i="14" s="1"/>
  <c r="K176" i="14"/>
  <c r="M176" i="14"/>
  <c r="G178" i="14"/>
  <c r="I178" i="14" s="1"/>
  <c r="K178" i="14"/>
  <c r="M178" i="14"/>
  <c r="G180" i="14"/>
  <c r="I180" i="14" s="1"/>
  <c r="K180" i="14"/>
  <c r="M180" i="14"/>
  <c r="G182" i="14"/>
  <c r="I182" i="14" s="1"/>
  <c r="K182" i="14"/>
  <c r="M182" i="14"/>
  <c r="G184" i="14"/>
  <c r="I184" i="14" s="1"/>
  <c r="K184" i="14"/>
  <c r="M184" i="14"/>
  <c r="G186" i="14"/>
  <c r="I186" i="14" s="1"/>
  <c r="K186" i="14"/>
  <c r="M186" i="14"/>
  <c r="G188" i="14"/>
  <c r="I188" i="14" s="1"/>
  <c r="K188" i="14"/>
  <c r="M188" i="14"/>
  <c r="G190" i="14"/>
  <c r="I190" i="14" s="1"/>
  <c r="K190" i="14"/>
  <c r="M190" i="14"/>
  <c r="G192" i="14"/>
  <c r="I192" i="14" s="1"/>
  <c r="K192" i="14"/>
  <c r="M192" i="14"/>
  <c r="G194" i="14"/>
  <c r="I194" i="14" s="1"/>
  <c r="K194" i="14"/>
  <c r="M194" i="14"/>
  <c r="G196" i="14"/>
  <c r="I196" i="14" s="1"/>
  <c r="K196" i="14"/>
  <c r="M196" i="14"/>
  <c r="G198" i="14"/>
  <c r="I198" i="14" s="1"/>
  <c r="K198" i="14"/>
  <c r="M198" i="14"/>
  <c r="G203" i="14"/>
  <c r="I203" i="14" s="1"/>
  <c r="K203" i="14"/>
  <c r="M203" i="14"/>
  <c r="G220" i="14"/>
  <c r="I220" i="14" s="1"/>
  <c r="K220" i="14"/>
  <c r="M220" i="14"/>
  <c r="G224" i="14"/>
  <c r="I224" i="14" s="1"/>
  <c r="K224" i="14"/>
  <c r="M224" i="14"/>
  <c r="G227" i="14"/>
  <c r="I227" i="14" s="1"/>
  <c r="K227" i="14"/>
  <c r="M227" i="14"/>
  <c r="G231" i="14"/>
  <c r="I231" i="14" s="1"/>
  <c r="K231" i="14"/>
  <c r="M231" i="14"/>
  <c r="G241" i="14"/>
  <c r="I241" i="14" s="1"/>
  <c r="K241" i="14"/>
  <c r="M241" i="14"/>
  <c r="G258" i="14"/>
  <c r="I258" i="14" s="1"/>
  <c r="K258" i="14"/>
  <c r="M258" i="14"/>
  <c r="G271" i="14"/>
  <c r="I271" i="14" s="1"/>
  <c r="K271" i="14"/>
  <c r="M271" i="14"/>
  <c r="G292" i="14"/>
  <c r="I292" i="14" s="1"/>
  <c r="K292" i="14"/>
  <c r="M292" i="14"/>
  <c r="G301" i="14"/>
  <c r="I301" i="14" s="1"/>
  <c r="K301" i="14"/>
  <c r="M301" i="14"/>
  <c r="G312" i="14"/>
  <c r="I312" i="14" s="1"/>
  <c r="K312" i="14"/>
  <c r="M312" i="14"/>
  <c r="G321" i="14"/>
  <c r="I321" i="14" s="1"/>
  <c r="K321" i="14"/>
  <c r="M321" i="14"/>
  <c r="G324" i="14"/>
  <c r="I324" i="14" s="1"/>
  <c r="K324" i="14"/>
  <c r="M324" i="14"/>
  <c r="G334" i="14"/>
  <c r="I334" i="14" s="1"/>
  <c r="K334" i="14"/>
  <c r="M334" i="14"/>
  <c r="G337" i="14"/>
  <c r="I337" i="14" s="1"/>
  <c r="K337" i="14"/>
  <c r="M337" i="14"/>
  <c r="G340" i="14"/>
  <c r="I340" i="14" s="1"/>
  <c r="K340" i="14"/>
  <c r="M340" i="14"/>
  <c r="G343" i="14"/>
  <c r="I343" i="14" s="1"/>
  <c r="K343" i="14"/>
  <c r="M343" i="14"/>
  <c r="G346" i="14"/>
  <c r="I346" i="14" s="1"/>
  <c r="K346" i="14"/>
  <c r="M346" i="14"/>
  <c r="G355" i="14"/>
  <c r="I355" i="14" s="1"/>
  <c r="K355" i="14"/>
  <c r="M355" i="14"/>
  <c r="G358" i="14"/>
  <c r="I358" i="14" s="1"/>
  <c r="K358" i="14"/>
  <c r="M358" i="14"/>
  <c r="G362" i="14"/>
  <c r="I362" i="14" s="1"/>
  <c r="K362" i="14"/>
  <c r="M362" i="14"/>
  <c r="M360" i="14" s="1"/>
  <c r="G384" i="14"/>
  <c r="I384" i="14" s="1"/>
  <c r="K384" i="14"/>
  <c r="M384" i="14"/>
  <c r="G400" i="14"/>
  <c r="I400" i="14" s="1"/>
  <c r="K400" i="14"/>
  <c r="M400" i="14"/>
  <c r="G421" i="14"/>
  <c r="I421" i="14" s="1"/>
  <c r="K421" i="14"/>
  <c r="K360" i="14" s="1"/>
  <c r="M421" i="14"/>
  <c r="G436" i="14"/>
  <c r="I436" i="14" s="1"/>
  <c r="K436" i="14"/>
  <c r="M436" i="14"/>
  <c r="G454" i="14"/>
  <c r="I454" i="14" s="1"/>
  <c r="K454" i="14"/>
  <c r="M454" i="14"/>
  <c r="G476" i="14"/>
  <c r="I476" i="14" s="1"/>
  <c r="K476" i="14"/>
  <c r="M476" i="14"/>
  <c r="G484" i="14"/>
  <c r="I484" i="14" s="1"/>
  <c r="K484" i="14"/>
  <c r="M484" i="14"/>
  <c r="G487" i="14"/>
  <c r="I487" i="14" s="1"/>
  <c r="K487" i="14"/>
  <c r="M487" i="14"/>
  <c r="G495" i="14"/>
  <c r="I495" i="14" s="1"/>
  <c r="K495" i="14"/>
  <c r="M495" i="14"/>
  <c r="G502" i="14"/>
  <c r="I502" i="14" s="1"/>
  <c r="K502" i="14"/>
  <c r="M502" i="14"/>
  <c r="G508" i="14"/>
  <c r="I508" i="14" s="1"/>
  <c r="K508" i="14"/>
  <c r="M508" i="14"/>
  <c r="G513" i="14"/>
  <c r="I513" i="14" s="1"/>
  <c r="K513" i="14"/>
  <c r="M513" i="14"/>
  <c r="G519" i="14"/>
  <c r="I519" i="14" s="1"/>
  <c r="K519" i="14"/>
  <c r="M519" i="14"/>
  <c r="G524" i="14"/>
  <c r="I524" i="14" s="1"/>
  <c r="K524" i="14"/>
  <c r="M524" i="14"/>
  <c r="G529" i="14"/>
  <c r="I529" i="14" s="1"/>
  <c r="K529" i="14"/>
  <c r="M529" i="14"/>
  <c r="G532" i="14"/>
  <c r="I532" i="14" s="1"/>
  <c r="K532" i="14"/>
  <c r="M532" i="14"/>
  <c r="G539" i="14"/>
  <c r="F535" i="14" s="1"/>
  <c r="K539" i="14"/>
  <c r="K535" i="14" s="1"/>
  <c r="M539" i="14"/>
  <c r="G545" i="14"/>
  <c r="I545" i="14" s="1"/>
  <c r="K545" i="14"/>
  <c r="M545" i="14"/>
  <c r="G549" i="14"/>
  <c r="I549" i="14" s="1"/>
  <c r="K549" i="14"/>
  <c r="M549" i="14"/>
  <c r="G554" i="14"/>
  <c r="I554" i="14" s="1"/>
  <c r="K554" i="14"/>
  <c r="M554" i="14"/>
  <c r="G559" i="14"/>
  <c r="I559" i="14" s="1"/>
  <c r="K559" i="14"/>
  <c r="M559" i="14"/>
  <c r="G575" i="14"/>
  <c r="F564" i="14" s="1"/>
  <c r="I575" i="14"/>
  <c r="I564" i="14" s="1"/>
  <c r="K575" i="14"/>
  <c r="K564" i="14" s="1"/>
  <c r="M575" i="14"/>
  <c r="M564" i="14" s="1"/>
  <c r="G579" i="14"/>
  <c r="I579" i="14"/>
  <c r="I577" i="14" s="1"/>
  <c r="K579" i="14"/>
  <c r="M579" i="14"/>
  <c r="G607" i="14"/>
  <c r="I607" i="14"/>
  <c r="K607" i="14"/>
  <c r="M607" i="14"/>
  <c r="G609" i="14"/>
  <c r="I609" i="14"/>
  <c r="K609" i="14"/>
  <c r="M609" i="14"/>
  <c r="G622" i="14"/>
  <c r="I622" i="14"/>
  <c r="K622" i="14"/>
  <c r="M622" i="14"/>
  <c r="G649" i="14"/>
  <c r="I649" i="14"/>
  <c r="K649" i="14"/>
  <c r="M649" i="14"/>
  <c r="G654" i="14"/>
  <c r="I654" i="14"/>
  <c r="K654" i="14"/>
  <c r="M654" i="14"/>
  <c r="G658" i="14"/>
  <c r="I658" i="14"/>
  <c r="K658" i="14"/>
  <c r="M658" i="14"/>
  <c r="G661" i="14"/>
  <c r="I661" i="14"/>
  <c r="K661" i="14"/>
  <c r="M661" i="14"/>
  <c r="G667" i="14"/>
  <c r="I667" i="14"/>
  <c r="K667" i="14"/>
  <c r="M667" i="14"/>
  <c r="D30" i="13"/>
  <c r="B7" i="13"/>
  <c r="B6" i="13"/>
  <c r="C1" i="13"/>
  <c r="B1" i="13"/>
  <c r="O14" i="11"/>
  <c r="D21" i="11"/>
  <c r="BC17" i="11"/>
  <c r="AN6" i="12"/>
  <c r="G10" i="12"/>
  <c r="I10" i="12" s="1"/>
  <c r="K10" i="12"/>
  <c r="M10" i="12"/>
  <c r="G14" i="12"/>
  <c r="I14" i="12" s="1"/>
  <c r="K14" i="12"/>
  <c r="M14" i="12"/>
  <c r="G17" i="12"/>
  <c r="K17" i="12"/>
  <c r="M17" i="12"/>
  <c r="G20" i="12"/>
  <c r="I20" i="12" s="1"/>
  <c r="K20" i="12"/>
  <c r="M20" i="12"/>
  <c r="G24" i="12"/>
  <c r="I24" i="12" s="1"/>
  <c r="K24" i="12"/>
  <c r="M24" i="12"/>
  <c r="G27" i="12"/>
  <c r="I27" i="12" s="1"/>
  <c r="K27" i="12"/>
  <c r="M27" i="12"/>
  <c r="G30" i="12"/>
  <c r="I30" i="12" s="1"/>
  <c r="K30" i="12"/>
  <c r="M30" i="12"/>
  <c r="G33" i="12"/>
  <c r="I33" i="12" s="1"/>
  <c r="K33" i="12"/>
  <c r="M33" i="12"/>
  <c r="G36" i="12"/>
  <c r="I36" i="12" s="1"/>
  <c r="K36" i="12"/>
  <c r="M36" i="12"/>
  <c r="G39" i="12"/>
  <c r="I39" i="12" s="1"/>
  <c r="K39" i="12"/>
  <c r="M39" i="12"/>
  <c r="G42" i="12"/>
  <c r="I42" i="12" s="1"/>
  <c r="K42" i="12"/>
  <c r="M42" i="12"/>
  <c r="G45" i="12"/>
  <c r="I45" i="12" s="1"/>
  <c r="K45" i="12"/>
  <c r="M45" i="12"/>
  <c r="G48" i="12"/>
  <c r="I48" i="12" s="1"/>
  <c r="K48" i="12"/>
  <c r="M48" i="12"/>
  <c r="G51" i="12"/>
  <c r="I51" i="12" s="1"/>
  <c r="K51" i="12"/>
  <c r="M51" i="12"/>
  <c r="G54" i="12"/>
  <c r="I54" i="12" s="1"/>
  <c r="K54" i="12"/>
  <c r="M54" i="12"/>
  <c r="G57" i="12"/>
  <c r="I57" i="12" s="1"/>
  <c r="K57" i="12"/>
  <c r="M57" i="12"/>
  <c r="G60" i="12"/>
  <c r="I60" i="12" s="1"/>
  <c r="K60" i="12"/>
  <c r="M60" i="12"/>
  <c r="G63" i="12"/>
  <c r="I63" i="12" s="1"/>
  <c r="K63" i="12"/>
  <c r="M63" i="12"/>
  <c r="D15" i="11"/>
  <c r="B7" i="11"/>
  <c r="B6" i="11"/>
  <c r="C1" i="11"/>
  <c r="B1" i="11"/>
  <c r="K839" i="15" l="1"/>
  <c r="K881" i="15"/>
  <c r="F824" i="15"/>
  <c r="M760" i="15"/>
  <c r="K322" i="15"/>
  <c r="K719" i="15"/>
  <c r="K559" i="15"/>
  <c r="K411" i="15"/>
  <c r="K373" i="15"/>
  <c r="K297" i="15"/>
  <c r="AO6" i="15"/>
  <c r="P15" i="13" s="1"/>
  <c r="H41" i="13"/>
  <c r="I656" i="14"/>
  <c r="M9" i="15"/>
  <c r="H75" i="13"/>
  <c r="K364" i="24"/>
  <c r="F334" i="28"/>
  <c r="I335" i="28"/>
  <c r="I334" i="28" s="1"/>
  <c r="F251" i="28"/>
  <c r="I252" i="28"/>
  <c r="I251" i="28" s="1"/>
  <c r="F244" i="29"/>
  <c r="I245" i="29"/>
  <c r="I244" i="29" s="1"/>
  <c r="M77" i="37"/>
  <c r="M46" i="37"/>
  <c r="M41" i="37"/>
  <c r="F656" i="14"/>
  <c r="F577" i="14"/>
  <c r="I539" i="14"/>
  <c r="M492" i="14"/>
  <c r="K331" i="14"/>
  <c r="M331" i="14"/>
  <c r="H42" i="13"/>
  <c r="F881" i="15"/>
  <c r="M839" i="15"/>
  <c r="M797" i="15"/>
  <c r="K728" i="15"/>
  <c r="M728" i="15"/>
  <c r="M657" i="15"/>
  <c r="M569" i="15"/>
  <c r="I559" i="15"/>
  <c r="M373" i="15"/>
  <c r="K266" i="15"/>
  <c r="F174" i="15"/>
  <c r="K149" i="15"/>
  <c r="K118" i="15"/>
  <c r="K150" i="16"/>
  <c r="K128" i="16"/>
  <c r="F85" i="16"/>
  <c r="M9" i="16"/>
  <c r="F115" i="17"/>
  <c r="H98" i="13" s="1"/>
  <c r="F85" i="17"/>
  <c r="H96" i="13" s="1"/>
  <c r="M77" i="17"/>
  <c r="F9" i="17"/>
  <c r="M140" i="19"/>
  <c r="K86" i="19"/>
  <c r="K9" i="19"/>
  <c r="F362" i="28"/>
  <c r="I363" i="28"/>
  <c r="I362" i="28" s="1"/>
  <c r="F345" i="28"/>
  <c r="I346" i="28"/>
  <c r="I345" i="28" s="1"/>
  <c r="F310" i="28"/>
  <c r="I311" i="28"/>
  <c r="I310" i="28" s="1"/>
  <c r="M200" i="14"/>
  <c r="M9" i="14"/>
  <c r="K9" i="17"/>
  <c r="K117" i="18"/>
  <c r="M9" i="18"/>
  <c r="K637" i="24"/>
  <c r="K247" i="24"/>
  <c r="F232" i="24"/>
  <c r="K53" i="28"/>
  <c r="M400" i="29"/>
  <c r="AO6" i="12"/>
  <c r="P14" i="11" s="1"/>
  <c r="M656" i="14"/>
  <c r="M577" i="14"/>
  <c r="K200" i="14"/>
  <c r="M719" i="15"/>
  <c r="M677" i="15"/>
  <c r="K657" i="15"/>
  <c r="M622" i="15"/>
  <c r="K569" i="15"/>
  <c r="M322" i="15"/>
  <c r="K250" i="15"/>
  <c r="M149" i="15"/>
  <c r="M127" i="15"/>
  <c r="M118" i="15"/>
  <c r="F128" i="16"/>
  <c r="H84" i="13" s="1"/>
  <c r="K9" i="16"/>
  <c r="M52" i="17"/>
  <c r="M49" i="18"/>
  <c r="F9" i="18"/>
  <c r="AO6" i="18"/>
  <c r="P18" i="13" s="1"/>
  <c r="M63" i="20"/>
  <c r="F9" i="20"/>
  <c r="AO6" i="20"/>
  <c r="P20" i="13" s="1"/>
  <c r="K9" i="22"/>
  <c r="AO6" i="22"/>
  <c r="P22" i="13" s="1"/>
  <c r="F9" i="25"/>
  <c r="AO6" i="25"/>
  <c r="P25" i="13" s="1"/>
  <c r="M112" i="27"/>
  <c r="I12" i="27"/>
  <c r="AO6" i="27"/>
  <c r="P27" i="13" s="1"/>
  <c r="I146" i="33"/>
  <c r="I144" i="33" s="1"/>
  <c r="F144" i="33"/>
  <c r="M458" i="15"/>
  <c r="K85" i="16"/>
  <c r="K115" i="17"/>
  <c r="AO6" i="17"/>
  <c r="P17" i="13" s="1"/>
  <c r="I656" i="24"/>
  <c r="AO6" i="24"/>
  <c r="P24" i="13" s="1"/>
  <c r="AO6" i="28"/>
  <c r="P28" i="13" s="1"/>
  <c r="M23" i="12"/>
  <c r="F9" i="12"/>
  <c r="M9" i="12"/>
  <c r="M824" i="15"/>
  <c r="K760" i="15"/>
  <c r="M692" i="15"/>
  <c r="K23" i="12"/>
  <c r="K9" i="12"/>
  <c r="K656" i="14"/>
  <c r="K577" i="14"/>
  <c r="M535" i="14"/>
  <c r="K492" i="14"/>
  <c r="K149" i="14"/>
  <c r="M881" i="15"/>
  <c r="F839" i="15"/>
  <c r="K824" i="15"/>
  <c r="K797" i="15"/>
  <c r="K692" i="15"/>
  <c r="K622" i="15"/>
  <c r="M559" i="15"/>
  <c r="K127" i="15"/>
  <c r="K158" i="16"/>
  <c r="M85" i="16"/>
  <c r="F9" i="16"/>
  <c r="AO6" i="16"/>
  <c r="P16" i="13" s="1"/>
  <c r="M115" i="17"/>
  <c r="M85" i="17"/>
  <c r="F77" i="17"/>
  <c r="H95" i="13" s="1"/>
  <c r="K52" i="17"/>
  <c r="M9" i="17"/>
  <c r="K62" i="19"/>
  <c r="F9" i="21"/>
  <c r="AO6" i="21"/>
  <c r="P21" i="13" s="1"/>
  <c r="K71" i="23"/>
  <c r="F9" i="23"/>
  <c r="AO6" i="23"/>
  <c r="P23" i="13" s="1"/>
  <c r="K17" i="24"/>
  <c r="J108" i="1"/>
  <c r="H188" i="13"/>
  <c r="K101" i="26"/>
  <c r="M80" i="26"/>
  <c r="F50" i="26"/>
  <c r="K9" i="26"/>
  <c r="F323" i="28"/>
  <c r="I324" i="28"/>
  <c r="I323" i="28" s="1"/>
  <c r="F184" i="28"/>
  <c r="I185" i="28"/>
  <c r="I184" i="28" s="1"/>
  <c r="F117" i="18"/>
  <c r="H108" i="13" s="1"/>
  <c r="F87" i="18"/>
  <c r="H106" i="13" s="1"/>
  <c r="M79" i="18"/>
  <c r="K9" i="18"/>
  <c r="F114" i="19"/>
  <c r="H117" i="13" s="1"/>
  <c r="M106" i="19"/>
  <c r="M86" i="19"/>
  <c r="F62" i="19"/>
  <c r="H114" i="13" s="1"/>
  <c r="M9" i="19"/>
  <c r="M138" i="20"/>
  <c r="K104" i="20"/>
  <c r="M84" i="20"/>
  <c r="K63" i="20"/>
  <c r="K55" i="21"/>
  <c r="F33" i="21"/>
  <c r="H136" i="13" s="1"/>
  <c r="K56" i="22"/>
  <c r="F48" i="22"/>
  <c r="H147" i="13" s="1"/>
  <c r="M34" i="22"/>
  <c r="F9" i="22"/>
  <c r="K79" i="23"/>
  <c r="K59" i="23"/>
  <c r="M45" i="23"/>
  <c r="F656" i="24"/>
  <c r="M343" i="24"/>
  <c r="M232" i="24"/>
  <c r="M17" i="24"/>
  <c r="M188" i="25"/>
  <c r="M128" i="25"/>
  <c r="M105" i="25"/>
  <c r="M48" i="25"/>
  <c r="F101" i="26"/>
  <c r="K80" i="26"/>
  <c r="F9" i="26"/>
  <c r="M204" i="27"/>
  <c r="M170" i="27"/>
  <c r="M84" i="27"/>
  <c r="K84" i="27"/>
  <c r="M9" i="27"/>
  <c r="M362" i="28"/>
  <c r="M345" i="28"/>
  <c r="M334" i="28"/>
  <c r="M323" i="28"/>
  <c r="M310" i="28"/>
  <c r="M251" i="28"/>
  <c r="M184" i="28"/>
  <c r="K400" i="29"/>
  <c r="F309" i="29"/>
  <c r="K298" i="29"/>
  <c r="K281" i="29"/>
  <c r="K138" i="20"/>
  <c r="K84" i="20"/>
  <c r="F63" i="20"/>
  <c r="H125" i="13" s="1"/>
  <c r="M9" i="20"/>
  <c r="M81" i="21"/>
  <c r="M9" i="21"/>
  <c r="K34" i="22"/>
  <c r="F59" i="23"/>
  <c r="H156" i="13" s="1"/>
  <c r="K45" i="23"/>
  <c r="M9" i="23"/>
  <c r="M656" i="24"/>
  <c r="M637" i="24"/>
  <c r="K188" i="25"/>
  <c r="K128" i="25"/>
  <c r="K105" i="25"/>
  <c r="K48" i="25"/>
  <c r="M9" i="25"/>
  <c r="M122" i="26"/>
  <c r="F80" i="26"/>
  <c r="M50" i="26"/>
  <c r="K112" i="27"/>
  <c r="M38" i="27"/>
  <c r="K362" i="28"/>
  <c r="K345" i="28"/>
  <c r="K334" i="28"/>
  <c r="K323" i="28"/>
  <c r="K310" i="28"/>
  <c r="K251" i="28"/>
  <c r="K184" i="28"/>
  <c r="M137" i="28"/>
  <c r="M88" i="28"/>
  <c r="M19" i="28"/>
  <c r="M9" i="28"/>
  <c r="F400" i="29"/>
  <c r="F298" i="29"/>
  <c r="I299" i="29"/>
  <c r="I298" i="29" s="1"/>
  <c r="F281" i="29"/>
  <c r="I282" i="29"/>
  <c r="I281" i="29" s="1"/>
  <c r="M121" i="29"/>
  <c r="M117" i="18"/>
  <c r="M87" i="18"/>
  <c r="F79" i="18"/>
  <c r="H105" i="13" s="1"/>
  <c r="K49" i="18"/>
  <c r="K140" i="19"/>
  <c r="M114" i="19"/>
  <c r="F106" i="19"/>
  <c r="H116" i="13" s="1"/>
  <c r="F86" i="19"/>
  <c r="H115" i="13" s="1"/>
  <c r="M62" i="19"/>
  <c r="F9" i="19"/>
  <c r="AO6" i="19"/>
  <c r="P19" i="13" s="1"/>
  <c r="F138" i="20"/>
  <c r="H130" i="13" s="1"/>
  <c r="K112" i="20"/>
  <c r="F104" i="20"/>
  <c r="H127" i="13" s="1"/>
  <c r="F84" i="20"/>
  <c r="H126" i="13" s="1"/>
  <c r="K9" i="20"/>
  <c r="K81" i="21"/>
  <c r="K47" i="21"/>
  <c r="M33" i="21"/>
  <c r="K9" i="21"/>
  <c r="F56" i="22"/>
  <c r="H148" i="13" s="1"/>
  <c r="M48" i="22"/>
  <c r="F34" i="22"/>
  <c r="H146" i="13" s="1"/>
  <c r="M9" i="22"/>
  <c r="F45" i="23"/>
  <c r="H155" i="13" s="1"/>
  <c r="K9" i="23"/>
  <c r="K656" i="24"/>
  <c r="K462" i="24"/>
  <c r="M9" i="24"/>
  <c r="F188" i="25"/>
  <c r="F128" i="25"/>
  <c r="F105" i="25"/>
  <c r="H180" i="13" s="1"/>
  <c r="F48" i="25"/>
  <c r="H178" i="13" s="1"/>
  <c r="K9" i="25"/>
  <c r="K122" i="26"/>
  <c r="M101" i="26"/>
  <c r="K50" i="26"/>
  <c r="M9" i="26"/>
  <c r="AO6" i="26"/>
  <c r="P26" i="13" s="1"/>
  <c r="M211" i="27"/>
  <c r="K170" i="27"/>
  <c r="K38" i="27"/>
  <c r="K137" i="28"/>
  <c r="K88" i="28"/>
  <c r="K19" i="28"/>
  <c r="K309" i="29"/>
  <c r="F177" i="29"/>
  <c r="I178" i="29"/>
  <c r="I177" i="29" s="1"/>
  <c r="I100" i="33"/>
  <c r="I99" i="33" s="1"/>
  <c r="F99" i="33"/>
  <c r="AO6" i="33"/>
  <c r="P14" i="32" s="1"/>
  <c r="M141" i="35"/>
  <c r="F9" i="35"/>
  <c r="AO6" i="35"/>
  <c r="P14" i="34" s="1"/>
  <c r="M309" i="29"/>
  <c r="M298" i="29"/>
  <c r="M281" i="29"/>
  <c r="M244" i="29"/>
  <c r="M177" i="29"/>
  <c r="M162" i="29"/>
  <c r="K162" i="29"/>
  <c r="K9" i="31"/>
  <c r="M256" i="33"/>
  <c r="H30" i="32"/>
  <c r="J84" i="1"/>
  <c r="M56" i="33"/>
  <c r="K244" i="29"/>
  <c r="K177" i="29"/>
  <c r="K121" i="29"/>
  <c r="M186" i="33"/>
  <c r="F167" i="33"/>
  <c r="H31" i="32" s="1"/>
  <c r="K152" i="33"/>
  <c r="I152" i="33"/>
  <c r="K109" i="33"/>
  <c r="F141" i="35"/>
  <c r="H22" i="34" s="1"/>
  <c r="K49" i="35"/>
  <c r="M9" i="35"/>
  <c r="K78" i="29"/>
  <c r="M78" i="29"/>
  <c r="AO6" i="29"/>
  <c r="P29" i="13" s="1"/>
  <c r="I13" i="31"/>
  <c r="AO6" i="31"/>
  <c r="P14" i="30" s="1"/>
  <c r="H21" i="30"/>
  <c r="F202" i="33"/>
  <c r="K67" i="33"/>
  <c r="M9" i="33"/>
  <c r="I77" i="37"/>
  <c r="I46" i="37"/>
  <c r="I41" i="37"/>
  <c r="I28" i="37"/>
  <c r="I23" i="37"/>
  <c r="I18" i="37"/>
  <c r="K9" i="37"/>
  <c r="AO6" i="37"/>
  <c r="P14" i="36" s="1"/>
  <c r="M19" i="39"/>
  <c r="F9" i="39"/>
  <c r="F105" i="31"/>
  <c r="M9" i="31"/>
  <c r="K256" i="33"/>
  <c r="M214" i="33"/>
  <c r="M144" i="33"/>
  <c r="K144" i="33"/>
  <c r="I136" i="33"/>
  <c r="I102" i="33"/>
  <c r="M67" i="33"/>
  <c r="K141" i="35"/>
  <c r="M49" i="35"/>
  <c r="F94" i="37"/>
  <c r="F77" i="37"/>
  <c r="F46" i="37"/>
  <c r="F41" i="37"/>
  <c r="F28" i="37"/>
  <c r="F23" i="37"/>
  <c r="F18" i="37"/>
  <c r="K19" i="39"/>
  <c r="M28" i="37"/>
  <c r="M23" i="37"/>
  <c r="F9" i="37"/>
  <c r="F19" i="39"/>
  <c r="AO6" i="39"/>
  <c r="P14" i="38" s="1"/>
  <c r="M105" i="31"/>
  <c r="F9" i="31"/>
  <c r="K214" i="33"/>
  <c r="F197" i="33"/>
  <c r="K186" i="33"/>
  <c r="M136" i="33"/>
  <c r="K128" i="33"/>
  <c r="M102" i="33"/>
  <c r="M87" i="33"/>
  <c r="K56" i="33"/>
  <c r="K128" i="35"/>
  <c r="F49" i="35"/>
  <c r="H20" i="34" s="1"/>
  <c r="K9" i="35"/>
  <c r="M94" i="37"/>
  <c r="K77" i="37"/>
  <c r="K46" i="37"/>
  <c r="K41" i="37"/>
  <c r="K28" i="37"/>
  <c r="K23" i="37"/>
  <c r="K18" i="37"/>
  <c r="M9" i="37"/>
  <c r="I21" i="39"/>
  <c r="I19" i="39" s="1"/>
  <c r="I11" i="39"/>
  <c r="I9" i="39" s="1"/>
  <c r="I95" i="37"/>
  <c r="I94" i="37" s="1"/>
  <c r="I229" i="35"/>
  <c r="I226" i="35" s="1"/>
  <c r="I144" i="35"/>
  <c r="I141" i="35" s="1"/>
  <c r="I131" i="35"/>
  <c r="I128" i="35" s="1"/>
  <c r="I52" i="35"/>
  <c r="I49" i="35" s="1"/>
  <c r="I11" i="35"/>
  <c r="I9" i="35" s="1"/>
  <c r="F56" i="33"/>
  <c r="F231" i="33"/>
  <c r="I202" i="33"/>
  <c r="I167" i="33"/>
  <c r="F136" i="33"/>
  <c r="F87" i="33"/>
  <c r="F67" i="33"/>
  <c r="I256" i="33"/>
  <c r="F245" i="33"/>
  <c r="F186" i="33"/>
  <c r="F128" i="33"/>
  <c r="M109" i="33"/>
  <c r="F109" i="33"/>
  <c r="F102" i="33"/>
  <c r="I56" i="33"/>
  <c r="F46" i="33"/>
  <c r="K9" i="33"/>
  <c r="I214" i="33"/>
  <c r="I109" i="33"/>
  <c r="I245" i="33"/>
  <c r="F235" i="33"/>
  <c r="F214" i="33"/>
  <c r="I186" i="33"/>
  <c r="F152" i="33"/>
  <c r="I128" i="33"/>
  <c r="I87" i="33"/>
  <c r="I67" i="33"/>
  <c r="F9" i="33"/>
  <c r="I12" i="33"/>
  <c r="I9" i="33" s="1"/>
  <c r="I146" i="31"/>
  <c r="I144" i="31" s="1"/>
  <c r="I142" i="31"/>
  <c r="I131" i="31" s="1"/>
  <c r="I129" i="31"/>
  <c r="I127" i="31" s="1"/>
  <c r="I107" i="31"/>
  <c r="I105" i="31" s="1"/>
  <c r="I11" i="31"/>
  <c r="I9" i="31" s="1"/>
  <c r="I309" i="29"/>
  <c r="I162" i="29"/>
  <c r="F78" i="29"/>
  <c r="M9" i="29"/>
  <c r="I401" i="29"/>
  <c r="I400" i="29" s="1"/>
  <c r="I78" i="29"/>
  <c r="K9" i="29"/>
  <c r="F162" i="29"/>
  <c r="I121" i="29"/>
  <c r="F121" i="29"/>
  <c r="F9" i="29"/>
  <c r="I10" i="29"/>
  <c r="I9" i="29" s="1"/>
  <c r="F137" i="28"/>
  <c r="I137" i="28"/>
  <c r="I19" i="28"/>
  <c r="I88" i="28"/>
  <c r="M53" i="28"/>
  <c r="I53" i="28"/>
  <c r="K9" i="28"/>
  <c r="F53" i="28"/>
  <c r="F88" i="28"/>
  <c r="F19" i="28"/>
  <c r="F9" i="28"/>
  <c r="I10" i="28"/>
  <c r="I9" i="28" s="1"/>
  <c r="I211" i="27"/>
  <c r="I204" i="27"/>
  <c r="F211" i="27"/>
  <c r="H203" i="13" s="1"/>
  <c r="F204" i="27"/>
  <c r="H202" i="13" s="1"/>
  <c r="F84" i="27"/>
  <c r="F38" i="27"/>
  <c r="I84" i="27"/>
  <c r="I170" i="27"/>
  <c r="F112" i="27"/>
  <c r="I38" i="27"/>
  <c r="K9" i="27"/>
  <c r="F170" i="27"/>
  <c r="I112" i="27"/>
  <c r="F9" i="27"/>
  <c r="I10" i="27"/>
  <c r="I9" i="27" s="1"/>
  <c r="I123" i="26"/>
  <c r="I122" i="26" s="1"/>
  <c r="I102" i="26"/>
  <c r="I101" i="26" s="1"/>
  <c r="I81" i="26"/>
  <c r="I80" i="26" s="1"/>
  <c r="I51" i="26"/>
  <c r="I50" i="26" s="1"/>
  <c r="I10" i="26"/>
  <c r="I9" i="26" s="1"/>
  <c r="I189" i="25"/>
  <c r="I188" i="25" s="1"/>
  <c r="I131" i="25"/>
  <c r="I128" i="25" s="1"/>
  <c r="I125" i="25"/>
  <c r="I122" i="25" s="1"/>
  <c r="I108" i="25"/>
  <c r="I105" i="25" s="1"/>
  <c r="I102" i="25"/>
  <c r="I99" i="25" s="1"/>
  <c r="I51" i="25"/>
  <c r="I48" i="25" s="1"/>
  <c r="I11" i="25"/>
  <c r="I9" i="25" s="1"/>
  <c r="F462" i="24"/>
  <c r="M247" i="24"/>
  <c r="F637" i="24"/>
  <c r="M364" i="24"/>
  <c r="I637" i="24"/>
  <c r="M462" i="24"/>
  <c r="K343" i="24"/>
  <c r="I465" i="24"/>
  <c r="I462" i="24" s="1"/>
  <c r="F364" i="24"/>
  <c r="F247" i="24"/>
  <c r="H167" i="13" s="1"/>
  <c r="F17" i="24"/>
  <c r="H165" i="13" s="1"/>
  <c r="I364" i="24"/>
  <c r="F343" i="24"/>
  <c r="I247" i="24"/>
  <c r="I232" i="24"/>
  <c r="I200" i="24"/>
  <c r="K9" i="24"/>
  <c r="I343" i="24"/>
  <c r="I17" i="24"/>
  <c r="F9" i="24"/>
  <c r="I11" i="24"/>
  <c r="I9" i="24" s="1"/>
  <c r="I102" i="23"/>
  <c r="I91" i="23" s="1"/>
  <c r="I83" i="23"/>
  <c r="I79" i="23" s="1"/>
  <c r="I73" i="23"/>
  <c r="I71" i="23" s="1"/>
  <c r="I61" i="23"/>
  <c r="I59" i="23" s="1"/>
  <c r="I49" i="23"/>
  <c r="I45" i="23" s="1"/>
  <c r="I12" i="23"/>
  <c r="I9" i="23" s="1"/>
  <c r="I79" i="22"/>
  <c r="I68" i="22" s="1"/>
  <c r="I50" i="22"/>
  <c r="I48" i="22" s="1"/>
  <c r="I38" i="22"/>
  <c r="I34" i="22" s="1"/>
  <c r="I12" i="22"/>
  <c r="I9" i="22" s="1"/>
  <c r="I83" i="21"/>
  <c r="I81" i="21" s="1"/>
  <c r="I59" i="21"/>
  <c r="I55" i="21" s="1"/>
  <c r="I49" i="21"/>
  <c r="I47" i="21" s="1"/>
  <c r="I37" i="21"/>
  <c r="I33" i="21" s="1"/>
  <c r="I12" i="21"/>
  <c r="I9" i="21" s="1"/>
  <c r="I140" i="20"/>
  <c r="I138" i="20" s="1"/>
  <c r="I136" i="20"/>
  <c r="I125" i="20" s="1"/>
  <c r="I116" i="20"/>
  <c r="I112" i="20" s="1"/>
  <c r="I88" i="20"/>
  <c r="I84" i="20" s="1"/>
  <c r="I66" i="20"/>
  <c r="I63" i="20" s="1"/>
  <c r="I12" i="20"/>
  <c r="I9" i="20" s="1"/>
  <c r="F140" i="19"/>
  <c r="H119" i="13" s="1"/>
  <c r="I138" i="19"/>
  <c r="I127" i="19" s="1"/>
  <c r="I118" i="19"/>
  <c r="I114" i="19" s="1"/>
  <c r="I108" i="19"/>
  <c r="I106" i="19" s="1"/>
  <c r="I90" i="19"/>
  <c r="I86" i="19" s="1"/>
  <c r="I65" i="19"/>
  <c r="I62" i="19" s="1"/>
  <c r="I12" i="19"/>
  <c r="I9" i="19" s="1"/>
  <c r="I119" i="18"/>
  <c r="I117" i="18" s="1"/>
  <c r="I115" i="18"/>
  <c r="I104" i="18" s="1"/>
  <c r="I91" i="18"/>
  <c r="I87" i="18" s="1"/>
  <c r="I81" i="18"/>
  <c r="I79" i="18" s="1"/>
  <c r="I53" i="18"/>
  <c r="I49" i="18" s="1"/>
  <c r="I12" i="18"/>
  <c r="I9" i="18" s="1"/>
  <c r="I117" i="17"/>
  <c r="I115" i="17" s="1"/>
  <c r="I113" i="17"/>
  <c r="I102" i="17" s="1"/>
  <c r="I89" i="17"/>
  <c r="I85" i="17" s="1"/>
  <c r="I79" i="17"/>
  <c r="I77" i="17" s="1"/>
  <c r="I56" i="17"/>
  <c r="I52" i="17" s="1"/>
  <c r="I12" i="17"/>
  <c r="I9" i="17" s="1"/>
  <c r="F158" i="16"/>
  <c r="I184" i="16"/>
  <c r="I173" i="16" s="1"/>
  <c r="I170" i="16"/>
  <c r="I166" i="16" s="1"/>
  <c r="I152" i="16"/>
  <c r="I150" i="16" s="1"/>
  <c r="I132" i="16"/>
  <c r="I128" i="16" s="1"/>
  <c r="I88" i="16"/>
  <c r="I85" i="16" s="1"/>
  <c r="I12" i="16"/>
  <c r="I9" i="16" s="1"/>
  <c r="I797" i="15"/>
  <c r="I883" i="15"/>
  <c r="I881" i="15" s="1"/>
  <c r="I842" i="15"/>
  <c r="I839" i="15" s="1"/>
  <c r="I826" i="15"/>
  <c r="I824" i="15" s="1"/>
  <c r="F728" i="15"/>
  <c r="K677" i="15"/>
  <c r="I622" i="15"/>
  <c r="I569" i="15"/>
  <c r="F559" i="15"/>
  <c r="K458" i="15"/>
  <c r="I728" i="15"/>
  <c r="I719" i="15"/>
  <c r="F692" i="15"/>
  <c r="I677" i="15"/>
  <c r="I657" i="15"/>
  <c r="F622" i="15"/>
  <c r="F569" i="15"/>
  <c r="I460" i="15"/>
  <c r="I458" i="15" s="1"/>
  <c r="F458" i="15"/>
  <c r="F297" i="15"/>
  <c r="M266" i="15"/>
  <c r="F250" i="15"/>
  <c r="K194" i="15"/>
  <c r="F719" i="15"/>
  <c r="I692" i="15"/>
  <c r="F760" i="15"/>
  <c r="F797" i="15"/>
  <c r="I760" i="15"/>
  <c r="F677" i="15"/>
  <c r="F657" i="15"/>
  <c r="H68" i="13" s="1"/>
  <c r="M411" i="15"/>
  <c r="I371" i="15"/>
  <c r="I360" i="15" s="1"/>
  <c r="F360" i="15"/>
  <c r="H60" i="13" s="1"/>
  <c r="M297" i="15"/>
  <c r="M250" i="15"/>
  <c r="F411" i="15"/>
  <c r="F373" i="15"/>
  <c r="H61" i="13" s="1"/>
  <c r="F337" i="15"/>
  <c r="F322" i="15"/>
  <c r="H58" i="13" s="1"/>
  <c r="I297" i="15"/>
  <c r="F266" i="15"/>
  <c r="I250" i="15"/>
  <c r="I194" i="15"/>
  <c r="F149" i="15"/>
  <c r="I127" i="15"/>
  <c r="F118" i="15"/>
  <c r="I411" i="15"/>
  <c r="I373" i="15"/>
  <c r="I322" i="15"/>
  <c r="I266" i="15"/>
  <c r="K9" i="15"/>
  <c r="M194" i="15"/>
  <c r="F194" i="15"/>
  <c r="I149" i="15"/>
  <c r="F127" i="15"/>
  <c r="I118" i="15"/>
  <c r="F9" i="15"/>
  <c r="I11" i="15"/>
  <c r="I9" i="15" s="1"/>
  <c r="I535" i="14"/>
  <c r="I492" i="14"/>
  <c r="F360" i="14"/>
  <c r="F331" i="14"/>
  <c r="M149" i="14"/>
  <c r="F149" i="14"/>
  <c r="I360" i="14"/>
  <c r="I331" i="14"/>
  <c r="F132" i="14"/>
  <c r="K9" i="14"/>
  <c r="I200" i="14"/>
  <c r="F492" i="14"/>
  <c r="F200" i="14"/>
  <c r="I149" i="14"/>
  <c r="F9" i="14"/>
  <c r="I12" i="14"/>
  <c r="I9" i="14" s="1"/>
  <c r="I23" i="12"/>
  <c r="F23" i="12"/>
  <c r="I17" i="12"/>
  <c r="I9" i="12" s="1"/>
  <c r="B1" i="9"/>
  <c r="C1" i="9"/>
  <c r="B7" i="9"/>
  <c r="B6" i="9"/>
  <c r="J65" i="1" l="1"/>
  <c r="H53" i="13"/>
  <c r="J91" i="1"/>
  <c r="J128" i="1"/>
  <c r="J47" i="1"/>
  <c r="H35" i="13"/>
  <c r="J102" i="1"/>
  <c r="H63" i="13"/>
  <c r="J130" i="1"/>
  <c r="H224" i="13"/>
  <c r="G443" i="29"/>
  <c r="H29" i="13" s="1"/>
  <c r="J131" i="1"/>
  <c r="H225" i="13"/>
  <c r="J64" i="1"/>
  <c r="H28" i="32"/>
  <c r="J62" i="1"/>
  <c r="H26" i="32"/>
  <c r="H103" i="13"/>
  <c r="H109" i="13" s="1"/>
  <c r="G141" i="18"/>
  <c r="H18" i="13" s="1"/>
  <c r="J71" i="1"/>
  <c r="H40" i="13"/>
  <c r="J88" i="1"/>
  <c r="H59" i="13"/>
  <c r="J120" i="1"/>
  <c r="H67" i="13"/>
  <c r="J106" i="1"/>
  <c r="H171" i="13"/>
  <c r="J113" i="1"/>
  <c r="H198" i="13"/>
  <c r="J132" i="1"/>
  <c r="H226" i="13"/>
  <c r="H19" i="32"/>
  <c r="G279" i="33"/>
  <c r="H14" i="32" s="1"/>
  <c r="H15" i="32" s="1"/>
  <c r="J28" i="1" s="1"/>
  <c r="H19" i="30"/>
  <c r="G150" i="31"/>
  <c r="H14" i="30" s="1"/>
  <c r="H15" i="30" s="1"/>
  <c r="J27" i="1" s="1"/>
  <c r="H19" i="36"/>
  <c r="G101" i="37"/>
  <c r="H14" i="36" s="1"/>
  <c r="H15" i="36" s="1"/>
  <c r="J30" i="1" s="1"/>
  <c r="J92" i="1"/>
  <c r="J93" i="1"/>
  <c r="H20" i="36"/>
  <c r="J97" i="1"/>
  <c r="H24" i="36"/>
  <c r="J140" i="1"/>
  <c r="H183" i="13"/>
  <c r="H113" i="13"/>
  <c r="H120" i="13" s="1"/>
  <c r="G155" i="19"/>
  <c r="H19" i="13" s="1"/>
  <c r="J136" i="1"/>
  <c r="H230" i="13"/>
  <c r="G210" i="25"/>
  <c r="H25" i="13" s="1"/>
  <c r="H177" i="13"/>
  <c r="H124" i="13"/>
  <c r="H131" i="13" s="1"/>
  <c r="G153" i="20"/>
  <c r="H20" i="13" s="1"/>
  <c r="J100" i="1"/>
  <c r="H43" i="13"/>
  <c r="J81" i="1"/>
  <c r="H217" i="13"/>
  <c r="J50" i="1"/>
  <c r="H37" i="13"/>
  <c r="J127" i="1"/>
  <c r="H74" i="13"/>
  <c r="J44" i="1"/>
  <c r="G727" i="24"/>
  <c r="H24" i="13" s="1"/>
  <c r="H164" i="13"/>
  <c r="J72" i="1"/>
  <c r="G369" i="28"/>
  <c r="H28" i="13" s="1"/>
  <c r="H208" i="13"/>
  <c r="J134" i="1"/>
  <c r="H228" i="13"/>
  <c r="J105" i="1"/>
  <c r="H182" i="13"/>
  <c r="J138" i="1"/>
  <c r="H232" i="13"/>
  <c r="J112" i="1"/>
  <c r="H192" i="13"/>
  <c r="J80" i="1"/>
  <c r="H216" i="13"/>
  <c r="J53" i="1"/>
  <c r="H38" i="13"/>
  <c r="J52" i="1"/>
  <c r="H50" i="13"/>
  <c r="J126" i="1"/>
  <c r="H73" i="13"/>
  <c r="J67" i="1"/>
  <c r="H55" i="13"/>
  <c r="G220" i="27"/>
  <c r="H27" i="13" s="1"/>
  <c r="H197" i="13"/>
  <c r="J76" i="1"/>
  <c r="H212" i="13"/>
  <c r="J46" i="1"/>
  <c r="H20" i="32"/>
  <c r="J45" i="1"/>
  <c r="G671" i="14"/>
  <c r="H14" i="13" s="1"/>
  <c r="H34" i="13"/>
  <c r="J68" i="1"/>
  <c r="H39" i="13"/>
  <c r="J51" i="1"/>
  <c r="G896" i="15"/>
  <c r="H15" i="13" s="1"/>
  <c r="H49" i="13"/>
  <c r="J66" i="1"/>
  <c r="H54" i="13"/>
  <c r="J70" i="1"/>
  <c r="H56" i="13"/>
  <c r="J122" i="1"/>
  <c r="H69" i="13"/>
  <c r="J118" i="1"/>
  <c r="H65" i="13"/>
  <c r="J123" i="1"/>
  <c r="H70" i="13"/>
  <c r="J117" i="1"/>
  <c r="H64" i="13"/>
  <c r="J85" i="1"/>
  <c r="H86" i="13"/>
  <c r="J115" i="1"/>
  <c r="H200" i="13"/>
  <c r="J114" i="1"/>
  <c r="H199" i="13"/>
  <c r="J78" i="1"/>
  <c r="H214" i="13"/>
  <c r="J79" i="1"/>
  <c r="H215" i="13"/>
  <c r="J60" i="1"/>
  <c r="H24" i="32"/>
  <c r="J54" i="1"/>
  <c r="H22" i="32"/>
  <c r="J94" i="1"/>
  <c r="H21" i="36"/>
  <c r="J98" i="1"/>
  <c r="H25" i="36"/>
  <c r="J59" i="1"/>
  <c r="H20" i="30"/>
  <c r="G234" i="35"/>
  <c r="H14" i="34" s="1"/>
  <c r="H15" i="34" s="1"/>
  <c r="J29" i="1" s="1"/>
  <c r="H19" i="34"/>
  <c r="H24" i="34" s="1"/>
  <c r="J109" i="1"/>
  <c r="H189" i="13"/>
  <c r="G133" i="26"/>
  <c r="H26" i="13" s="1"/>
  <c r="J83" i="1"/>
  <c r="H219" i="13"/>
  <c r="H135" i="13"/>
  <c r="H141" i="13" s="1"/>
  <c r="G96" i="21"/>
  <c r="H21" i="13" s="1"/>
  <c r="H82" i="13"/>
  <c r="H89" i="13" s="1"/>
  <c r="G188" i="16"/>
  <c r="H16" i="13" s="1"/>
  <c r="J143" i="1"/>
  <c r="G68" i="12"/>
  <c r="H14" i="11" s="1"/>
  <c r="H15" i="11" s="1"/>
  <c r="J23" i="1" s="1"/>
  <c r="H19" i="11"/>
  <c r="J82" i="1"/>
  <c r="H218" i="13"/>
  <c r="J75" i="1"/>
  <c r="H211" i="13"/>
  <c r="H93" i="13"/>
  <c r="H99" i="13" s="1"/>
  <c r="G139" i="17"/>
  <c r="H17" i="13" s="1"/>
  <c r="J141" i="1"/>
  <c r="H77" i="13"/>
  <c r="J121" i="1"/>
  <c r="H44" i="13"/>
  <c r="J55" i="1"/>
  <c r="H51" i="13"/>
  <c r="J63" i="1"/>
  <c r="H27" i="32"/>
  <c r="J90" i="1"/>
  <c r="H20" i="38"/>
  <c r="H23" i="36"/>
  <c r="J96" i="1"/>
  <c r="J139" i="1"/>
  <c r="H233" i="13"/>
  <c r="J107" i="1"/>
  <c r="H172" i="13"/>
  <c r="H145" i="13"/>
  <c r="H150" i="13" s="1"/>
  <c r="G83" i="22"/>
  <c r="H22" i="13" s="1"/>
  <c r="J110" i="1"/>
  <c r="H190" i="13"/>
  <c r="J129" i="1"/>
  <c r="H76" i="13"/>
  <c r="J74" i="1"/>
  <c r="H210" i="13"/>
  <c r="J144" i="1"/>
  <c r="H20" i="11"/>
  <c r="J48" i="1"/>
  <c r="H36" i="13"/>
  <c r="J57" i="1"/>
  <c r="H52" i="13"/>
  <c r="J101" i="1"/>
  <c r="H62" i="13"/>
  <c r="J124" i="1"/>
  <c r="H71" i="13"/>
  <c r="J86" i="1"/>
  <c r="H57" i="13"/>
  <c r="J119" i="1"/>
  <c r="H66" i="13"/>
  <c r="J125" i="1"/>
  <c r="H72" i="13"/>
  <c r="J103" i="1"/>
  <c r="H169" i="13"/>
  <c r="J104" i="1"/>
  <c r="H170" i="13"/>
  <c r="J116" i="1"/>
  <c r="H201" i="13"/>
  <c r="J77" i="1"/>
  <c r="H213" i="13"/>
  <c r="J133" i="1"/>
  <c r="H227" i="13"/>
  <c r="J58" i="1"/>
  <c r="H23" i="32"/>
  <c r="J49" i="1"/>
  <c r="H21" i="32"/>
  <c r="J95" i="1"/>
  <c r="H22" i="36"/>
  <c r="J99" i="1"/>
  <c r="H26" i="36"/>
  <c r="G48" i="39"/>
  <c r="H14" i="38" s="1"/>
  <c r="H15" i="38" s="1"/>
  <c r="J31" i="1" s="1"/>
  <c r="H19" i="38"/>
  <c r="J69" i="1"/>
  <c r="H29" i="32"/>
  <c r="J137" i="1"/>
  <c r="H231" i="13"/>
  <c r="J111" i="1"/>
  <c r="H191" i="13"/>
  <c r="H193" i="13" s="1"/>
  <c r="H154" i="13"/>
  <c r="H160" i="13" s="1"/>
  <c r="G106" i="23"/>
  <c r="H23" i="13" s="1"/>
  <c r="J61" i="1"/>
  <c r="H25" i="32"/>
  <c r="J56" i="1"/>
  <c r="H83" i="13"/>
  <c r="J135" i="1"/>
  <c r="H229" i="13"/>
  <c r="J73" i="1"/>
  <c r="H209" i="13"/>
  <c r="J87" i="1"/>
  <c r="H30" i="13" l="1"/>
  <c r="J25" i="1" s="1"/>
  <c r="J32" i="1" s="1"/>
  <c r="H27" i="36"/>
  <c r="H173" i="13"/>
  <c r="H33" i="32"/>
  <c r="H21" i="38"/>
  <c r="H78" i="13"/>
  <c r="H204" i="13"/>
  <c r="H220" i="13"/>
  <c r="H184" i="13"/>
  <c r="H24" i="30"/>
  <c r="H234" i="13"/>
  <c r="H21" i="11"/>
  <c r="H45" i="13"/>
  <c r="J145" i="1"/>
</calcChain>
</file>

<file path=xl/sharedStrings.xml><?xml version="1.0" encoding="utf-8"?>
<sst xmlns="http://schemas.openxmlformats.org/spreadsheetml/2006/main" count="14557" uniqueCount="3790">
  <si>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</si>
  <si>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</si>
  <si>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</si>
  <si>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</si>
  <si>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</si>
  <si>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</si>
  <si>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</si>
  <si>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</si>
  <si>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</si>
  <si>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</si>
  <si>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</si>
  <si>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</si>
  <si>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</si>
  <si>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</si>
  <si>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</si>
  <si>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</si>
  <si>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</si>
  <si>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</si>
  <si>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</si>
  <si>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</si>
  <si>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</si>
  <si>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</si>
  <si>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</si>
  <si>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</si>
  <si>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</si>
  <si>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</si>
  <si>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</si>
  <si>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</si>
  <si>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</si>
  <si>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</si>
  <si>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</si>
  <si>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</si>
  <si>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</si>
  <si>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</si>
  <si>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</si>
  <si>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</si>
  <si>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</si>
  <si>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</si>
  <si>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</si>
  <si>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</si>
  <si>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SE1701</t>
  </si>
  <si>
    <t>Výstavba výrobní haly sklovláknobetobetonových dílců DAKOBET</t>
  </si>
  <si>
    <t>Ostatní a vedlejší náklady</t>
  </si>
  <si>
    <t>00</t>
  </si>
  <si>
    <t>Vedlejší a ostatní náklady</t>
  </si>
  <si>
    <t>Stavební objekt</t>
  </si>
  <si>
    <t>SO 01</t>
  </si>
  <si>
    <t>Výrobní hala</t>
  </si>
  <si>
    <t>Inženýrský objekt</t>
  </si>
  <si>
    <t>IO 01</t>
  </si>
  <si>
    <t>Hrubé terénní úpravy</t>
  </si>
  <si>
    <t>IO 02</t>
  </si>
  <si>
    <t xml:space="preserve">Zpevněné plochy, terénní a sadové úpravy </t>
  </si>
  <si>
    <t>IO 03</t>
  </si>
  <si>
    <t xml:space="preserve">Retence dešťových vod </t>
  </si>
  <si>
    <t>IO 04</t>
  </si>
  <si>
    <t xml:space="preserve">Přípojka NN </t>
  </si>
  <si>
    <t>IO 05</t>
  </si>
  <si>
    <t>Demolice</t>
  </si>
  <si>
    <t>Celkem za stavbu</t>
  </si>
  <si>
    <t>Rekapitulace dílů</t>
  </si>
  <si>
    <t>Číslo</t>
  </si>
  <si>
    <t>Název</t>
  </si>
  <si>
    <t>Celkem</t>
  </si>
  <si>
    <t>005</t>
  </si>
  <si>
    <t>Bourání a obnovení komunikace pro sítě</t>
  </si>
  <si>
    <t>1</t>
  </si>
  <si>
    <t>Zemní práce</t>
  </si>
  <si>
    <t>18</t>
  </si>
  <si>
    <t>Povrchové úpravy terénu</t>
  </si>
  <si>
    <t>2</t>
  </si>
  <si>
    <t>Základy a zvláštní zakládání</t>
  </si>
  <si>
    <t>211</t>
  </si>
  <si>
    <t>Základové nosníky</t>
  </si>
  <si>
    <t>212</t>
  </si>
  <si>
    <t>Drenáže</t>
  </si>
  <si>
    <t>22</t>
  </si>
  <si>
    <t>Piloty</t>
  </si>
  <si>
    <t>3</t>
  </si>
  <si>
    <t>Svislé a kompletní konstrukce</t>
  </si>
  <si>
    <t>310</t>
  </si>
  <si>
    <t>Konstrukce montované z PREFA dílů</t>
  </si>
  <si>
    <t>317</t>
  </si>
  <si>
    <t>Stropní panely</t>
  </si>
  <si>
    <t>338</t>
  </si>
  <si>
    <t>Vyrovnávací terénní zídky z palisád</t>
  </si>
  <si>
    <t>3421</t>
  </si>
  <si>
    <t>Opláštění fasád panely sedvičovými</t>
  </si>
  <si>
    <t>38</t>
  </si>
  <si>
    <t>Kompletní konstrukce</t>
  </si>
  <si>
    <t>4</t>
  </si>
  <si>
    <t>Vodorovné konstrukce</t>
  </si>
  <si>
    <t>432</t>
  </si>
  <si>
    <t>Schody v terénu</t>
  </si>
  <si>
    <t>5</t>
  </si>
  <si>
    <t>Komunikace</t>
  </si>
  <si>
    <t>51</t>
  </si>
  <si>
    <t>Nový živičný kryt vozovky</t>
  </si>
  <si>
    <t>52</t>
  </si>
  <si>
    <t>Podkladní kce živičné vozovky</t>
  </si>
  <si>
    <t>53</t>
  </si>
  <si>
    <t>Doplnění konstrukce živičné vozovky</t>
  </si>
  <si>
    <t>54</t>
  </si>
  <si>
    <t>Parkovací stání</t>
  </si>
  <si>
    <t>550</t>
  </si>
  <si>
    <t>Chodníky</t>
  </si>
  <si>
    <t>61</t>
  </si>
  <si>
    <t>Úpravy povrchů vnitřní</t>
  </si>
  <si>
    <t>62</t>
  </si>
  <si>
    <t>Úpravy povrchů vnější</t>
  </si>
  <si>
    <t>63</t>
  </si>
  <si>
    <t>Podlahy a podlahové konstrukce</t>
  </si>
  <si>
    <t>631</t>
  </si>
  <si>
    <t>Podlahová deska</t>
  </si>
  <si>
    <t>632</t>
  </si>
  <si>
    <t>Okapový chodník</t>
  </si>
  <si>
    <t>64</t>
  </si>
  <si>
    <t>Výplně otvorů</t>
  </si>
  <si>
    <t>8</t>
  </si>
  <si>
    <t>Trubní vedení</t>
  </si>
  <si>
    <t>800.1</t>
  </si>
  <si>
    <t>Rozvaděče</t>
  </si>
  <si>
    <t>800.10</t>
  </si>
  <si>
    <t>Zemní a stavební práce</t>
  </si>
  <si>
    <t>800.11</t>
  </si>
  <si>
    <t>HZS</t>
  </si>
  <si>
    <t>800.12</t>
  </si>
  <si>
    <t>Revize</t>
  </si>
  <si>
    <t>800.2</t>
  </si>
  <si>
    <t>Osvětlení</t>
  </si>
  <si>
    <t>800.3</t>
  </si>
  <si>
    <t>Kabely</t>
  </si>
  <si>
    <t>800.4</t>
  </si>
  <si>
    <t>Kabely - dle vyhl. 23/2008Sb B2ca, s1, d0</t>
  </si>
  <si>
    <t>800.5</t>
  </si>
  <si>
    <t>Kabelové trasy</t>
  </si>
  <si>
    <t>800.6</t>
  </si>
  <si>
    <t>Instalační přístroje</t>
  </si>
  <si>
    <t>800.7</t>
  </si>
  <si>
    <t>Hromosvod a uzemnění</t>
  </si>
  <si>
    <t>800.8</t>
  </si>
  <si>
    <t>Podružný materiál</t>
  </si>
  <si>
    <t>800.9</t>
  </si>
  <si>
    <t>Ostatní práce a činnosti</t>
  </si>
  <si>
    <t>91</t>
  </si>
  <si>
    <t>Doplňující práce na komunikaci</t>
  </si>
  <si>
    <t>93</t>
  </si>
  <si>
    <t>Dokončovací práce inženýrských staveb</t>
  </si>
  <si>
    <t>94</t>
  </si>
  <si>
    <t>Lešení a stavební výtahy</t>
  </si>
  <si>
    <t>95</t>
  </si>
  <si>
    <t>Dokončovací konstrukce na pozemních stavbách</t>
  </si>
  <si>
    <t>952</t>
  </si>
  <si>
    <t>Výpis skladeb konstrukcí-necenit</t>
  </si>
  <si>
    <t>96</t>
  </si>
  <si>
    <t>Bourání konstrukcí</t>
  </si>
  <si>
    <t>98</t>
  </si>
  <si>
    <t>99</t>
  </si>
  <si>
    <t>Staveništní přesun hmot</t>
  </si>
  <si>
    <t>D.5.1</t>
  </si>
  <si>
    <t>D.5.2</t>
  </si>
  <si>
    <t>D.5.3</t>
  </si>
  <si>
    <t>D.5.4</t>
  </si>
  <si>
    <t>D.5.5</t>
  </si>
  <si>
    <t>D.5.6</t>
  </si>
  <si>
    <t>D.5.7</t>
  </si>
  <si>
    <t>D.5.8</t>
  </si>
  <si>
    <t>711</t>
  </si>
  <si>
    <t>Izolace proti vodě</t>
  </si>
  <si>
    <t>712</t>
  </si>
  <si>
    <t>Živičné krytiny</t>
  </si>
  <si>
    <t>713</t>
  </si>
  <si>
    <t>Izolace tepelné</t>
  </si>
  <si>
    <t>721</t>
  </si>
  <si>
    <t>Vnitřní kanalizace</t>
  </si>
  <si>
    <t>722</t>
  </si>
  <si>
    <t>Vnitřní vodovod</t>
  </si>
  <si>
    <t>723</t>
  </si>
  <si>
    <t>Vnitřní plynovod</t>
  </si>
  <si>
    <t>724</t>
  </si>
  <si>
    <t>Strojní vybavení</t>
  </si>
  <si>
    <t>725</t>
  </si>
  <si>
    <t>Zařizovací předměty</t>
  </si>
  <si>
    <t>728</t>
  </si>
  <si>
    <t>Vzduchotechnika</t>
  </si>
  <si>
    <t>72801</t>
  </si>
  <si>
    <t>Zařízení č. 1 - Větrání šaten a sociálních zařízení</t>
  </si>
  <si>
    <t>72802</t>
  </si>
  <si>
    <t>Zařízení č. 2 - Větrání sociálních zařízení</t>
  </si>
  <si>
    <t>72803</t>
  </si>
  <si>
    <t>Zařízení č. 3 - Odvod výfukových plynů</t>
  </si>
  <si>
    <t>72804</t>
  </si>
  <si>
    <t>Zařízení č. 4 - Větrání výrobních prostorů</t>
  </si>
  <si>
    <t>732</t>
  </si>
  <si>
    <t>Strojovny</t>
  </si>
  <si>
    <t>733</t>
  </si>
  <si>
    <t>Rozvod potrubí</t>
  </si>
  <si>
    <t>734</t>
  </si>
  <si>
    <t>Armatury</t>
  </si>
  <si>
    <t>735</t>
  </si>
  <si>
    <t>Otopná tělesa</t>
  </si>
  <si>
    <t>762</t>
  </si>
  <si>
    <t>Konstrukce tesařské</t>
  </si>
  <si>
    <t>764</t>
  </si>
  <si>
    <t>Konstrukce klempířské</t>
  </si>
  <si>
    <t>766</t>
  </si>
  <si>
    <t>Konstrukce truhlářské</t>
  </si>
  <si>
    <t>7661</t>
  </si>
  <si>
    <t>Výplně otvorů prof. EURO</t>
  </si>
  <si>
    <t>767</t>
  </si>
  <si>
    <t>Konstrukce zámečnické</t>
  </si>
  <si>
    <t>7671</t>
  </si>
  <si>
    <t>Vratové systémy</t>
  </si>
  <si>
    <t>7672</t>
  </si>
  <si>
    <t>Střešní světlíky</t>
  </si>
  <si>
    <t>7673</t>
  </si>
  <si>
    <t>Stěny montované lehké</t>
  </si>
  <si>
    <t>769</t>
  </si>
  <si>
    <t>Otvorové prvky z plastu</t>
  </si>
  <si>
    <t>771</t>
  </si>
  <si>
    <t>Podlahy z dlaždic a obklady</t>
  </si>
  <si>
    <t>781</t>
  </si>
  <si>
    <t>Obklady keramické</t>
  </si>
  <si>
    <t>783</t>
  </si>
  <si>
    <t>Nátěry</t>
  </si>
  <si>
    <t>784</t>
  </si>
  <si>
    <t>Malby</t>
  </si>
  <si>
    <t>M2201</t>
  </si>
  <si>
    <t>Příprava kabelových tras, montáž + dodávka</t>
  </si>
  <si>
    <t>M2202</t>
  </si>
  <si>
    <t>Zemní práce při montážích, montáž + dodávka</t>
  </si>
  <si>
    <t>M2203</t>
  </si>
  <si>
    <t>Rozvod telefonu - montáž</t>
  </si>
  <si>
    <t>M2204</t>
  </si>
  <si>
    <t>Rozvod telefonu  - dodávka</t>
  </si>
  <si>
    <t>M2205</t>
  </si>
  <si>
    <t>Rozvod univerzální kabelové sítě - montáž</t>
  </si>
  <si>
    <t>M2206</t>
  </si>
  <si>
    <t>Rozvod univerzální kabelové sítě - dodávka</t>
  </si>
  <si>
    <t>M2207</t>
  </si>
  <si>
    <t>Rozvod datové sítě - montáž</t>
  </si>
  <si>
    <t>M2208</t>
  </si>
  <si>
    <t>Rozvod datové sítě - dodávka</t>
  </si>
  <si>
    <t>M2209</t>
  </si>
  <si>
    <t>Rozvod e.zabezpečovací signalizace - montáž</t>
  </si>
  <si>
    <t>M2210</t>
  </si>
  <si>
    <t>Rozvod e.zabezpečovací signalizace - dodávka</t>
  </si>
  <si>
    <t>M23</t>
  </si>
  <si>
    <t>Montáže potrubí</t>
  </si>
  <si>
    <t>M43</t>
  </si>
  <si>
    <t>Montáže ocelových konstrukcí</t>
  </si>
  <si>
    <t>D96</t>
  </si>
  <si>
    <t>Přesuny suti a vybouraných hmot</t>
  </si>
  <si>
    <t>VN</t>
  </si>
  <si>
    <t>Vedlejší náklady</t>
  </si>
  <si>
    <t>ON</t>
  </si>
  <si>
    <t>Ostatní náklady</t>
  </si>
  <si>
    <t>Cena celkem</t>
  </si>
  <si>
    <t>NAK</t>
  </si>
  <si>
    <t>Rekapitulace soupisů náležejících k objektu</t>
  </si>
  <si>
    <t>Soupis</t>
  </si>
  <si>
    <t>Cena (Kč)</t>
  </si>
  <si>
    <t>9991</t>
  </si>
  <si>
    <t>Celkem objekt</t>
  </si>
  <si>
    <t>Soupis vedlejších a ostatních nákladů</t>
  </si>
  <si>
    <t>DPH</t>
  </si>
  <si>
    <t>cena s DPH</t>
  </si>
  <si>
    <t>hmotnost / MJ</t>
  </si>
  <si>
    <t>hmotnost celk.(t)</t>
  </si>
  <si>
    <t>dem. hmotnost / MJ</t>
  </si>
  <si>
    <t>dem. hmotnost celk.(t)</t>
  </si>
  <si>
    <t>Ceník</t>
  </si>
  <si>
    <t>Cen. soustava</t>
  </si>
  <si>
    <t>#LevelZatrideniCeniku#</t>
  </si>
  <si>
    <t>Ceník, kapitola</t>
  </si>
  <si>
    <t>Poznámka uchazeče</t>
  </si>
  <si>
    <t>Díl:</t>
  </si>
  <si>
    <t>DIL</t>
  </si>
  <si>
    <t>005111020R</t>
  </si>
  <si>
    <t>Vytyčení stavby</t>
  </si>
  <si>
    <t>Soubor</t>
  </si>
  <si>
    <t>RTS 17/ I</t>
  </si>
  <si>
    <t>POL99_8</t>
  </si>
  <si>
    <t xml:space="preserve">Geodetické zaměření rohů stavby, stabilizace bodů a sestavení laviček. </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</si>
  <si>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</si>
  <si>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</si>
  <si>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</si>
  <si>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</si>
  <si>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</si>
  <si>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 R</t>
  </si>
  <si>
    <t>Zařízení staveniště</t>
  </si>
  <si>
    <t>POL99_2</t>
  </si>
  <si>
    <t>Veškeré náklady spojené s vybudováním, provozem a odstraněním zařízení staveniště.</t>
  </si>
  <si>
    <t>005124010R</t>
  </si>
  <si>
    <t>Koordinační činnost</t>
  </si>
  <si>
    <t>Vlastní</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</si>
  <si>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</si>
  <si>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</si>
  <si>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</si>
  <si>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</si>
  <si>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</si>
  <si>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</si>
  <si>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</si>
  <si>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005211010R</t>
  </si>
  <si>
    <t>Předání a převzetí staveniště</t>
  </si>
  <si>
    <t>Náklady spojené s účastí zhotovitele na předání a převzetí staveniště.</t>
  </si>
  <si>
    <t>005211020R</t>
  </si>
  <si>
    <t>Ochrana stávajících inženýrských sítí na staveništ</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</si>
  <si>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</si>
  <si>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005211080R</t>
  </si>
  <si>
    <t>Bezpečnostní a hygienická opatření na staveništi</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</si>
  <si>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</si>
  <si>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</si>
  <si>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náklady spojené s provedením všech technickými normami předepsaných zkoušek a revizí stavebních konstrukcí nebo stavebních prací.</t>
  </si>
  <si>
    <t>005231020R</t>
  </si>
  <si>
    <t>Individuální a komplexní vyzkoušení</t>
  </si>
  <si>
    <t>Náklady na individuální zkoušky dodaných a smontovaných technologických zařízení včetně komplexního vyzkoušení.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</si>
  <si>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</si>
  <si>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</si>
  <si>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t>
  </si>
  <si>
    <t>00524 R</t>
  </si>
  <si>
    <t>Předání a převzetí díla</t>
  </si>
  <si>
    <t>Náklady zhotovitele, které vzniknou v souvislosti s povinnostmi zhotovitele při předání a převzetí díla.</t>
  </si>
  <si>
    <t>005241010R</t>
  </si>
  <si>
    <t>Dokumentace skutečného provedení</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</si>
  <si>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</si>
  <si>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</si>
  <si>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</si>
  <si>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</si>
  <si>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</si>
  <si>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</si>
  <si>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</si>
  <si>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00528 R</t>
  </si>
  <si>
    <t>Podmínky dotačních programů</t>
  </si>
  <si>
    <t>Náklady zhotovitele, které vznikají v souvislosti se specifickými obchodními podmínkami objednatele.</t>
  </si>
  <si>
    <t>005281010R</t>
  </si>
  <si>
    <t>Propagace</t>
  </si>
  <si>
    <t>Náklady spojené s povinnou publicitou, pokud ji objednatel požaduje. Zahrnuje zejména náklady na propagační a informační billboardy, tabule, internetovou propagaci, tiskoviny apod.</t>
  </si>
  <si>
    <t/>
  </si>
  <si>
    <t>Celkem za objekt</t>
  </si>
  <si>
    <t>Rekapitulace soupisu</t>
  </si>
  <si>
    <t>Stavební díl</t>
  </si>
  <si>
    <t>Celkem soupis</t>
  </si>
  <si>
    <t>STA</t>
  </si>
  <si>
    <t>D.1.01</t>
  </si>
  <si>
    <t>Spodní stavba</t>
  </si>
  <si>
    <t>D.1.02</t>
  </si>
  <si>
    <t>Vrchní stavba</t>
  </si>
  <si>
    <t>D.1.03</t>
  </si>
  <si>
    <t>Retenční nádrž</t>
  </si>
  <si>
    <t>D.1.04</t>
  </si>
  <si>
    <t>Vymívací vana v ose A</t>
  </si>
  <si>
    <t>D.1.05</t>
  </si>
  <si>
    <t>Vymívací vana v ose D</t>
  </si>
  <si>
    <t>D.1.06</t>
  </si>
  <si>
    <t>Sedimentační jímka A</t>
  </si>
  <si>
    <t>D.1.07</t>
  </si>
  <si>
    <t>Sedimentační jímka B</t>
  </si>
  <si>
    <t>D.1.08</t>
  </si>
  <si>
    <t>Sběrný kanál</t>
  </si>
  <si>
    <t>D.1.09</t>
  </si>
  <si>
    <t>Usazovací jímka</t>
  </si>
  <si>
    <t>D.1.10</t>
  </si>
  <si>
    <t>Recirkulace</t>
  </si>
  <si>
    <t>D.1.400</t>
  </si>
  <si>
    <t>ZTI</t>
  </si>
  <si>
    <t>D.1.500</t>
  </si>
  <si>
    <t>Plynovod</t>
  </si>
  <si>
    <t>D.1.600</t>
  </si>
  <si>
    <t>D.1.700</t>
  </si>
  <si>
    <t>Ústřední vytápění</t>
  </si>
  <si>
    <t>D.1.800</t>
  </si>
  <si>
    <t>Elektromontáže</t>
  </si>
  <si>
    <t>D.1.900</t>
  </si>
  <si>
    <t>Rozvody slaboproudu</t>
  </si>
  <si>
    <t>Položkový soupis prací a dodávek</t>
  </si>
  <si>
    <t>131 10 Hloubení nezapažených jam a zářezů</t>
  </si>
  <si>
    <t>SPK</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</si>
  <si>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</si>
  <si>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SPX</t>
  </si>
  <si>
    <t>131201111R00</t>
  </si>
  <si>
    <t>do 100 m3, v hornině 3, hloubení strojně</t>
  </si>
  <si>
    <t>m3</t>
  </si>
  <si>
    <t>800-1</t>
  </si>
  <si>
    <t>POL1_1</t>
  </si>
  <si>
    <t>Vymývací vany v ose A : 18,59*4,14*0,95</t>
  </si>
  <si>
    <t>VV</t>
  </si>
  <si>
    <t>Vymývací vany v ose D : 18,59*4,04*0,55</t>
  </si>
  <si>
    <t>Vymývací vana v ose D : 6,195*4,39*0,55</t>
  </si>
  <si>
    <t>Recirkulace : (2,8*2,8-0,8*0,495)*1,8</t>
  </si>
  <si>
    <t>Usazovací jímka : (1,65*4,17-1,8*0,8)*0,6</t>
  </si>
  <si>
    <t>131201119R00</t>
  </si>
  <si>
    <t xml:space="preserve">příplatek za lepivost, v hornině 3,  </t>
  </si>
  <si>
    <t>146,04278*0,5</t>
  </si>
  <si>
    <t>132 10 Hloubení rýh šířky do 60 cm</t>
  </si>
  <si>
    <t>zapažených i nezapažených s urovnáním dna do předepsaného profilu a spádu, s přehozením výkopku na přilehlém terénu na vzdálenost do 3 m od podélné osy rýhy nebo s naložením výkopku na dopravní prostředek.</t>
  </si>
  <si>
    <t>132201111R00</t>
  </si>
  <si>
    <t>POL1_</t>
  </si>
  <si>
    <t>figury 1-14/500 : (0,6*85,2-0,682*15)*0,5</t>
  </si>
  <si>
    <t>figura 18/500 : 0,6*4,7*0,5</t>
  </si>
  <si>
    <t>figura 19/500 : 0,825*4,8*0,5</t>
  </si>
  <si>
    <t>figury 15-17/500 : (0,6*16,8-0,682*2)*0,5</t>
  </si>
  <si>
    <t>figury 20-21/500 : (0,6*10,8-0,682*2)*0,5</t>
  </si>
  <si>
    <t>figury 22-34/500 : (0,6*(79,2-1,1*2)-0,682*13)*0,5</t>
  </si>
  <si>
    <t>figury 35-40/500 : (0,6*34,6-0,682*2-0,8*0,8*4)*0,5</t>
  </si>
  <si>
    <t>figury 63-65/55-95 : 0,6*(0,55+0,95)*0,5*9,42</t>
  </si>
  <si>
    <t>132201119R00</t>
  </si>
  <si>
    <t>62,08*0,5</t>
  </si>
  <si>
    <t>132 20 Hloubení rýh šířky přes 60 do 200 cm</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</si>
  <si>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</si>
  <si>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132201211R00</t>
  </si>
  <si>
    <t xml:space="preserve">do 100 m3, v hornině 3, hloubení strojně </t>
  </si>
  <si>
    <t>figura 41, 49/500 : 0,75*5,495*0,5*2</t>
  </si>
  <si>
    <t>figury 42-48/500 : 0,75*5,3*7*0,5</t>
  </si>
  <si>
    <t>132201219R00</t>
  </si>
  <si>
    <t>35,21055*0,5</t>
  </si>
  <si>
    <t>162 10 Vodorovné přemístění výkopku</t>
  </si>
  <si>
    <t>po suchu, bez ohledu na druh dopravního prostředku, bez naložení výkopku, avšak se složením bez rozhrnutí,</t>
  </si>
  <si>
    <t>162201102R00</t>
  </si>
  <si>
    <t>z horniny 1 až 4, na vzdálenost přes 20  do 50 m</t>
  </si>
  <si>
    <t>44,69278*2</t>
  </si>
  <si>
    <t>162701105R14</t>
  </si>
  <si>
    <t>z horniny 1 až 4, na vzdálenost přes 9 000  do 10 000 m</t>
  </si>
  <si>
    <t>Celkem jámy a rýhy pro objekty v podlaze : 146,04278+21,29805+62,08</t>
  </si>
  <si>
    <t>Odpočet obsypy : 44,69278</t>
  </si>
  <si>
    <t>162 10-9 příplatek k ceně za každých dalších i započatých 1 000 m přes 10 000 m</t>
  </si>
  <si>
    <t>162701109R14</t>
  </si>
  <si>
    <t>z horniny 1 až 4</t>
  </si>
  <si>
    <t>274,11361*10</t>
  </si>
  <si>
    <t>162 20-21 Vodorovné přemístění drnu</t>
  </si>
  <si>
    <t>Vodorovné přemístění drnu na suchu, bez naložení na dopravní prostředek, avšak se složením</t>
  </si>
  <si>
    <t>162702199R00</t>
  </si>
  <si>
    <t>Poplatek za skládku zeminy</t>
  </si>
  <si>
    <t>167 10 Nakládání, skládání, překládání neulehlého výkopku</t>
  </si>
  <si>
    <t>167 10-1 nakládání výkopku</t>
  </si>
  <si>
    <t>167101102R00</t>
  </si>
  <si>
    <t>přes 100 m3, z horniny 1 až 4</t>
  </si>
  <si>
    <t>44,69278</t>
  </si>
  <si>
    <t>174 10-11 Zásyp sypaninou se zhutněním</t>
  </si>
  <si>
    <t>z jakékoliv horniny s uložením výkopku po vrstvách,</t>
  </si>
  <si>
    <t>174101102R00</t>
  </si>
  <si>
    <t>v uzavřených prostorách s urovnáním povrchu zásypu s ručním zhutněním</t>
  </si>
  <si>
    <t>Celkem jámy a rýhy pro objekty v podlaze : 146,04278+3,26</t>
  </si>
  <si>
    <t xml:space="preserve">Odpočet vytl. m3 : </t>
  </si>
  <si>
    <t>Začátek provozního součtu</t>
  </si>
  <si>
    <t xml:space="preserve">  Vymývací vany v ose A : 17,4*3,34*0,95</t>
  </si>
  <si>
    <t xml:space="preserve">  Vymývací vany v ose D : 17,4*3,34*0,55</t>
  </si>
  <si>
    <t xml:space="preserve">  Vymývací vana v ose D : 5,39*3,34*0,55</t>
  </si>
  <si>
    <t xml:space="preserve">  Recirkulace : 3,14*0,85*0,85*1,45</t>
  </si>
  <si>
    <t xml:space="preserve">  Usazovací jímka : 3,35*0,83*0,5</t>
  </si>
  <si>
    <t xml:space="preserve">  Podkladní konstr: : 1,17+0,85+0,46+0,37</t>
  </si>
  <si>
    <t xml:space="preserve">  Mezisoučet</t>
  </si>
  <si>
    <t>Konec provozního součtu</t>
  </si>
  <si>
    <t>-104,61</t>
  </si>
  <si>
    <t>175 10-12 Obsyp objektů</t>
  </si>
  <si>
    <t>sypaninou z vhodných hornin tř. 1 - 4 nebo materiálem, uloženým ve vzdálenosti do 30 m od vnějšího kraje objektu, pro jakoukoliv míru zhutnění,</t>
  </si>
  <si>
    <t>175101201R00</t>
  </si>
  <si>
    <t>bez prohození sypaniny</t>
  </si>
  <si>
    <t xml:space="preserve">Obsyp - z vytěžené jílovité zeminy viz HTÚ-manipulace se zeminou - viz HTÚ : </t>
  </si>
  <si>
    <t xml:space="preserve">  délka obsypu : (36,72+18,66+60,66+18,72+6,0+18,0)</t>
  </si>
  <si>
    <t xml:space="preserve">  (6,36+6,38+41,98+6,48+6,313+18,66)</t>
  </si>
  <si>
    <t>Plocha obsypu : 0,37*244,93</t>
  </si>
  <si>
    <t xml:space="preserve">  figury 1-14/500 : 85,2-1,3*15</t>
  </si>
  <si>
    <t xml:space="preserve">  figura 18/500 : 4,7</t>
  </si>
  <si>
    <t xml:space="preserve">  figura 19/500 : 4,8</t>
  </si>
  <si>
    <t xml:space="preserve">  figury 15-17/500 : 16,8-1,3*2</t>
  </si>
  <si>
    <t xml:space="preserve">  figury 20-21/500 : 10,8-1,3*2</t>
  </si>
  <si>
    <t xml:space="preserve">  figury 22,30-34/500 : (79,2-43,2)-1,3*6</t>
  </si>
  <si>
    <t xml:space="preserve">  figury 22-34/500 : (79,2-1,1*2)-1,3*13</t>
  </si>
  <si>
    <t xml:space="preserve">  figury 35-40/500 : 34,6-1,3*2-0,8*4</t>
  </si>
  <si>
    <t xml:space="preserve">  figura 41, 49/500 : 0,75*5,495*2</t>
  </si>
  <si>
    <t xml:space="preserve">  figury 42-48/500 : 0,75*5,3*7</t>
  </si>
  <si>
    <t>222,57*0,15*0,5</t>
  </si>
  <si>
    <t>figury 23-29/500 : (43,2-1,3*6)*(0,6-0,25)*0,5</t>
  </si>
  <si>
    <t>171201201R00</t>
  </si>
  <si>
    <t>na dočasnou skládku tak, že na 1 m2 plochy připadá přes 2 m3 výkopku nebo ornice</t>
  </si>
  <si>
    <t>58337345R</t>
  </si>
  <si>
    <t>štěrkopísek frakce 0,0 až 32,0 mm; třída C</t>
  </si>
  <si>
    <t>t</t>
  </si>
  <si>
    <t>SPCM</t>
  </si>
  <si>
    <t>POL3_</t>
  </si>
  <si>
    <t xml:space="preserve">Dodávka obsypu ZP : </t>
  </si>
  <si>
    <t>222,57*0,15*0,5*1,03*1,85</t>
  </si>
  <si>
    <t>figury 23-29/500 : (43,2-1,3*6)*(0,6-0,25)*0,5*1,03*1,85</t>
  </si>
  <si>
    <t>271 5 Polštáře zhutněné pod základy</t>
  </si>
  <si>
    <t>271531113R00</t>
  </si>
  <si>
    <t>Polštář základu z kameniva hr. drceného 16-32 mm</t>
  </si>
  <si>
    <t xml:space="preserve">  figury 1-14/500 : (0,6*85,2-0,682*15)</t>
  </si>
  <si>
    <t xml:space="preserve">  figura 18/500 : 0,6*4,7</t>
  </si>
  <si>
    <t xml:space="preserve">  figura 19/500 : 0,825*4,8</t>
  </si>
  <si>
    <t xml:space="preserve">  figury 15-17/500 : (0,6*16,8-0,682*2)</t>
  </si>
  <si>
    <t xml:space="preserve">  figury 20-21/500 : (0,6*10,8-0,682*2)</t>
  </si>
  <si>
    <t xml:space="preserve">  figury 22,30-34/500 : (0,6*(79,2-43,2)-0,682*6)</t>
  </si>
  <si>
    <t xml:space="preserve">  figury 35-40/500 : (0,6*34,6-0,682*2-0,8*0,8*4)</t>
  </si>
  <si>
    <t>131,91*0,2</t>
  </si>
  <si>
    <t>274 12-3 Montáž základových pasů, prahů a věnců ze ŽB</t>
  </si>
  <si>
    <t>274123112R00</t>
  </si>
  <si>
    <t>Montáž základ. pasů, prahů ze ŽB do 3 t, H 24 m</t>
  </si>
  <si>
    <t>kus</t>
  </si>
  <si>
    <t>21132ZN03</t>
  </si>
  <si>
    <t>Základový nosník, 5,46/0,15/0,8</t>
  </si>
  <si>
    <t>Ks</t>
  </si>
  <si>
    <t>POL12_0</t>
  </si>
  <si>
    <t>21132ZN01</t>
  </si>
  <si>
    <t>Základový nosník, 5,98/0,27/0,8</t>
  </si>
  <si>
    <t>21132ZN02</t>
  </si>
  <si>
    <t>Základový nosník, 5,96/0,25/0,8</t>
  </si>
  <si>
    <t>21132ZN04</t>
  </si>
  <si>
    <t>Základový nosník, 5,855/0,25/0,8</t>
  </si>
  <si>
    <t>21132ZN05</t>
  </si>
  <si>
    <t>21132ZN06</t>
  </si>
  <si>
    <t>Základový nosník, 5,98/0,25/0,8</t>
  </si>
  <si>
    <t>21132ZN07</t>
  </si>
  <si>
    <t>Základový nosník, 5,56/0,15/1,2</t>
  </si>
  <si>
    <t>21132ZN08</t>
  </si>
  <si>
    <t>Základový nosník, 5,56/0,15/0,8</t>
  </si>
  <si>
    <t>21132ZN09</t>
  </si>
  <si>
    <t>21132ZN10</t>
  </si>
  <si>
    <t>21132ZN11</t>
  </si>
  <si>
    <t>21132ZN12</t>
  </si>
  <si>
    <t>Základový nosník, 5,98/0,5/0,8</t>
  </si>
  <si>
    <t>21132ZN13</t>
  </si>
  <si>
    <t>21132ZN14</t>
  </si>
  <si>
    <t>POL3_0</t>
  </si>
  <si>
    <t>21132ZN15</t>
  </si>
  <si>
    <t>21132ZN16</t>
  </si>
  <si>
    <t>Základový nosník, 5,98/0,52/0,8</t>
  </si>
  <si>
    <t>21132ZN17</t>
  </si>
  <si>
    <t>21132ZN18</t>
  </si>
  <si>
    <t>21132ZN19</t>
  </si>
  <si>
    <t>Základový nosník, 5,96/0,15/0,8</t>
  </si>
  <si>
    <t>21132ZN20</t>
  </si>
  <si>
    <t>Základový nosník, 5,66/0,15/0,8</t>
  </si>
  <si>
    <t>21132ZN22</t>
  </si>
  <si>
    <t>21132ZN23</t>
  </si>
  <si>
    <t>162701105R00</t>
  </si>
  <si>
    <t xml:space="preserve">Piloty : </t>
  </si>
  <si>
    <t>VP1 : 3,14*0,3*0,3*9,0*14</t>
  </si>
  <si>
    <t>VP2 : 3,14*0,3*0,3*10*8</t>
  </si>
  <si>
    <t>VP3 : 3,14*0,3*0,3*7*27</t>
  </si>
  <si>
    <t>VP4 : 3,14*0,3*0,3*5,0*3</t>
  </si>
  <si>
    <t>VP5 : 3,14*0,3*0,3*4,0*4</t>
  </si>
  <si>
    <t>VP6 : 3,14*0,3*0,3*3,0*4</t>
  </si>
  <si>
    <t xml:space="preserve">Kalichy : </t>
  </si>
  <si>
    <t>K1 : 3,14*0,625*0,625*1,4*4</t>
  </si>
  <si>
    <t>K2 : 3,14*0,7*0,7*1,4*14</t>
  </si>
  <si>
    <t>K3 : 3,14*0,65*0,65*1,4*28</t>
  </si>
  <si>
    <t>K4 : 1,1*1,4*1,4*2</t>
  </si>
  <si>
    <t>K5 : 3,14*0,35*0,35*0,6*8</t>
  </si>
  <si>
    <t>K6 : 3,14*0,4*0,4*0,6*4</t>
  </si>
  <si>
    <t>162701109RT6</t>
  </si>
  <si>
    <t>220,17287*10</t>
  </si>
  <si>
    <t>171 20 Uložení sypaniny</t>
  </si>
  <si>
    <t>199 Poplatky za skládku</t>
  </si>
  <si>
    <t>199000002R00</t>
  </si>
  <si>
    <t>horniny 1- 4</t>
  </si>
  <si>
    <t>224 31-3 Zřízení výplně pilot z PB s vytažením pažnic</t>
  </si>
  <si>
    <t>svislých, zapažených</t>
  </si>
  <si>
    <t>224313131R00</t>
  </si>
  <si>
    <t>Zřízení pilot,vytaž.pažnic, z BP do 30 m, D 650 mm</t>
  </si>
  <si>
    <t>m</t>
  </si>
  <si>
    <t>VP1 : 9,0*14</t>
  </si>
  <si>
    <t>VP2 : 10*8</t>
  </si>
  <si>
    <t>VP3 : 7*27</t>
  </si>
  <si>
    <t>VP4 : 5,0*3</t>
  </si>
  <si>
    <t>VP5 : 4,0*4</t>
  </si>
  <si>
    <t>VP6 : 3,0*4</t>
  </si>
  <si>
    <t>224 32-1 Výplň pilot z vodostavebního betonu železového</t>
  </si>
  <si>
    <t>224321211R00</t>
  </si>
  <si>
    <t>Výplň pilot z ŽB C25/30 XA2, cem.portland.bez susp</t>
  </si>
  <si>
    <t>K1 : (3,14*0,625*0,625-(0,5*0,5+0,6*0,6)*0,5*0,95)*1,4*4</t>
  </si>
  <si>
    <t>K2 : (3,14*0,7*0,7*1,4-(0,5*0,7+0,6*0,8)*0,5*0,95)*14</t>
  </si>
  <si>
    <t>K3 : (3,14*0,65*0,65*1,4-(0,5*0,6+0,6*0,7)*0,5*0,95)*28</t>
  </si>
  <si>
    <t>K4 : (1,1*1,4*1,4-(0,5*0,6+0,6*0,7)*0,5*0,95)*2</t>
  </si>
  <si>
    <t>224 36-11 Výztuž pilot betonových do země</t>
  </si>
  <si>
    <t>224361111R00</t>
  </si>
  <si>
    <t>Výztuž pilot betonovaných do země z oceli 10216(E)</t>
  </si>
  <si>
    <t xml:space="preserve">  Piloty : </t>
  </si>
  <si>
    <t xml:space="preserve">  VP1 : 14,2*14</t>
  </si>
  <si>
    <t xml:space="preserve">  VP2 : 15,8*8</t>
  </si>
  <si>
    <t xml:space="preserve">  VP3 : 11,2*27</t>
  </si>
  <si>
    <t xml:space="preserve">  VP4 : 8,5*3</t>
  </si>
  <si>
    <t xml:space="preserve">  VP5 : 7*4</t>
  </si>
  <si>
    <t xml:space="preserve">  VP6 : 5,55*4</t>
  </si>
  <si>
    <t>703,3*0,001</t>
  </si>
  <si>
    <t>224361113R00</t>
  </si>
  <si>
    <t>Výztuž pilot beton. do země, ocel BSt 500S</t>
  </si>
  <si>
    <t xml:space="preserve">  VP1 : 226,92*14</t>
  </si>
  <si>
    <t xml:space="preserve">  VP2 : 277,1*8</t>
  </si>
  <si>
    <t xml:space="preserve">  VP3 : 162*27</t>
  </si>
  <si>
    <t xml:space="preserve">  VP4 : 121,9*3</t>
  </si>
  <si>
    <t xml:space="preserve">  VP5 : 101,3*4</t>
  </si>
  <si>
    <t xml:space="preserve">  VP6 : 60,8*4</t>
  </si>
  <si>
    <t xml:space="preserve">  Kalichy : </t>
  </si>
  <si>
    <t xml:space="preserve">  K1 : 128,4*4</t>
  </si>
  <si>
    <t xml:space="preserve">  K2 : 139,1*14</t>
  </si>
  <si>
    <t xml:space="preserve">  K3 : 131,8*28</t>
  </si>
  <si>
    <t xml:space="preserve">  K4 : 180,8*2</t>
  </si>
  <si>
    <t xml:space="preserve">  K5 : 21,1*8</t>
  </si>
  <si>
    <t xml:space="preserve">  K6 : 26,6*4</t>
  </si>
  <si>
    <t>17569,98*0,001</t>
  </si>
  <si>
    <t>264 12 Vrty pro piloty zapažené, svislé</t>
  </si>
  <si>
    <t>264421412R00</t>
  </si>
  <si>
    <t>Vrty pro piloty zapaž.do 650 mm hl.do 10 m hor.4</t>
  </si>
  <si>
    <t>264422112R00</t>
  </si>
  <si>
    <t>Vrty pro piloty zapaž.do 1050 mm hl.do 10 m hor.4</t>
  </si>
  <si>
    <t>275 35 Bednění stěn základových patek</t>
  </si>
  <si>
    <t>bednění svislé nebo šikmé (odkloněné), půdorysně přímé nebo zalomené, stěn základových patek ve volných nebo zapažených jámách, rýhách, šachtách, včetně případných vzpěr,</t>
  </si>
  <si>
    <t>275351215R00</t>
  </si>
  <si>
    <t>zřízení</t>
  </si>
  <si>
    <t>m2</t>
  </si>
  <si>
    <t>801-1</t>
  </si>
  <si>
    <t>K1 : 3,14*1,25*1,4*4</t>
  </si>
  <si>
    <t>K2 : 3,14*1,4*1,4*14</t>
  </si>
  <si>
    <t>K3 : 3,14*1,3*1,4*28</t>
  </si>
  <si>
    <t>K4 : (1,1+1,4)*2*1,4*2</t>
  </si>
  <si>
    <t>K5 : 3,14*0,7*0,6*8</t>
  </si>
  <si>
    <t>K6 : 3,14*0,8*0,6*4</t>
  </si>
  <si>
    <t>275351216R00</t>
  </si>
  <si>
    <t>odstranění</t>
  </si>
  <si>
    <t>Včetně očištění, vytřídění a uložení bednícího materiálu.</t>
  </si>
  <si>
    <t>275353151111</t>
  </si>
  <si>
    <t>Bednění kotev.otvorů patek do 0,40 m2, hl. 1,0 m</t>
  </si>
  <si>
    <t>K1 : 4</t>
  </si>
  <si>
    <t>K2 : 14</t>
  </si>
  <si>
    <t>K3 : 28</t>
  </si>
  <si>
    <t>K4 : 2</t>
  </si>
  <si>
    <t>411 13 Montáž stropních panelů z předpjatého betonu</t>
  </si>
  <si>
    <t>bez závěsných háků</t>
  </si>
  <si>
    <t>411133901R00</t>
  </si>
  <si>
    <t>hladkých, hmotnosti do 1,5 t, ve výšce do 18 m</t>
  </si>
  <si>
    <t>801-2</t>
  </si>
  <si>
    <t>2+1*2+2</t>
  </si>
  <si>
    <t>411133902R00</t>
  </si>
  <si>
    <t>hladkých, hmotnosti do 3,0 t, ve výšce do 18 m</t>
  </si>
  <si>
    <t>PPS2 : 31</t>
  </si>
  <si>
    <t>411133902111</t>
  </si>
  <si>
    <t>Montáž výměn ke str.panelů z př.bet.</t>
  </si>
  <si>
    <t>kg</t>
  </si>
  <si>
    <t>OK 2 kg : 170</t>
  </si>
  <si>
    <t>5934675901</t>
  </si>
  <si>
    <t>Panel stropní 733/6250 tl 200</t>
  </si>
  <si>
    <t>bm</t>
  </si>
  <si>
    <t>POL3_1</t>
  </si>
  <si>
    <t>PPS 1 : 6,25*2,02</t>
  </si>
  <si>
    <t>5934675902</t>
  </si>
  <si>
    <t>Panel stropní  š. 1200, tl 200</t>
  </si>
  <si>
    <t xml:space="preserve">  PPS 2 ks : 31*6,25</t>
  </si>
  <si>
    <t xml:space="preserve">  PPS 3 ks : 1*3,475</t>
  </si>
  <si>
    <t xml:space="preserve">  PPS 4 ks : 1*1,475</t>
  </si>
  <si>
    <t>198,7*1,02</t>
  </si>
  <si>
    <t>5934675903</t>
  </si>
  <si>
    <t>Panel stropní 683/6250 tl 200</t>
  </si>
  <si>
    <t>PPS 5 : 6,25*2,02</t>
  </si>
  <si>
    <t>5934675904</t>
  </si>
  <si>
    <t>Ocelová výměna jednostranná</t>
  </si>
  <si>
    <t>564 8 Podklad ze štěrkodrti s rozprostřením a zhutněním</t>
  </si>
  <si>
    <t>564811113R00</t>
  </si>
  <si>
    <t>tloušťka po zhutnění 70 mm</t>
  </si>
  <si>
    <t>822-1</t>
  </si>
  <si>
    <t xml:space="preserve">  Podlahová deska PD 1 : 36,4*84,4-18,0*6,0</t>
  </si>
  <si>
    <t xml:space="preserve">  Odpočet zákl prahy : -0,15*((36,4+84,4-0,15*2)*2-41,68-6,4*3)</t>
  </si>
  <si>
    <t xml:space="preserve">  -0,15*18,4*0,15</t>
  </si>
  <si>
    <t xml:space="preserve">  Odpočet jímky v podlahách : -5,39*3,34*7</t>
  </si>
  <si>
    <t xml:space="preserve">  -0,83*(3,35+4,35)</t>
  </si>
  <si>
    <t xml:space="preserve">  Odpočet vstupní rohož : -4,0*1,5</t>
  </si>
  <si>
    <t xml:space="preserve">  Revizní šachty : -1,0*0,8*5</t>
  </si>
  <si>
    <t>2794,32</t>
  </si>
  <si>
    <t xml:space="preserve">  Podlahová deska PD 2, 3 : 6,0*(18,555+22,425)</t>
  </si>
  <si>
    <t xml:space="preserve">  0,25*(1,5*2+1,875+1,938*2)</t>
  </si>
  <si>
    <t>248,07</t>
  </si>
  <si>
    <t>631 31 Mazanina z betonu prostého</t>
  </si>
  <si>
    <t>(z kameniva) hlazená dřevěným hladítkem</t>
  </si>
  <si>
    <t>631 31-6 speciální povrchové úpravy mazanin</t>
  </si>
  <si>
    <t>631316211RT1</t>
  </si>
  <si>
    <t>povrchový vsyp strojně hlazený, směsí s křemíkem</t>
  </si>
  <si>
    <t>631 31-5 tloušťky nad 120 do 240 mm</t>
  </si>
  <si>
    <t>631315621TT8</t>
  </si>
  <si>
    <t>Mazanina betonová tl. 12 - 24 cm C 20/25, s rozptýlenou výztuží 25 kg/m3</t>
  </si>
  <si>
    <t>Včetně vytvoření dilatačních spár, bez zaplnění.</t>
  </si>
  <si>
    <t>2794,32*0,18</t>
  </si>
  <si>
    <t>248,07*0,15</t>
  </si>
  <si>
    <t>631 35 Bednění stěn, rýh a otvorů v podlahách</t>
  </si>
  <si>
    <t>631351101R00</t>
  </si>
  <si>
    <t xml:space="preserve">  Podlahová deska PD 1-vrata : 5,6*3</t>
  </si>
  <si>
    <t xml:space="preserve">  bednění pro pracovní spáru spádované podlahy : (6,5+3,0)*2</t>
  </si>
  <si>
    <t xml:space="preserve">  Vstupní rohož : (4,0+1,5)*2</t>
  </si>
  <si>
    <t>46,8*0,18</t>
  </si>
  <si>
    <t xml:space="preserve">  Podlahová deska PD 2, 3 - bednění pro sprchy : (4,375+0,9)*2</t>
  </si>
  <si>
    <t xml:space="preserve">  (1,5*2+1,875+1,938*2)</t>
  </si>
  <si>
    <t>19,3*0,15</t>
  </si>
  <si>
    <t>631351102R00</t>
  </si>
  <si>
    <t>631 57 Násyp pod podlahy z kameniva</t>
  </si>
  <si>
    <t>pod mazaniny a dlažby, popř. na plochých střechách, vodorovný nebo ve spádu, s udusáním a urovnáním povrchu,</t>
  </si>
  <si>
    <t>631 57-1 z kameniva</t>
  </si>
  <si>
    <t>631571004R00</t>
  </si>
  <si>
    <t>ze štěrkopísku 0-32 tř. I</t>
  </si>
  <si>
    <t>2794,32*0,25</t>
  </si>
  <si>
    <t>248,07*0,2</t>
  </si>
  <si>
    <t>figury 63-65/55-95 : 0,6*0,15*9,42</t>
  </si>
  <si>
    <t>Vymývací vany v ose A : 18,59*4,14*0,25</t>
  </si>
  <si>
    <t>Vymývací vany v ose D : 18,59*4,04*0,25</t>
  </si>
  <si>
    <t>Vymývací vana v ose D : 6,195*4,39*0,25</t>
  </si>
  <si>
    <t>Recirkulace : 2,8*2,8*0,15</t>
  </si>
  <si>
    <t>634911113000</t>
  </si>
  <si>
    <t>Smršťovací spára v desce</t>
  </si>
  <si>
    <t>16,64*19+76,69*2+82,69*2</t>
  </si>
  <si>
    <t>634662199PPS</t>
  </si>
  <si>
    <t>Pracovní spára v desce</t>
  </si>
  <si>
    <t>16,64*4+4,64*10</t>
  </si>
  <si>
    <t>1,0*2*(17+9+2)+1,0*4+0,15*(7+2*8)</t>
  </si>
  <si>
    <t>1,0*4*11</t>
  </si>
  <si>
    <t>279 36 Výztuž základových zdí</t>
  </si>
  <si>
    <t>279 36-1 z betonářské oceli</t>
  </si>
  <si>
    <t>279361821R00</t>
  </si>
  <si>
    <t>10 505(R)</t>
  </si>
  <si>
    <t>Vyztužení stěn RŠ 1-5 R10 : (6+5)*2*2*(1,25+1,5+1,75+2,0*2)*0,617*0,001</t>
  </si>
  <si>
    <t>R8 : (1,2+1,4)*2*2*(4+5+6+7*2)*0,395*0,001</t>
  </si>
  <si>
    <t>631 31-5 tl. přes 120 do 240 mm</t>
  </si>
  <si>
    <t>631315621R00</t>
  </si>
  <si>
    <t>třídy C 20/25</t>
  </si>
  <si>
    <t>1,4*1,6*0,2*5</t>
  </si>
  <si>
    <t>631 31-917 Příplatek za stržení povrchu</t>
  </si>
  <si>
    <t>spodní vrstvy mazaniny latí před vložením výztuže nebo pletiva pro tloušťku obou vrstev mazaniny</t>
  </si>
  <si>
    <t>631319175R00</t>
  </si>
  <si>
    <t>tloušťka mazaniny od 120 mm do 240 mm</t>
  </si>
  <si>
    <t>631 36 Výztuž mazanin z betonů a z lehkých betonů</t>
  </si>
  <si>
    <t>631 36-2 ze svařovaných sítí</t>
  </si>
  <si>
    <t>631361921RT4</t>
  </si>
  <si>
    <t>průměr drátu 6 mm, velikost oka 100/100 mm</t>
  </si>
  <si>
    <t>1,4*1,6*4,4*0,001*5</t>
  </si>
  <si>
    <t>631571003R00</t>
  </si>
  <si>
    <t>ze štěrkopísku 0-32 pro zpevnění podkladu</t>
  </si>
  <si>
    <t>1,8*1,6*0,2*5</t>
  </si>
  <si>
    <t>894 2 Šachtice domovní kanalizační z betonu</t>
  </si>
  <si>
    <t>se základovou deskou (dnem) z betonu, se stěnami z betonu, s obetonováním potrubí ve stěnách a nade dnem, s cementovým potěrem ve spádu k čistící vložce, s dodáním a osazením lehkého litinového poklopu vel. 600 x 600 mm</t>
  </si>
  <si>
    <t>894215112R00</t>
  </si>
  <si>
    <t>obestavěného prostoru přes 1,3 do 5 m3</t>
  </si>
  <si>
    <t>Srovnatelně stěny do ztraceného benění z vylévaných tvárnic</t>
  </si>
  <si>
    <t>1,4*1,2*(1,25+1,5+1,75+2,0*2)</t>
  </si>
  <si>
    <t>899 10 Osazení poklopů litinových a ocelových</t>
  </si>
  <si>
    <t>899101111R00</t>
  </si>
  <si>
    <t>o hmotnost jednotlivě do 50 kg</t>
  </si>
  <si>
    <t>827-1</t>
  </si>
  <si>
    <t>Z.5 ks : 5</t>
  </si>
  <si>
    <t>28697414R</t>
  </si>
  <si>
    <t>poklop inspekční šachty světlost 600 x 900 mm; výška rámu 110 mm; nosnost 12,5 t; PU+skleněná vlákna</t>
  </si>
  <si>
    <t>953 94-3 Osazování jiných kovových výrobků</t>
  </si>
  <si>
    <t>osazování výrobků ostatních jinde neuvedených, bez dodání</t>
  </si>
  <si>
    <t>953 94-32 do betonu (např. kotev) se zajištěním polohy k bednění nebo k výztuži před zabetonováním</t>
  </si>
  <si>
    <t>953943123R00</t>
  </si>
  <si>
    <t>přes 5 kg do 15 kg/kus</t>
  </si>
  <si>
    <t>Z.7 : 2</t>
  </si>
  <si>
    <t>953943125R00</t>
  </si>
  <si>
    <t>přes 30 kg do 120 kg/kus</t>
  </si>
  <si>
    <t>pro Z.6.2 : 1</t>
  </si>
  <si>
    <t>Z.8 : 3</t>
  </si>
  <si>
    <t>553PPS Z.7</t>
  </si>
  <si>
    <t>Z.7 - Ocelová čisticí rohož před vstup. dveřmi, vč. vany z polymerbetonu, bez odvodnění</t>
  </si>
  <si>
    <t>ks</t>
  </si>
  <si>
    <t>Upřesnění popisu - viz výpis zámečnických výrobků</t>
  </si>
  <si>
    <t>Žárově zinkovaný</t>
  </si>
  <si>
    <t>553PPS Z.8</t>
  </si>
  <si>
    <t>Z.8 - Ocelová čisticí rohož před vstup. dveřmi, vč. vany z polymerbetonu, bez odvodnění</t>
  </si>
  <si>
    <t>553PPS6.2</t>
  </si>
  <si>
    <t>Z.6.2 - Osazovací rám čisticí rohože</t>
  </si>
  <si>
    <t>Z6.2 : 60,42</t>
  </si>
  <si>
    <t>998 01-40 Budovy se svislou kcí mont.tyč. - jakýkoliv plášť</t>
  </si>
  <si>
    <t>Přesun hmot</t>
  </si>
  <si>
    <t>SPI</t>
  </si>
  <si>
    <t>pro budovy občanské výstavby (801)</t>
  </si>
  <si>
    <t>pro haly občanské výstavby      (802)</t>
  </si>
  <si>
    <t>pro budovy pro bydlení              (803)</t>
  </si>
  <si>
    <t>pro haly pro výrobu a služby      (811)</t>
  </si>
  <si>
    <t>pro budovy pro výrobu a služby (812)</t>
  </si>
  <si>
    <t>se svislou nosnou konstrukcí montovanou z dílců betonových tyčových (4),</t>
  </si>
  <si>
    <t>se všemi druhy obvodových plášťů i bez pláště kromě pláště vyzdívaného z cihel, tvárnic a bloků</t>
  </si>
  <si>
    <t>Příplatek za zvětšený přesun přes vymezenou největší dopravní vzdálenost</t>
  </si>
  <si>
    <t>998014011R00</t>
  </si>
  <si>
    <t>Přesun hmot, budovy mont. jednopodl. s pláštěm</t>
  </si>
  <si>
    <t>RTS 16/ II</t>
  </si>
  <si>
    <t>POL7_</t>
  </si>
  <si>
    <t>711 47 Provedení izolace proti tlakové vodě fóliemi z plastů</t>
  </si>
  <si>
    <t>711471051R00</t>
  </si>
  <si>
    <t>vodorovná, bez dodávky fólie</t>
  </si>
  <si>
    <t>800-711</t>
  </si>
  <si>
    <t>POL1_7</t>
  </si>
  <si>
    <t xml:space="preserve">  Vytažení izolace okolo desky : ((36,4+84,4-0,15*2)*2-41,68-6,4*3)</t>
  </si>
  <si>
    <t xml:space="preserve">  Odpočet jímky v podlahách : (5,39+3,34)*2*7</t>
  </si>
  <si>
    <t xml:space="preserve">  (0,83*2+3,35+4,35)*2</t>
  </si>
  <si>
    <t>0,18*321,06</t>
  </si>
  <si>
    <t>Podlahová deska PD 2, 3 : (6,0*2+18,555+22,425)*2*0,15</t>
  </si>
  <si>
    <t>711 49 Provedení izolace proti tlakové vodě ostatní práce</t>
  </si>
  <si>
    <t>711491171RT1</t>
  </si>
  <si>
    <t>vodorovná, podkladní textílie, materiál ve specifikaci</t>
  </si>
  <si>
    <t>711491172RT1</t>
  </si>
  <si>
    <t>vodorovná, ochranná textílie, materiál ve specifikaci</t>
  </si>
  <si>
    <t>28325012R</t>
  </si>
  <si>
    <t>fólie izolační zemní hydroizolační, separační; tloušťka 1,50 mm; plošná hmotnost 975 g/m2; LDPE</t>
  </si>
  <si>
    <t>POL3_7</t>
  </si>
  <si>
    <t>2794,32*1,12</t>
  </si>
  <si>
    <t>248,07*1,12</t>
  </si>
  <si>
    <t>0,18*321,06*1,17</t>
  </si>
  <si>
    <t>Podlahová deska PD 2, 3 : (6,0*2+18,555+22,425)*2*0,15*1,17</t>
  </si>
  <si>
    <t>67390529R</t>
  </si>
  <si>
    <t>geotextilie PP, PES; funkce drenážní, separační, ochranná, výztužná, filtrační; plošná hmotnost 500 g/m2; tl. při 2 kPa 4,20 mm</t>
  </si>
  <si>
    <t>3116,0748*2*1,12+2794,32*1,12</t>
  </si>
  <si>
    <t>998 71-1 Přesun hmot pro izolace proti vodě</t>
  </si>
  <si>
    <t>50 m vodorovně měřeno od těžiště půdorysné plochy skládky do těžiště půdorysné plochy objektu</t>
  </si>
  <si>
    <t>998711102R00</t>
  </si>
  <si>
    <t>svisle do 12 m</t>
  </si>
  <si>
    <t>767 99 Výroba a montáž atypických kovovových doplňků staveb</t>
  </si>
  <si>
    <t>767995104R00</t>
  </si>
  <si>
    <t>hmotnosti přes 20 do 50 kg</t>
  </si>
  <si>
    <t>800-767</t>
  </si>
  <si>
    <t>Z.6.1 ks : 8*26,4</t>
  </si>
  <si>
    <t>5534710813</t>
  </si>
  <si>
    <t>Z.6.1 - Ocelová čisticí rohož   4500x1500 mm, velokost roštu 500/1500</t>
  </si>
  <si>
    <t>ks : 8*26,4</t>
  </si>
  <si>
    <t>998 76-7 Přesun hmot pro kovové stavební doplňk. konstrukce</t>
  </si>
  <si>
    <t>50 m vodorovně</t>
  </si>
  <si>
    <t>998767202R00</t>
  </si>
  <si>
    <t>v objektech výšky do 12 m</t>
  </si>
  <si>
    <t>%</t>
  </si>
  <si>
    <t>311 23 Zdivo nosné z cihel a tvarovek pálených</t>
  </si>
  <si>
    <t>311237113R00</t>
  </si>
  <si>
    <t xml:space="preserve">tloušťky 175 mm, výpočtová pevnost Rd 1,2 MPa,  , součinitel prostupu tepla U=1,15 W/m2.K,  </t>
  </si>
  <si>
    <t>3,8*4,375</t>
  </si>
  <si>
    <t>-1,97*0,8</t>
  </si>
  <si>
    <t>311237138R00</t>
  </si>
  <si>
    <t xml:space="preserve">tloušťky 250 mm, výpočtová pevnost Rd 1,4 MPa,  , součinitel prostupu tepla U=0,42 W/m2.K,  </t>
  </si>
  <si>
    <t>RTS 16/ I</t>
  </si>
  <si>
    <t>Obvodové nosné zdivo : (3,55+0,2)*((42,05-0,16*2)*2+6,25*3)+0,25*1,25</t>
  </si>
  <si>
    <t>Odpočet monolit. nosníky : -0,25*0,25*(33,375+4,375)</t>
  </si>
  <si>
    <t>Odp. překlady : -0,25*(2*2,0+2,5+3,5+1,25*3+1,0*2)</t>
  </si>
  <si>
    <t>Odp. otvory : -2,3*(1,5*2+1,875)</t>
  </si>
  <si>
    <t>-(28,999+3,875+3,0+0,875*2)*1,25</t>
  </si>
  <si>
    <t>-0,625*1,0*3</t>
  </si>
  <si>
    <t>-1,938*2,55*2</t>
  </si>
  <si>
    <t>Atika : 0,475*(42,05-0,16*2+6,25*2)</t>
  </si>
  <si>
    <t>317 16 Překlady keramické</t>
  </si>
  <si>
    <t>317 16-1 montáž a dodávka</t>
  </si>
  <si>
    <t>317167121R00</t>
  </si>
  <si>
    <t>nenosné, délky 1000 mm, šířky 115 mm, výšky 71 mm</t>
  </si>
  <si>
    <t>Včetně:</t>
  </si>
  <si>
    <t>- podepření plochých překladů v montážním stavu,</t>
  </si>
  <si>
    <t>- dodávky překladů.</t>
  </si>
  <si>
    <t>KP.6 : 1*6</t>
  </si>
  <si>
    <t>317167122R00</t>
  </si>
  <si>
    <t>nenosné, délky 1250 mm, šířky 115 mm, výšky 71 mm</t>
  </si>
  <si>
    <t>KP.7 : 1*9</t>
  </si>
  <si>
    <t>317167124R00</t>
  </si>
  <si>
    <t>nenosné, délky 1750 mm, šířky 115 mm, výšky 71 mm</t>
  </si>
  <si>
    <t>KP.8 : 1*1</t>
  </si>
  <si>
    <t>317167142R00</t>
  </si>
  <si>
    <t>nenosné, délky 1250 mm, šířky 175 mm, výšky 71 mm</t>
  </si>
  <si>
    <t>KP.9 : 1*1</t>
  </si>
  <si>
    <t>317167210R00</t>
  </si>
  <si>
    <t>nosné, délky 1000 mm, šířky 70 mm, výšky 238 mm</t>
  </si>
  <si>
    <t>KP.1 : 3*3</t>
  </si>
  <si>
    <t>317167211R00</t>
  </si>
  <si>
    <t>nosné, délky 1250 mm, šířky 70 mm, výšky 238 mm</t>
  </si>
  <si>
    <t>KP.2 : 3*2</t>
  </si>
  <si>
    <t>317167214R00</t>
  </si>
  <si>
    <t>nosné, délky 2000 mm, šířky 70 mm, výšky 238 mm</t>
  </si>
  <si>
    <t>KP.3 : 3*2</t>
  </si>
  <si>
    <t>317167216R00</t>
  </si>
  <si>
    <t>nosné, délky 2500 mm, šířky 70 mm, výšky 238 mm</t>
  </si>
  <si>
    <t>KP.4 : 3*1</t>
  </si>
  <si>
    <t>317167220R00</t>
  </si>
  <si>
    <t>nosné, délky 3500 mm, šířky 70 mm, výšky 238 mm</t>
  </si>
  <si>
    <t>KP.5 : 3*1</t>
  </si>
  <si>
    <t>340 23-9 Zazdívka otvorů o ploše přes 1 m2 do 4 m2 v příčkách nebo stěnách cihlami  pálenými</t>
  </si>
  <si>
    <t>z pomocného pracovního lešení o výšce podlahy do 1900 mm a pro zatížení do 1,5 kPa,</t>
  </si>
  <si>
    <t>340239212RT2</t>
  </si>
  <si>
    <t>tloušťky nad 100 mm</t>
  </si>
  <si>
    <t>801-4</t>
  </si>
  <si>
    <t>Zazdívka otvorů v ose G : 2,3*(1,5*2+1,875)-1,97*0,9*3</t>
  </si>
  <si>
    <t>342 24 Příčky z tvárnic pálených</t>
  </si>
  <si>
    <t>jednoduché nebo příčky zděné do svislé dřevěné, cihelné, betonové nebo ocelové konstrukce na jakoukoliv maltu vápenocementovou (MVC) nebo cementovou (MC),</t>
  </si>
  <si>
    <t>342 24-1 Příčky z tvárnic pálených</t>
  </si>
  <si>
    <t>342247532R00</t>
  </si>
  <si>
    <t>tloušťky 115 mm, z děrovaných příčkovek, P 10, zděných na tenkovrstvou maltu</t>
  </si>
  <si>
    <t>3,8*(6,0*5+4,15+4,125)</t>
  </si>
  <si>
    <t>3,8*(2,875*2+1,75+1,0+2,25+2,55*4)</t>
  </si>
  <si>
    <t>2,0*4,375+2,0*0,95*3</t>
  </si>
  <si>
    <t>1,2*1,0*2</t>
  </si>
  <si>
    <t>-1,97*(0,6*8+0,9*4+0,8*2)</t>
  </si>
  <si>
    <t>342 24-49 Příplatky</t>
  </si>
  <si>
    <t>342241192R00</t>
  </si>
  <si>
    <t>za vyzdívání do ocelové kostry</t>
  </si>
  <si>
    <t>pro předstěn. systémy : 1,2*1,0*2</t>
  </si>
  <si>
    <t>310PPS00</t>
  </si>
  <si>
    <t>Stěny plné, parapet</t>
  </si>
  <si>
    <t>310PPS01</t>
  </si>
  <si>
    <t>Sloupy</t>
  </si>
  <si>
    <t>310PPS02</t>
  </si>
  <si>
    <t>Vazníky</t>
  </si>
  <si>
    <t>310PPS03</t>
  </si>
  <si>
    <t>Nosníky</t>
  </si>
  <si>
    <t>342 17-2 Montáž panelů stěnových z ocelového plechu s jádrem z minerální vlny</t>
  </si>
  <si>
    <t>s použitím zvedacího mechanizmu,</t>
  </si>
  <si>
    <t>342172020R00</t>
  </si>
  <si>
    <t>stěna jednochuchá, tloušťky nad 80 mm</t>
  </si>
  <si>
    <t>Jihovýchod, Severozápad : 7,7*84,72*2</t>
  </si>
  <si>
    <t>Administrativa : -(4,0-0,1)*42,05</t>
  </si>
  <si>
    <t>-5,3*4,5*3</t>
  </si>
  <si>
    <t>-1,5*(25,75+14,5+39,0+15,0)</t>
  </si>
  <si>
    <t>Jihozápad, Severovýchod : 7,7*36,72*2</t>
  </si>
  <si>
    <t>342 17-21 Montáž lemovacích prvků stěnových panelů z ocelového plechu s jádrem z minerální vlny</t>
  </si>
  <si>
    <t>342172051R00</t>
  </si>
  <si>
    <t>jednoduchých</t>
  </si>
  <si>
    <t>K.7 : 185,5</t>
  </si>
  <si>
    <t>34217_K7</t>
  </si>
  <si>
    <t>lemovací prvky jednoduché, dodávka rš 310</t>
  </si>
  <si>
    <t>61210122000</t>
  </si>
  <si>
    <t>panel stěnový  mat. jádra PUR pěna; exteriér ocel. plech 0,6 mm; interiér ocel. plech 0,4 mm, tl., 160 mm</t>
  </si>
  <si>
    <t>povrch. úprava žárový povlak; l = 2000 až 14500 mm; š = 115,0 cm; h = 17,0 cm</t>
  </si>
  <si>
    <t>1493,256*1,05</t>
  </si>
  <si>
    <t>417 35-11 Bednění bočnic ztužujících pásů a věnců včetně vzpěr</t>
  </si>
  <si>
    <t>417351115R00</t>
  </si>
  <si>
    <t>VE1 : 2*6,0*2*0,2</t>
  </si>
  <si>
    <t>VE2 : 2*41,73*2*0,45</t>
  </si>
  <si>
    <t>VE4 : 1*4,375*2*0,25</t>
  </si>
  <si>
    <t>VE5 : 1*33,375*2*0,25</t>
  </si>
  <si>
    <t>0,25*32,875</t>
  </si>
  <si>
    <t>VE6 : 1*6,0*2*0,23</t>
  </si>
  <si>
    <t>417351116R00</t>
  </si>
  <si>
    <t>417321315R00</t>
  </si>
  <si>
    <t>VE1 : 2*6,0*0,25*0,2</t>
  </si>
  <si>
    <t>VE2 : 2*41,73*(0,25*0,45-0,2*0,25)</t>
  </si>
  <si>
    <t>VE4 : 1*4,375*0,25*0,25</t>
  </si>
  <si>
    <t>VE5 : 1*33,375*0,25*0,25</t>
  </si>
  <si>
    <t>VE6 : 1*6,0*0,25*0,23</t>
  </si>
  <si>
    <t>417361821R00</t>
  </si>
  <si>
    <t>1171,65*0,001</t>
  </si>
  <si>
    <t>413321315111</t>
  </si>
  <si>
    <t>Roznášecí bet. podkladek pro OK z betonu železového C 20/25, vč. bednění</t>
  </si>
  <si>
    <t>VE 3 : 11*0,25*0,5*0,25</t>
  </si>
  <si>
    <t>612 42 Omítky vnitřní stěn vápenné nebo vápenocementové v podlaží i ve schodišti</t>
  </si>
  <si>
    <t>612421637R00</t>
  </si>
  <si>
    <t>štukové</t>
  </si>
  <si>
    <t>103 : 3,7*(6,0+5,375+4,5+0,6)*2</t>
  </si>
  <si>
    <t>104 : 3,7*(6,0+5,8)*2</t>
  </si>
  <si>
    <t>105 : 3,7*(4,375+3,25+1,0*3)*2</t>
  </si>
  <si>
    <t>106-109 : 3,7*(2,925*4+1,5+1,75+1,0+1,25)*2</t>
  </si>
  <si>
    <t>110 : 3,7*(6,0+1,875+3,0)*2</t>
  </si>
  <si>
    <t>0,15*2,3*(1,875+1,5*2)</t>
  </si>
  <si>
    <t>111 : 3,7*(6,0+5,555)*2</t>
  </si>
  <si>
    <t>112 : 3,7*(6,0+6,745)*2</t>
  </si>
  <si>
    <t>113 : 3,7*(6,0+4,875)*2</t>
  </si>
  <si>
    <t>114 : 3,7*(2,875+1,5)*2</t>
  </si>
  <si>
    <t>115, 116 : 3,7*(1,75*2+0,85+1,4)*2</t>
  </si>
  <si>
    <t>117 : 3,7*(2,25+1,0)*2</t>
  </si>
  <si>
    <t>Odpočet obklady : -134,23</t>
  </si>
  <si>
    <t>Odpočet otvory : -2,0*(0,6*16+0,9*14+0,8*6)</t>
  </si>
  <si>
    <t>-1,25*(32,875-0,25+3,875+0,875*2+3,0)-1,3*1,938*2</t>
  </si>
  <si>
    <t>-1,0*0,625*3</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</si>
  <si>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</si>
  <si>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</si>
  <si>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</si>
  <si>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</si>
  <si>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(28,999+3,875+0,875)*1,25</t>
  </si>
  <si>
    <t>0,625*1,0*3</t>
  </si>
  <si>
    <t>1,938*2,55*2</t>
  </si>
  <si>
    <t>622 Úpravy fasády pro zateplení</t>
  </si>
  <si>
    <t>622500007T00</t>
  </si>
  <si>
    <t xml:space="preserve">Vyztužení hran na objektu </t>
  </si>
  <si>
    <t>- osazení rohovníku z pancéřové síťoviny</t>
  </si>
  <si>
    <t>4,75*2</t>
  </si>
  <si>
    <t>622 31-2 Zateplení soklu</t>
  </si>
  <si>
    <t>nanesení lepicího tmelu na izolační desky, nalepení desek, zajištění talířovými hmoždinkami (6 ks/m2), přebroušení desek, natažení stěrky, vtlačení výztužné tkaniny (1,15 m2/m2), přehlazení stěrky. Další vrstvy podle popisu položky.</t>
  </si>
  <si>
    <t>K ochraně hran na rozích budovy je do plochy zahrnuto 0,14 m rohových lišt na m2.</t>
  </si>
  <si>
    <t>622311124RT1</t>
  </si>
  <si>
    <t>soklovým polystyrénem, tloušťky 140 mm, kontaktní nátěr a akrylátová omítka</t>
  </si>
  <si>
    <t>Zateplení soklu : 0,3*((36,4+84,4-0,15*2+0,14*2)*2-41,68-5,3*3)</t>
  </si>
  <si>
    <t>622311124RV1</t>
  </si>
  <si>
    <t>soklovým polystyrénem, tloušťky 140 mm, zakončené stěrkou s výztužnou tkaninou</t>
  </si>
  <si>
    <t>Zateplení soklu : 0,8*((36,4+84,4-0,15*2+0,14*2)*2-41,68-5,3*3)</t>
  </si>
  <si>
    <t>622 31-3 Zateplení fasády</t>
  </si>
  <si>
    <t>K ochraně hran na rozích budovy je zahrnuto 0,14 m rohových lišt na m2.</t>
  </si>
  <si>
    <t>622311835RT3</t>
  </si>
  <si>
    <t xml:space="preserve"> , minerálními deskami s podélným vláknem, tloušťky 160 mm, kontaktní nátěr a silikonová omítka, škrábaná, zrnitost 2 mm</t>
  </si>
  <si>
    <t>(4,5-0,1)*((42,05-0,16*2)+6,52*2)</t>
  </si>
  <si>
    <t>Odp. otvory : -(28,999+3,875+0,875)*1,25</t>
  </si>
  <si>
    <t>622 47-3 Příplatek</t>
  </si>
  <si>
    <t>622473187RT2</t>
  </si>
  <si>
    <t>za okenní začišťovací lištu včetně dodávky</t>
  </si>
  <si>
    <t>Začišťovací okenní profil (APU lišta) - 2D v návaznosti zateplovacího systému na rám okna</t>
  </si>
  <si>
    <t>pozor překlep "návaznosti"</t>
  </si>
  <si>
    <t xml:space="preserve">  (28,999+3,875+0,875+1,25*2)*2</t>
  </si>
  <si>
    <t xml:space="preserve">  (0,625+1,0)*2*3</t>
  </si>
  <si>
    <t xml:space="preserve">  (1,938+2,55*2)*2</t>
  </si>
  <si>
    <t>96,32</t>
  </si>
  <si>
    <t>622 48-111 Potažení vnějších ploch pletivem</t>
  </si>
  <si>
    <t>v ploše nebo pruzích na plném podkladě (pod omítku),</t>
  </si>
  <si>
    <t>622 48-1113 výztužnou  tkaninou</t>
  </si>
  <si>
    <t>622481113R00</t>
  </si>
  <si>
    <t>skelnou</t>
  </si>
  <si>
    <t>96,32*0,16</t>
  </si>
  <si>
    <t>Atika : 0,035*2*(42,05-0,16*2+6,25*2)</t>
  </si>
  <si>
    <t>Parapety : 2*0,02*(28,999+3,875+3,0+0,875*2+0,625*3)</t>
  </si>
  <si>
    <t>632 45-102 Vyrovnávací potěr z cementové malty v pásu</t>
  </si>
  <si>
    <t>na zdivu jako podklad např. pod izolaci, na parapetech z prefabrikovaných dílců, pod oplechování apod., vodorovný nebo ve spádu do 15°, hlazený dřevěným hladítkem,</t>
  </si>
  <si>
    <t>632451021R00</t>
  </si>
  <si>
    <t>o průměrné (střední) tloušťce od 10 do 20 mm</t>
  </si>
  <si>
    <t>0,25*(28,999+3,875+3,0+0,875*2+0,625*3)</t>
  </si>
  <si>
    <t>632451023R00</t>
  </si>
  <si>
    <t>o průměrné (střední) tloušťce od 30 do 40 mm</t>
  </si>
  <si>
    <t>Atika : 0,25*(42,05-0,16*2+6,25*2)</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</si>
  <si>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</si>
  <si>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</si>
  <si>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</si>
  <si>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</si>
  <si>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642 94-211 včetně dodávky zárubní</t>
  </si>
  <si>
    <t>642942111RT2</t>
  </si>
  <si>
    <t>60 x 197 x 11 cm</t>
  </si>
  <si>
    <t>642942111RT4</t>
  </si>
  <si>
    <t>80 x 197 x 11 cm</t>
  </si>
  <si>
    <t>642942111RT5</t>
  </si>
  <si>
    <t>90 x 197 x 11 cm</t>
  </si>
  <si>
    <t>648 99 Osazení parapetních desek z plastických hmot</t>
  </si>
  <si>
    <t>a poloplastických hmot na montážní pěnu, zapravení omítky pod parapetem, těsnění spáry mezi parapetem a rámem okna, dodávka silikonu.</t>
  </si>
  <si>
    <t>648 99-1 Dodávka a osazení parapetních desek z plastických hmot</t>
  </si>
  <si>
    <t>648991113RT2</t>
  </si>
  <si>
    <t>šířky 250 mm</t>
  </si>
  <si>
    <t>T.12 : (32,875-0,25-1,938*2)+3,875+0,875*2+3,0</t>
  </si>
  <si>
    <t>0,625*3</t>
  </si>
  <si>
    <t>553310502R</t>
  </si>
  <si>
    <t>zárubeň kovová rohová; pro zděné stěny, příčky, pro dodatečnou montáž; š průchodu 800 mm; h průchodu 1 970 mm; L, P</t>
  </si>
  <si>
    <t>pro dveře T.8 : 1</t>
  </si>
  <si>
    <t>941 94-1 Montáž lešení lehkého pracovního řadového s podlahami</t>
  </si>
  <si>
    <t>941941041R00</t>
  </si>
  <si>
    <t>šířky od 1,00 do 1,20 m, výšky do 10 m</t>
  </si>
  <si>
    <t>800-3</t>
  </si>
  <si>
    <t>Včetně kotvení lešení.</t>
  </si>
  <si>
    <t>Jihovýchod, Severozápad : (7,8-1,8)*(84,72+1,2*2)*2</t>
  </si>
  <si>
    <t>Administrativa odpočet : -4,7*42,05</t>
  </si>
  <si>
    <t>Jihozápad, Severovýchod : (7,8-1,8)*(36,7+1,2*2)*2*2</t>
  </si>
  <si>
    <t>Administrativa : (4,5+0,2-1,8)*(42,05+1,2*2+(6,52+1,2)*2)</t>
  </si>
  <si>
    <t>941 94-19 příplatek za každý další i započatý měsíc použití lešení</t>
  </si>
  <si>
    <t>941941291R00</t>
  </si>
  <si>
    <t>šířky od 1,00 do 1,20 m a výšky do 10 m</t>
  </si>
  <si>
    <t>1959,886*2</t>
  </si>
  <si>
    <t>941 94-18 Demontáž lešení lehkého řadového s podlahami</t>
  </si>
  <si>
    <t>941941841R00</t>
  </si>
  <si>
    <t>šířky přes 1 do 1,2 m, výšky do 10 m</t>
  </si>
  <si>
    <t>1959,886</t>
  </si>
  <si>
    <t>941 95-5 Lešení lehké pracovní pomocné</t>
  </si>
  <si>
    <t>941955002R00</t>
  </si>
  <si>
    <t>pomocné, o výšce lešeňové podlahy přes 1,2 do 1,9 m</t>
  </si>
  <si>
    <t>Pro zdění : 1,5*(18,555+22,425+6,0*4)*2</t>
  </si>
  <si>
    <t>Pro vnitřní omítky : 1,5*(18,555+22,425+6,0*4)*2</t>
  </si>
  <si>
    <t>(2,55+3,0)*6,0</t>
  </si>
  <si>
    <t>4,5*4,15</t>
  </si>
  <si>
    <t>952 90 Vyčištění budov a ostatních objektů</t>
  </si>
  <si>
    <t>952 90-12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t>
  </si>
  <si>
    <t>952901221R00</t>
  </si>
  <si>
    <t>jakékoliv výšky podlaží</t>
  </si>
  <si>
    <t>Hala : 36,72*84,72-6,0*18,0</t>
  </si>
  <si>
    <t>Administrativa : 6,52*42,05</t>
  </si>
  <si>
    <t>955Z1.1</t>
  </si>
  <si>
    <t>D+M Nerezový kotvicí bod pro trapézový plech, délky 300 mm</t>
  </si>
  <si>
    <t xml:space="preserve">osazený v pozitivním i negativním směru. Rozměr základny	</t>
  </si>
  <si>
    <t xml:space="preserve">290 x 200mm, průměr sloupku 16mm. Instalovat </t>
  </si>
  <si>
    <t>pomocí čtyř speciálních sklopných kotev z povrchu	střechy.</t>
  </si>
  <si>
    <t>955Z1.2</t>
  </si>
  <si>
    <t>D+M Nerezový kotvicí bod určený pro instalaci na betonové nosníky, délky 400 mm</t>
  </si>
  <si>
    <t xml:space="preserve"> Kotvicí bod má základnu a kontradesku velikosti 200 x 200 mm. Sloupek má průměr 16 mm. Instalace probíhá sevřením trámu kontradeskou pomocí čtyř závitových tyčí (součástí dodávky). Maximální šířka trámu je 150 mm. Při objednávce je nutné specifikovat předpokládanou svěrnou tloušťku.</t>
  </si>
  <si>
    <t>713121000</t>
  </si>
  <si>
    <t>103 : 6,0*5,375+4,5*2,45</t>
  </si>
  <si>
    <t>0,125*0,6*2+0,15*1,5</t>
  </si>
  <si>
    <t>104 : 6,0*5,8</t>
  </si>
  <si>
    <t>0,125*0,8</t>
  </si>
  <si>
    <t>105 : 4,375*3,25</t>
  </si>
  <si>
    <t>0,175*0,8</t>
  </si>
  <si>
    <t>106-109 : 2,925*(1,5+1,75+1,0+1,25)</t>
  </si>
  <si>
    <t>0,125*0,6*3</t>
  </si>
  <si>
    <t>110 : 6,0*1,875+3,0*1,875</t>
  </si>
  <si>
    <t>0,125*0,9+0,15*1,875</t>
  </si>
  <si>
    <t>111 : 6,0*5,555</t>
  </si>
  <si>
    <t>112 : 6,0*6,745</t>
  </si>
  <si>
    <t>0,15*1,5</t>
  </si>
  <si>
    <t>113 : 6,0*4,875</t>
  </si>
  <si>
    <t>0,125*0,9</t>
  </si>
  <si>
    <t>114 : 2,875*1,5</t>
  </si>
  <si>
    <t>115, 116 : 1,75*(0,85+1,275)</t>
  </si>
  <si>
    <t>117 : 2,25*1,0</t>
  </si>
  <si>
    <t>711 21 Izolace proti netlakové vodě - nátěry a stěrky</t>
  </si>
  <si>
    <t>711 21-3 stěrka hydroizolační</t>
  </si>
  <si>
    <t>711212002RT1</t>
  </si>
  <si>
    <t>proti vlhkosti</t>
  </si>
  <si>
    <t>dvouvrstvá</t>
  </si>
  <si>
    <t xml:space="preserve">Podlahy : </t>
  </si>
  <si>
    <t xml:space="preserve">Vytažení : </t>
  </si>
  <si>
    <t xml:space="preserve">  105 : ((4,375+3,25+1,0*3)*2-0,8*2)</t>
  </si>
  <si>
    <t xml:space="preserve">  106-109 : ((2,925*4+1,5+1,75+1,0+1,25)*2-0,6*8)</t>
  </si>
  <si>
    <t xml:space="preserve">  115, 116 : ((1,75*2+0,85+1,4)*2-0,6*4)</t>
  </si>
  <si>
    <t xml:space="preserve">  117 : ((2,25+1,0)*2-0,6)</t>
  </si>
  <si>
    <t xml:space="preserve">  103 : (3,2+0,6)</t>
  </si>
  <si>
    <t>0,3*68,05</t>
  </si>
  <si>
    <t>Dopočet sprchy : (2,0-0,3)*1,0*3*5</t>
  </si>
  <si>
    <t>711 21-6 doplňky</t>
  </si>
  <si>
    <t>711212601RT1</t>
  </si>
  <si>
    <t>těsnicí pás do spoje podlaha stěna š 120 mm</t>
  </si>
  <si>
    <t>105 : ((4,375+3,25+1,0*3)*2-0,8*2)</t>
  </si>
  <si>
    <t>106-109 : ((2,925*4+1,5+1,75+1,0+1,25)*2-0,6*8)</t>
  </si>
  <si>
    <t>115, 116 : ((1,75*2+0,85+1,4)*2-0,6*4)</t>
  </si>
  <si>
    <t>117 : ((2,25+1,0)*2-0,6)</t>
  </si>
  <si>
    <t>103 : (3,2+0,6)</t>
  </si>
  <si>
    <t>712 37 Povlakové krytiny střech do 10° termoplasty</t>
  </si>
  <si>
    <t>712372121RS1</t>
  </si>
  <si>
    <t>kotvené do profilovaného plechu nebo do bednění, 4 kotvy/m2, tl. izolace do 160 mm, bez dodávky fólie, bez rozlišení tloušťky fólie</t>
  </si>
  <si>
    <t>včetně ukotvení k podkladu hmoždinkami, svaření všech spojů a překrytí kotev fólií.</t>
  </si>
  <si>
    <t>Hala : 84,4*36,4-6,0*18,0</t>
  </si>
  <si>
    <t>-2,66*(75,5+81,7)</t>
  </si>
  <si>
    <t>Mezisoučet</t>
  </si>
  <si>
    <t>Admin : 6,11*41,225</t>
  </si>
  <si>
    <t>712 87 Samostatné vytažení izolačního povlaku termoplasty</t>
  </si>
  <si>
    <t>na konstrukce převyšující úroveň střechy,</t>
  </si>
  <si>
    <t>712871801RT1</t>
  </si>
  <si>
    <t>1 vrstva, materiál ve specifikaci, bez rozlišení tloušťky fólie</t>
  </si>
  <si>
    <t>Vytažení světlík : 2*0,16*(2,66*2+75,5+81,7)*2</t>
  </si>
  <si>
    <t>Vytažení atika : (0,2+0,16)*(84,4+36,4)*2</t>
  </si>
  <si>
    <t xml:space="preserve">Admin : </t>
  </si>
  <si>
    <t>Vytažení atika : (0,22+0,25)*(6,11*2+41,225)</t>
  </si>
  <si>
    <t>28322103.BR</t>
  </si>
  <si>
    <t>fólie izolační střešní hydroizolační; tloušťka 1,20 mm; plošná hmotnost 1 520 g/m2; PVC-P, výztužná mřížka</t>
  </si>
  <si>
    <t xml:space="preserve">  Hala : 84,4*36,4-6,0*18,0</t>
  </si>
  <si>
    <t xml:space="preserve">  -2,66*(75,5+81,7)</t>
  </si>
  <si>
    <t xml:space="preserve">  Admin : 6,11*41,225</t>
  </si>
  <si>
    <t>2797,89*1,12</t>
  </si>
  <si>
    <t xml:space="preserve">  Vytažení světlík : 2*0,16*(2,66*2+75,5+81,7)*2</t>
  </si>
  <si>
    <t xml:space="preserve">  Vytažení atika : (0,2+0,16)*(84,4+36,4)*2</t>
  </si>
  <si>
    <t xml:space="preserve">  Admin : </t>
  </si>
  <si>
    <t xml:space="preserve">  Vytažení atika : (0,22+0,25)*(6,11*2+41,225)</t>
  </si>
  <si>
    <t>216,11*1,17</t>
  </si>
  <si>
    <t>31174130R</t>
  </si>
  <si>
    <t>prvek upevňovací kombinovaný šroub; šroub s teleskopem do dřeva a prof.plechu; podl.50-95,šroub 4,8x90 mm; mater. podložky-polyamid; tl. izolace 160 mm; využitelná délka dříku 95 mm; délka šroubu 90 mm</t>
  </si>
  <si>
    <t>Dopočet kotev na 6 ks/m2 : 2797,89*2</t>
  </si>
  <si>
    <t>998 71-2 Přesun hmot pro povlakové krytiny</t>
  </si>
  <si>
    <t>998712102R00</t>
  </si>
  <si>
    <t>v objektech výšky přes 6 do 12 m</t>
  </si>
  <si>
    <t>713 12 Montáž tepelné izolace podlah</t>
  </si>
  <si>
    <t>713121111R00</t>
  </si>
  <si>
    <t>jednovrstvá, bez dodávky materiálu</t>
  </si>
  <si>
    <t>800-713</t>
  </si>
  <si>
    <t>713 14 Montáž tepelné izolace střech na plný podklad</t>
  </si>
  <si>
    <t>713141151R00</t>
  </si>
  <si>
    <t>kladená na sucho, jednovrstvá</t>
  </si>
  <si>
    <t>713 14-1 montáž parozábrany na plný podklad</t>
  </si>
  <si>
    <t>713141221RO3</t>
  </si>
  <si>
    <t>plochých střech, včetně dodávky materiálu</t>
  </si>
  <si>
    <t>2797,89</t>
  </si>
  <si>
    <t>216,11</t>
  </si>
  <si>
    <t>713 19 Izolace tepelné běžných konstrukcí - doplňky</t>
  </si>
  <si>
    <t>713191100RT9</t>
  </si>
  <si>
    <t>položení izolační fólie, včetně dodávky materiálu</t>
  </si>
  <si>
    <t>713191122R00</t>
  </si>
  <si>
    <t>překrytí pásem asfaltovaným nepískovaným, včetně dodávky materiálu</t>
  </si>
  <si>
    <t>Podlahová deska PD 2, 3 : 6,0*(18,555+22,425)</t>
  </si>
  <si>
    <t>0,25*(1,5*2+1,875+1,938*2)</t>
  </si>
  <si>
    <t>713PPS</t>
  </si>
  <si>
    <t>Montáž spádových klínů tep izol</t>
  </si>
  <si>
    <t>Hala - po obvodu atiky : (84,4+36,4-1,0*2)*2*1,0</t>
  </si>
  <si>
    <t>28375705R</t>
  </si>
  <si>
    <t>deska izolační stabilizovaná; pěnový polystyren; rovná hrana; součinitel tepelné vodivosti 0,035 W/mK; obj. hmotnost 25,00 kg/m3</t>
  </si>
  <si>
    <t>248,07*1,02*0,08</t>
  </si>
  <si>
    <t>28375764.AR</t>
  </si>
  <si>
    <t>deska izolační EPS 70; pěnový polystyren; povrch hladký; součinitel tepelné vodivosti 0,039 W/mK; obj. hmotnost 17,50 kg/m3</t>
  </si>
  <si>
    <t xml:space="preserve">Zateplení střechy : : </t>
  </si>
  <si>
    <t>2797,9*0,08*1,02</t>
  </si>
  <si>
    <t>28375766.AR</t>
  </si>
  <si>
    <t>deska izolační EPS 100; pěnový polystyren; povrch hladký; součinitel tepelné vodivosti 0,037 W/mK; obj. hmotnost 20,00 kg/m3</t>
  </si>
  <si>
    <t>28375971R</t>
  </si>
  <si>
    <t>deska spádová, klín EPS 100; pěnový polystyren; součinitel tepelné vodivosti 0,037 W/mK</t>
  </si>
  <si>
    <t>Hala - po obvodu atiky : (84,4+36,4-1,0*2)*2*1,0*(0,08+0,16)*0,5</t>
  </si>
  <si>
    <t>Admin : 6,11*41,225*(0,02+0,1)*0,5</t>
  </si>
  <si>
    <t>998 71-3 Přesun hmot pro izolace tepelné</t>
  </si>
  <si>
    <t>998713102R00</t>
  </si>
  <si>
    <t>762 44 Obložení atiky</t>
  </si>
  <si>
    <t>762 44-2 s dodávkou</t>
  </si>
  <si>
    <t>762441111RT1</t>
  </si>
  <si>
    <t>dřevoštěpkových desek, tloušťky 15 mm, 1 vrstva, upevnění přibíjením</t>
  </si>
  <si>
    <t>800-762</t>
  </si>
  <si>
    <t>Atika : 0,25*(41,225+6,485*2)</t>
  </si>
  <si>
    <t>998 76 Přesun hmot pro konstrukce tesařské</t>
  </si>
  <si>
    <t>998762202R00</t>
  </si>
  <si>
    <t>764 01-21 Oplechování parapetů z pozinkovaného plechu</t>
  </si>
  <si>
    <t>včetně rohů</t>
  </si>
  <si>
    <t>764 01-211 výroba a montáž</t>
  </si>
  <si>
    <t>764410240R00</t>
  </si>
  <si>
    <t>rš 250 mm</t>
  </si>
  <si>
    <t>800-764</t>
  </si>
  <si>
    <t>K.2 : 84</t>
  </si>
  <si>
    <t>764 05-13 Lemování z titanzinkového plechu</t>
  </si>
  <si>
    <t>764 05-131 výroba a montáž lemování zdí</t>
  </si>
  <si>
    <t>764233460R00</t>
  </si>
  <si>
    <t>na plochých střechách včetně rohů, spojů, lišt a dilatací, rš 660 mm</t>
  </si>
  <si>
    <t>včetně zedniké výpomoci a spojovacích prostředků.</t>
  </si>
  <si>
    <t>K.3 : 55</t>
  </si>
  <si>
    <t>764 05-21 Oplechování parapetů z titanzinkového plechu</t>
  </si>
  <si>
    <t>764 05-211 výroba a montáž včetně rohů a spojovacích prostředků</t>
  </si>
  <si>
    <t>764510450RT2</t>
  </si>
  <si>
    <t>rš 330 mm</t>
  </si>
  <si>
    <t>K.1 : 35,7</t>
  </si>
  <si>
    <t>764 07-12 Oplechování říms a okapů z ocelových plechů s povrchovou úpravou</t>
  </si>
  <si>
    <t>včetně zhotovení rohů, spojů a dilatací</t>
  </si>
  <si>
    <t>764 07-121 výroba (zhotovení) a montáž oplechování</t>
  </si>
  <si>
    <t>764918232R00</t>
  </si>
  <si>
    <t>okapů na  živičné fóliové krytině, rš 330 mm</t>
  </si>
  <si>
    <t>včetně zednické výpomoci.</t>
  </si>
  <si>
    <t>K.4 : 42</t>
  </si>
  <si>
    <t>764 07-13 Lemování z ocelových plechů s povrchovou úpravou</t>
  </si>
  <si>
    <t>764 07-131 výroba (zhotovení) a montáž lemování zdí</t>
  </si>
  <si>
    <t>764918331R00</t>
  </si>
  <si>
    <t>na plochých střechách včetně rohů, spojů, lišt a dilatací, rš 250 mm</t>
  </si>
  <si>
    <t>K.6 : 9,0</t>
  </si>
  <si>
    <t>764918333R00</t>
  </si>
  <si>
    <t>na plochých střechách včetně rohů, spojů, lišt a dilatací, rš 400 mm</t>
  </si>
  <si>
    <t>K.5 : 242,88</t>
  </si>
  <si>
    <t>764 07-14 Ostatní prvky z ocelových plechů s povrchovou úpravou</t>
  </si>
  <si>
    <t>764 07-141 výroba a montáž lemování trub, konzol a držáků s dilatačním kloboučkem</t>
  </si>
  <si>
    <t>764918404R00</t>
  </si>
  <si>
    <t>průměru přes 150 do 200 mm</t>
  </si>
  <si>
    <t>K.8 : 2+1+2</t>
  </si>
  <si>
    <t>764PPS</t>
  </si>
  <si>
    <t>Dodávka lakovaný plech</t>
  </si>
  <si>
    <t>K.4 : 46,2*0,315*1,1</t>
  </si>
  <si>
    <t>K.5 : 242,88*0,39*1,1</t>
  </si>
  <si>
    <t>K.6 : 9,0*0,15*1,1</t>
  </si>
  <si>
    <t>K.8 : 3,14*(0,15*3+0,07*2)*0,3*1,1</t>
  </si>
  <si>
    <t>998 76-4 Přesun hmot pro konstrukce klempířské</t>
  </si>
  <si>
    <t>998764202R00</t>
  </si>
  <si>
    <t>766 66 Montáž dveřních křídel kompletizovaných</t>
  </si>
  <si>
    <t>766661112R00</t>
  </si>
  <si>
    <t>otevíravých ,  , do ocelové nebo fošnové zárubně, jednokřídlových, šířky do 800 mm</t>
  </si>
  <si>
    <t>800-766</t>
  </si>
  <si>
    <t>T.7.1 : 4</t>
  </si>
  <si>
    <t>T.7.2 : 4</t>
  </si>
  <si>
    <t>T.8 : 3</t>
  </si>
  <si>
    <t>766661122R00</t>
  </si>
  <si>
    <t>otevíravých ,  , do ocelové nebo fošnové zárubně, jednokřídlových, šířky přes 800 mm</t>
  </si>
  <si>
    <t>T.9.1 : 2</t>
  </si>
  <si>
    <t>T.9.2 : 4</t>
  </si>
  <si>
    <t>766_T.7.1</t>
  </si>
  <si>
    <t>Vnitřní dřevěné dveře plné,kování kl-kl, zámek vložkový, 600x1970mm, dodávka</t>
  </si>
  <si>
    <t>Popis výrobku viz výpis výplní otvorů</t>
  </si>
  <si>
    <t>Zárubeň samostataně</t>
  </si>
  <si>
    <t>766_T.7.2</t>
  </si>
  <si>
    <t>Vnitřní dřevěné dveře plné,kování kl-kl, WC zámek volno/obsazeno, 600x1970mm, dodávka</t>
  </si>
  <si>
    <t>766_T.8</t>
  </si>
  <si>
    <t>Vnitřní dřevěné dveře plné,kování kl-kl, zámek vložkový, 800x1970mm, dodávka</t>
  </si>
  <si>
    <t>766_T.9.1</t>
  </si>
  <si>
    <t>Vnitřní dřevěné dveře plné,kování kl-kl, zámek vložkový, 900x1970mm, PANIKOVÉ KOVÁNÍ, dodávka</t>
  </si>
  <si>
    <t>766_T.9.2</t>
  </si>
  <si>
    <t>Vnitřní dřevěné dveře plné,kování kl-kl, zámek vložkový, 900x1970mm, dodávka</t>
  </si>
  <si>
    <t>998 76-6 Přesun hmot pro konstrukce truhlářské</t>
  </si>
  <si>
    <t>998766202R00</t>
  </si>
  <si>
    <t>767 83 Montáž žebříků</t>
  </si>
  <si>
    <t>767833100R00</t>
  </si>
  <si>
    <t>do zdiva , s bočnicemi z trubek nebo z tenkostěnných profilů</t>
  </si>
  <si>
    <t>Z.9.1 : 5,285</t>
  </si>
  <si>
    <t>Z.9.2 : 4,385</t>
  </si>
  <si>
    <t>Z.10 : 8,635*2</t>
  </si>
  <si>
    <t>553470_Z.10</t>
  </si>
  <si>
    <t>Žebřík ocelový délka 8,635 m</t>
  </si>
  <si>
    <t>Popis výrobku viz výpis zámečnických výrobků</t>
  </si>
  <si>
    <t>553470_Z.9.1</t>
  </si>
  <si>
    <t>Žebřík ocelový délka 5,285 m</t>
  </si>
  <si>
    <t>553470_Z.9.2</t>
  </si>
  <si>
    <t>Žebřík ocelový délka 4,38 m</t>
  </si>
  <si>
    <t>767657388PPS</t>
  </si>
  <si>
    <t>Montáž vrat sekčních, do ocel. Konstr</t>
  </si>
  <si>
    <t>553000T.13</t>
  </si>
  <si>
    <t>T.13.1 Vrata sekční průmyslová automatizovaná, 5300/4500 se dveřmi 980/2200 , samozavírač, panikové kování, zateplená</t>
  </si>
  <si>
    <t>součinitel prostupu tepla Umin.=1,6W/m2K</t>
  </si>
  <si>
    <t>553000T.14</t>
  </si>
  <si>
    <t>T.14.1 Vrata sekční průmyslová automatizovaná, 5400/4500 se dveřmi 980/2200 , samozavírač, panikové kování, zateplená</t>
  </si>
  <si>
    <t>767311388PPS</t>
  </si>
  <si>
    <t>Montáž světlíků se zasklením, s otvíravými křídly</t>
  </si>
  <si>
    <t>T.18 : 75,8</t>
  </si>
  <si>
    <t>T.19 : 81,8</t>
  </si>
  <si>
    <t>7673113999PPS</t>
  </si>
  <si>
    <t>Montáž světlíků bodových střešních</t>
  </si>
  <si>
    <t>T.20 : 1</t>
  </si>
  <si>
    <t>553PPS_T.18</t>
  </si>
  <si>
    <t>D Střešní světlík 2660/75800</t>
  </si>
  <si>
    <t>553PPS_T.19</t>
  </si>
  <si>
    <t>D Střešní světlík 2660/81800</t>
  </si>
  <si>
    <t>553PPS_T.19.1</t>
  </si>
  <si>
    <t>Dopočet na stínění</t>
  </si>
  <si>
    <t>553PPS_T.20</t>
  </si>
  <si>
    <t>D Střešní bodový 1200/1200</t>
  </si>
  <si>
    <t>553PPS0081</t>
  </si>
  <si>
    <t>D Střešní světlík š. 2,5 - dopočet na ventilační křídlo 1060/2500, s elektromechanickým otvíráním</t>
  </si>
  <si>
    <t>766_T.10</t>
  </si>
  <si>
    <t>D+M Montovaná stěna WC 950/1900 plná</t>
  </si>
  <si>
    <t>kpl</t>
  </si>
  <si>
    <t>766_T.11</t>
  </si>
  <si>
    <t>D+M Montovaná dělicí stěna mezi pisoáry 350/1500</t>
  </si>
  <si>
    <t>769000T.15</t>
  </si>
  <si>
    <t>Sestava oken plastových, 39 ks 100/150 cm, pevné 15 ks, výklopné 14 ks</t>
  </si>
  <si>
    <t>769000T.16</t>
  </si>
  <si>
    <t>Sestava oken plastových, 15 ks 100/150 cm, pevné 9 ks, výklopné 6 ks</t>
  </si>
  <si>
    <t>769000T.17</t>
  </si>
  <si>
    <t>771 57-5 Montáž podlah z dlaždic keramických</t>
  </si>
  <si>
    <t>771575109R00</t>
  </si>
  <si>
    <t>300 x 300 mm, režných nebo glazovaných, hladkých, kladených do flexibilního tmele</t>
  </si>
  <si>
    <t>800-771</t>
  </si>
  <si>
    <t>771 57-8 Zvláštní úpravy spár</t>
  </si>
  <si>
    <t>771578011RT3</t>
  </si>
  <si>
    <t>spára podlaha-stěna silikonem</t>
  </si>
  <si>
    <t>vč. dodávky a montáže silikonu.</t>
  </si>
  <si>
    <t>105 : 2,0*10+(4,375+3,25+1,0*3)*2</t>
  </si>
  <si>
    <t>106-109 : 2,0*16+(2,925*4+1,5+1,75+1,0+1,25)*2</t>
  </si>
  <si>
    <t>115, 116 : 2,0*8+(1,75*2+0,85+1,4)*2</t>
  </si>
  <si>
    <t>117 : 2,0*4+(2,25+1,0)*2</t>
  </si>
  <si>
    <t>103 : 2,0</t>
  </si>
  <si>
    <t>59764210R</t>
  </si>
  <si>
    <t>dlažba keramická š = 300 mm; l = 300 mm; h = 9,0 mm; povch hladký, protiskluzová úprava; pro interiér i exteriér</t>
  </si>
  <si>
    <t xml:space="preserve">  105 : 4,375*3,25</t>
  </si>
  <si>
    <t xml:space="preserve">  0,175*0,8</t>
  </si>
  <si>
    <t xml:space="preserve">  106-109 : 2,925*(1,5+1,75+1,0+1,25)</t>
  </si>
  <si>
    <t xml:space="preserve">  0,125*0,6*3</t>
  </si>
  <si>
    <t xml:space="preserve">  115, 116 : 1,75*(0,85+1,275)</t>
  </si>
  <si>
    <t xml:space="preserve">  117 : 2,25*1,0</t>
  </si>
  <si>
    <t>36,87*1,1</t>
  </si>
  <si>
    <t>998 77-1 Přesun hmot pro podlahy z dlaždic</t>
  </si>
  <si>
    <t>998771202R00</t>
  </si>
  <si>
    <t>781 41 Montáž obkladů vnitřních z obkládaček pórovinových</t>
  </si>
  <si>
    <t>781 41-5 montáž obkladů vnitřních  z obkladaček pórovinových do tmele</t>
  </si>
  <si>
    <t>781415015RT1</t>
  </si>
  <si>
    <t xml:space="preserve"> , 200 x 200, nebo 300 x 150 mm, lepených do flexibilního tmele</t>
  </si>
  <si>
    <t>105 : 2,0*((4,375+3,25+1,0*3)*2-0,8*2)</t>
  </si>
  <si>
    <t>106-109 : 2,0*((2,925*4+1,5+1,75+1,0+1,25)*2-0,6*8)</t>
  </si>
  <si>
    <t>115, 116 : 2,0*((1,75*2+0,85+1,4)*2-0,6*4)</t>
  </si>
  <si>
    <t>117 : 2,0*((2,25+1,0)*2-0,6)</t>
  </si>
  <si>
    <t>103 : 2,0*(3,2+0,6)</t>
  </si>
  <si>
    <t>781 49 Lišty k obkladům</t>
  </si>
  <si>
    <t>781 49-3 profil rohový</t>
  </si>
  <si>
    <t>781497121RS7</t>
  </si>
  <si>
    <t xml:space="preserve">Al chrom, uložení do tmele,  , výška profilu 10 mm,  </t>
  </si>
  <si>
    <t>2,0*2*4+1,0*2+0,85</t>
  </si>
  <si>
    <t>(0,45*2+0,625)*2</t>
  </si>
  <si>
    <t>781 67 Montáž obkladů parapetů z dlaždic keramických</t>
  </si>
  <si>
    <t>781675114RT1</t>
  </si>
  <si>
    <t>200 x 200 mm, kladených do flexibilního tmele</t>
  </si>
  <si>
    <t>106-109 : (0,625+0,45*2)*3</t>
  </si>
  <si>
    <t>597813600R</t>
  </si>
  <si>
    <t>obklad keramický š = 198 mm; l = 198 mm; h = 6,5 mm; pro interiér; barva bílá; mat</t>
  </si>
  <si>
    <t>(134,23+4,58*0,25)*1,1</t>
  </si>
  <si>
    <t>998 78 Přesun hmot pro obklady keramické</t>
  </si>
  <si>
    <t>998781202R00</t>
  </si>
  <si>
    <t>783 17 Nátěry ocelových konstrukcí polyuretanové</t>
  </si>
  <si>
    <t>783174530R00</t>
  </si>
  <si>
    <t>konstrukcí lehkých "C" nebo velmi lehkých "CC", dvojnásobné s 2 x emailováním</t>
  </si>
  <si>
    <t>800-783</t>
  </si>
  <si>
    <t>32,77*65</t>
  </si>
  <si>
    <t>783 22 Nátěry kov.stavebních doplňk.konstrukcí syntetické</t>
  </si>
  <si>
    <t>783225100R00</t>
  </si>
  <si>
    <t xml:space="preserve">dvojnásobné + 1x email,  </t>
  </si>
  <si>
    <t>včetně pomocného lešení.</t>
  </si>
  <si>
    <t>(1,97+0,6)*(0,115+0,05*2)*8</t>
  </si>
  <si>
    <t>(1,97+0,8)*(0,115+0,05*2)*2</t>
  </si>
  <si>
    <t>(1,97+0,9)*(0,115+0,05*2)*4</t>
  </si>
  <si>
    <t>(1,97+0,9)*(0,2+0,05*2)*4</t>
  </si>
  <si>
    <t>783226100R00</t>
  </si>
  <si>
    <t xml:space="preserve">základní,  </t>
  </si>
  <si>
    <t>784 41 Příprava povrchu</t>
  </si>
  <si>
    <t>784 41-2 Penetrace (napouštění) podkladu</t>
  </si>
  <si>
    <t>784191201R00</t>
  </si>
  <si>
    <t>disperzní, jednonásobná</t>
  </si>
  <si>
    <t>800-784</t>
  </si>
  <si>
    <t>Odpočet obklady : -134,23+4,0*8</t>
  </si>
  <si>
    <t>Odpočet otvory : -1,25*(32,875-0,25+3,875+3,0)-1,3*1,938*2</t>
  </si>
  <si>
    <t>4,0*4</t>
  </si>
  <si>
    <t>0,25*(1,25*5*2+32,875-0,25+3,875+0,875*2+3,0+1,3*2*2)</t>
  </si>
  <si>
    <t>0,25*((1,0-0,45)*2+0,625)*3</t>
  </si>
  <si>
    <t>784 45 Malby z malířských směsí</t>
  </si>
  <si>
    <t>784195212R00</t>
  </si>
  <si>
    <t>otěruvzdorných,  , bělost 82 %, dvojnásobné</t>
  </si>
  <si>
    <t>430 33-2 Střechy - váha střeš. pláště do 100 kp/m2</t>
  </si>
  <si>
    <t>430332201R00</t>
  </si>
  <si>
    <t>Střecha, světl. luc. hř. 100 kg/m2, rozpětí 18/6 m</t>
  </si>
  <si>
    <t>POL1_9</t>
  </si>
  <si>
    <t>Viz statika : 2544,9</t>
  </si>
  <si>
    <t>154845141</t>
  </si>
  <si>
    <t>Profil trapézový H=153mm x 0,88 mm, pozink.</t>
  </si>
  <si>
    <t>Viz statika : 2134,6</t>
  </si>
  <si>
    <t>154845161</t>
  </si>
  <si>
    <t>Profil trapézový H=153mm x 1,25 mm, pozink.</t>
  </si>
  <si>
    <t>Viz statika : 410,3</t>
  </si>
  <si>
    <t>43000PPS0002</t>
  </si>
  <si>
    <t>OK konstrukce, D+M</t>
  </si>
  <si>
    <t>POL3_9</t>
  </si>
  <si>
    <t>131201112R00</t>
  </si>
  <si>
    <t>do 1000 m3, v hornině 3, hloubení strojně</t>
  </si>
  <si>
    <t>Retenční nádrž : (13,3*8,8+11,9*7,4)*0,5*2,75</t>
  </si>
  <si>
    <t>Dopočet výkop pro čerpací stanici : (5,1-0,6)*4,45*2,4</t>
  </si>
  <si>
    <t>330,0725*0,5</t>
  </si>
  <si>
    <t>161 10-11 Svislé přemístění výkopku</t>
  </si>
  <si>
    <t>bez naložení do dopravní nádoby, ale s vyprázdněním dopravní nádoby na hromadu nebo na dopravní prostředek,</t>
  </si>
  <si>
    <t>161101101R00</t>
  </si>
  <si>
    <t>z horniny 1 až 4, při hloubce výkopu přes 1 do 2,5 m</t>
  </si>
  <si>
    <t>330,0725*0,08</t>
  </si>
  <si>
    <t>162301101R00</t>
  </si>
  <si>
    <t>z horniny 1 až 4, na vzdálenost přes 50  do 500 m</t>
  </si>
  <si>
    <t>Na mezidep a zpět : 157,0*2</t>
  </si>
  <si>
    <t>162701105RT6</t>
  </si>
  <si>
    <t xml:space="preserve">Osvoz na skládku : </t>
  </si>
  <si>
    <t xml:space="preserve">  Nádrž : 10,5*6,0*(0,3+1,98+0,2)</t>
  </si>
  <si>
    <t xml:space="preserve">  Vstupy do nádrže : 1,0*1,0*0,2*2</t>
  </si>
  <si>
    <t xml:space="preserve">  Podkl. maz : 10,7*6,2*0,1</t>
  </si>
  <si>
    <t xml:space="preserve">  Čerpací stanice : 3,14*1,15*1,15*2,3</t>
  </si>
  <si>
    <t xml:space="preserve">  Podkl. maz : 3,14*1,25*1,25*0,1</t>
  </si>
  <si>
    <t>173,62</t>
  </si>
  <si>
    <t>173,62*10</t>
  </si>
  <si>
    <t>174101101R00</t>
  </si>
  <si>
    <t>jam, šachet, rýh nebo kolem objektů v těchto vykopávkách</t>
  </si>
  <si>
    <t>včetně strojního přemístění materiálu pro zásyp ze vzdálenosti do 10 m od okraje zásypu</t>
  </si>
  <si>
    <t>Retenční nádrž : (13,3*8,8+11,9*7,4)*0,5*(2,75-0,28)+13,3*8,8*0,25</t>
  </si>
  <si>
    <t>Dopočet výkop pro čerpací stanici : (5,1-0,6)*4,45*(2,4-0,25+0,25)</t>
  </si>
  <si>
    <t>-173,62</t>
  </si>
  <si>
    <t>181 10 Úprava pláně v zářezech</t>
  </si>
  <si>
    <t>vyrovnáním výškových rozdílů, ploch vodorovných a ploch do sklonu 1 : 5.</t>
  </si>
  <si>
    <t>181101102R00</t>
  </si>
  <si>
    <t>v hornině 1 až 4, se zhutněním</t>
  </si>
  <si>
    <t>Retenční nádrž : 13,3*8,8</t>
  </si>
  <si>
    <t>Dopočet výkop pro čerpací stanici : (5,1-0,6)</t>
  </si>
  <si>
    <t>274 35 Bednění kotevních otvorů a prostupů v základových pasech</t>
  </si>
  <si>
    <t>včetně polohového zajištění a odbednění, popřípadě ztraceného bednění z pletiva a podobně.</t>
  </si>
  <si>
    <t>274353121R00</t>
  </si>
  <si>
    <t>o průřezu přes 0,02 do 0,05 m2, hloubky do 0,5 m</t>
  </si>
  <si>
    <t>801-5</t>
  </si>
  <si>
    <t>prostup pro trubky ks : 1</t>
  </si>
  <si>
    <t>274353131R00</t>
  </si>
  <si>
    <t>o průřezu přes 0,05 do 0,10 m2, hloubky do 1,00 m</t>
  </si>
  <si>
    <t>prostup pro trubky ks : 2</t>
  </si>
  <si>
    <t>274353141R00</t>
  </si>
  <si>
    <t>o průřezu přes 0,10 do 0,17 m2, hloubky do 1,00 m</t>
  </si>
  <si>
    <t>380 32-6 Kompletní konstrukce z betonu železového vodostavebního</t>
  </si>
  <si>
    <t>čistíren odpadních vod (mimo budovy), nádrží, vodojemů, žlabů nebo kanálů, včetně pomocného pracovního lešení o výšce podlahy do 1900 mm a pro zatížení do 1,5 kPa,</t>
  </si>
  <si>
    <t>380326142RU1</t>
  </si>
  <si>
    <t>třídy C 30/37, vliv prostředí XC4, tloušťky konstrukce přes 150 do 300 mm</t>
  </si>
  <si>
    <t>Deska : 10,5*6,0*0,3</t>
  </si>
  <si>
    <t>Stěny : (10,5+6,0-0,25*2)*2*1,98*0,25</t>
  </si>
  <si>
    <t>Strop : (10,5*6,0-0,6*0,6*2)*0,2</t>
  </si>
  <si>
    <t>Vstupy do nádrže : (0,6+1,0)*2*0,2*2</t>
  </si>
  <si>
    <t>411 35-1 Bednění stropů</t>
  </si>
  <si>
    <t>s pomocným lešením</t>
  </si>
  <si>
    <t>411 35-11 deskových, balkonových nebo plošných konzol plné, rovné, popř. s náběhy</t>
  </si>
  <si>
    <t>411351101RT4</t>
  </si>
  <si>
    <t>systémové, včetně podepření, tloušťka stropu 240 mm, - zřízení</t>
  </si>
  <si>
    <t>Strop : 5,5*10,0</t>
  </si>
  <si>
    <t>411351102R00</t>
  </si>
  <si>
    <t xml:space="preserve"> , - odstranění</t>
  </si>
  <si>
    <t>380356231R00</t>
  </si>
  <si>
    <t>neomítaných z betonu prostého nebo železového obyčejného, ploch rovinných, zřízení</t>
  </si>
  <si>
    <t>Deska : (10,5+6,0)*2*0,3</t>
  </si>
  <si>
    <t>Stěny : (10,5+6,0-0,25*2)*2*1,98*2</t>
  </si>
  <si>
    <t>Strop : (10,5+6,0+0,6*4)*0,2*2</t>
  </si>
  <si>
    <t>Vstupy do nádrže : (0,6+1,0)*2*2*2</t>
  </si>
  <si>
    <t>380356232R00</t>
  </si>
  <si>
    <t>neomítaných z betonu prostého nebo železového obyčejného, ploch rovinných, odbednění</t>
  </si>
  <si>
    <t>380361007R00</t>
  </si>
  <si>
    <t>z oceli 10 505</t>
  </si>
  <si>
    <t>5989,95*0,001</t>
  </si>
  <si>
    <t>631 31-3 tl. přes 80 do 120 mm</t>
  </si>
  <si>
    <t>631313621R00</t>
  </si>
  <si>
    <t>10,7*6,2*0,1</t>
  </si>
  <si>
    <t>(10,7+6,2)*2*0,1</t>
  </si>
  <si>
    <t>Retenční nádrž : 13,3*8,8*0,28</t>
  </si>
  <si>
    <t>Dopočet výkop pro čerpací stanici : (5,1-0,6)*4,45*0,25</t>
  </si>
  <si>
    <t>Z.4 : 2</t>
  </si>
  <si>
    <t>28697413R</t>
  </si>
  <si>
    <t>poklop inspekční šachty světlost 600x 600 mm; výška rámu 65 mm; nosnost 12,5 t; PU+skleněná vlákna</t>
  </si>
  <si>
    <t>939 94 Zřízení těsnění pracovní spáry ocelovým plechem</t>
  </si>
  <si>
    <t>939941112T00</t>
  </si>
  <si>
    <t>Těsnění pracovní spáry - práci</t>
  </si>
  <si>
    <t>Stěny : (10,5+5,5)*2*2</t>
  </si>
  <si>
    <t>58128500R</t>
  </si>
  <si>
    <t>těsnění bobtnající pro pracovní spáry; bentonit, butyl kaučuk; schopnost bobtnání 100 až 500 %; 20 x 25 mm</t>
  </si>
  <si>
    <t>953943122R00</t>
  </si>
  <si>
    <t>přes 1 kg do 5 kg/kus</t>
  </si>
  <si>
    <t>pro Z.4 : 2</t>
  </si>
  <si>
    <t>prostup pro trubky ks : 1*3</t>
  </si>
  <si>
    <t>380326132RU1</t>
  </si>
  <si>
    <t xml:space="preserve">  Stěny : 5,39*(0,845+0,76)*0,25</t>
  </si>
  <si>
    <t xml:space="preserve">  (5,39+0,49)*0,5*0,16*0,25*2</t>
  </si>
  <si>
    <t xml:space="preserve">  2,84*(0,845+0,76)*0,5*0,25*2</t>
  </si>
  <si>
    <t xml:space="preserve">  Dno : 2,84*2,45*2*0,25</t>
  </si>
  <si>
    <t xml:space="preserve">  3,34*(0,54+0,105)*0,41</t>
  </si>
  <si>
    <t>7,9*3</t>
  </si>
  <si>
    <t>380 36 Výztuž kompletních konstrukcí z oceli</t>
  </si>
  <si>
    <t>čistíren odpadních vod (mimo budovy), nádrží, vodojemů, žlabů nebo kanálů</t>
  </si>
  <si>
    <t>380361001T00</t>
  </si>
  <si>
    <t>Výztuž kompletních konstrukcí ze sítí KY 49</t>
  </si>
  <si>
    <t>135,76*3*0,001</t>
  </si>
  <si>
    <t xml:space="preserve">  Stěny : 5,39*((0,845+1,037)*0,5+(0,76+0,97)*0,5)</t>
  </si>
  <si>
    <t xml:space="preserve">  3,34*(0,76+0,845)*0,5*2</t>
  </si>
  <si>
    <t xml:space="preserve">  4,89*(0,51+0,762)*0,5</t>
  </si>
  <si>
    <t xml:space="preserve">  4,89*(0,595+0,848)*0,5</t>
  </si>
  <si>
    <t xml:space="preserve">  2,84*(0,51+0,595)*0,5*2</t>
  </si>
  <si>
    <t>24,87*3</t>
  </si>
  <si>
    <t>537,75*3*0,001</t>
  </si>
  <si>
    <t xml:space="preserve">  Dno : 3,54*2,35*2*0,1</t>
  </si>
  <si>
    <t xml:space="preserve">  3,54*0,9*0,1</t>
  </si>
  <si>
    <t>1,98*3</t>
  </si>
  <si>
    <t xml:space="preserve">  Dno : (3,54+2*2,35)*2*0,1</t>
  </si>
  <si>
    <t xml:space="preserve">  2*0,9*0,1</t>
  </si>
  <si>
    <t>1,83*3</t>
  </si>
  <si>
    <t>5,49</t>
  </si>
  <si>
    <t>Stěny : (5,39+4,89)*2*3</t>
  </si>
  <si>
    <t>pro Z.3.1 : 3</t>
  </si>
  <si>
    <t>953 98 Chemické kotvy do betonu, do cihelného zdiva</t>
  </si>
  <si>
    <t>953981203R00</t>
  </si>
  <si>
    <t>do betonu, hloubky 110 mm, M 12, malta pro chemick kotvy dvousložková do plných materiálů</t>
  </si>
  <si>
    <t>pro Z.3.1 : 2*4*4*3</t>
  </si>
  <si>
    <t>553PPS3.1 lem</t>
  </si>
  <si>
    <t>Z.3.1 - Lemování vymívacích van</t>
  </si>
  <si>
    <t>Z3.1 : 3*15,8*3,38</t>
  </si>
  <si>
    <t>3*0,2*1,58*32</t>
  </si>
  <si>
    <t>767 59 Montáž podlahových konstrukcí</t>
  </si>
  <si>
    <t>767590110R00</t>
  </si>
  <si>
    <t>podlahových roštů svařováním</t>
  </si>
  <si>
    <t>Z3 : 3*507,6</t>
  </si>
  <si>
    <t>767995105R00</t>
  </si>
  <si>
    <t>hmotnosti přes 50 do 100 kg</t>
  </si>
  <si>
    <t>Z3.1 : 3*91,0</t>
  </si>
  <si>
    <t>5534710811</t>
  </si>
  <si>
    <t>Z.3 - Rošt odporově svařovaný   500x1000 mm</t>
  </si>
  <si>
    <t>ks 4 jímky : 3*30</t>
  </si>
  <si>
    <t>553PPS3.1</t>
  </si>
  <si>
    <t>Z.3.1 - Nosník roštů a kotevní desky vymívacích van</t>
  </si>
  <si>
    <t>prostup pro trubky ks : 1*4</t>
  </si>
  <si>
    <t xml:space="preserve">  Stěny : 5,39*(0,4+0,485)*0,25</t>
  </si>
  <si>
    <t xml:space="preserve">  (5,39+0,49)*0,5*0,225*0,25*2</t>
  </si>
  <si>
    <t xml:space="preserve">  2,84*(0,4+0,485)*0,5*0,25*2</t>
  </si>
  <si>
    <t xml:space="preserve">  Dno : 2,84*2,5*2*0,25</t>
  </si>
  <si>
    <t xml:space="preserve">  3,34*0,49*0,12</t>
  </si>
  <si>
    <t>5,9*4</t>
  </si>
  <si>
    <t>141,18*4*0,001</t>
  </si>
  <si>
    <t xml:space="preserve">  Stěny : 5,39*((0,818+0,485)*0,5+(0,733+0,4)*0,5)</t>
  </si>
  <si>
    <t xml:space="preserve">  3,34*(0,4+0,485)*0,5*2</t>
  </si>
  <si>
    <t xml:space="preserve">  4,89*(0,15+(0,15+0,483)*0,5)</t>
  </si>
  <si>
    <t xml:space="preserve">  4,89*(0,235+(0,235+0,583)*0,5)</t>
  </si>
  <si>
    <t xml:space="preserve">  2,84*(0,15+0,235)*0,5*2</t>
  </si>
  <si>
    <t>16,04*4</t>
  </si>
  <si>
    <t>448,25*4*0,001</t>
  </si>
  <si>
    <t xml:space="preserve">  Dno : 3,54*2,4*2*0,1</t>
  </si>
  <si>
    <t xml:space="preserve">  3,54*0,75*0,1</t>
  </si>
  <si>
    <t>1,96*4</t>
  </si>
  <si>
    <t xml:space="preserve">  Dno : (3,54+2*2,4)*2*0,1</t>
  </si>
  <si>
    <t xml:space="preserve">  2*0,75*0,1</t>
  </si>
  <si>
    <t>1,82*4</t>
  </si>
  <si>
    <t>Stěny : (5,39+4,89)*2*4</t>
  </si>
  <si>
    <t>pro Z.3.1 : 4</t>
  </si>
  <si>
    <t>pro Z.3.1 : 2*4*4*4</t>
  </si>
  <si>
    <t>Z3.1 : 4*15,8*3,38</t>
  </si>
  <si>
    <t>4*0,2*1,58*32</t>
  </si>
  <si>
    <t>Z3 : 4*507,6</t>
  </si>
  <si>
    <t>Z3.1 : 4*91,0</t>
  </si>
  <si>
    <t>ks 4 jímky : 4*30</t>
  </si>
  <si>
    <t>(16,4+0,54)*(2,12+0,6)*2,15</t>
  </si>
  <si>
    <t>99,06512*0,5</t>
  </si>
  <si>
    <t>32,48512*2</t>
  </si>
  <si>
    <t xml:space="preserve">Odvoz vytlačená M3 : </t>
  </si>
  <si>
    <t xml:space="preserve">  Vlastní jímka : 1,92*15,0*(2,3-0,5)</t>
  </si>
  <si>
    <t xml:space="preserve">  Podkl. konstr. : 11,52+3,22</t>
  </si>
  <si>
    <t>66,58</t>
  </si>
  <si>
    <t>11,67*10</t>
  </si>
  <si>
    <t>167101101R00</t>
  </si>
  <si>
    <t>do 100 m3, z horniny 1 až 4</t>
  </si>
  <si>
    <t>Celkem výkop : 99,06512</t>
  </si>
  <si>
    <t>-66,58</t>
  </si>
  <si>
    <t>prostup pro trubky ks : 3</t>
  </si>
  <si>
    <t>Stěny : (1,92+14,5)*2*2,05*0,25</t>
  </si>
  <si>
    <t>Dno : 1,92*15,0*0,25</t>
  </si>
  <si>
    <t>Stěny : (1,92+14,5)*2*2*2,05</t>
  </si>
  <si>
    <t>Dno : (1,92+15,0)*2*0,25</t>
  </si>
  <si>
    <t>2738,8*0,001</t>
  </si>
  <si>
    <t>Podklad. maz : 15,2*2,12*0,1</t>
  </si>
  <si>
    <t>(15,2+2,12)*2*0,1</t>
  </si>
  <si>
    <t>(16,4+0,54)*(2,12+0,6)*0,25</t>
  </si>
  <si>
    <t>Stěny : (15,0+14,2)*2</t>
  </si>
  <si>
    <t>pro Z.1 : 1</t>
  </si>
  <si>
    <t>553PPS1.1 lem</t>
  </si>
  <si>
    <t>Z.1.1 - Lemování  sedimentačních jímek</t>
  </si>
  <si>
    <t>Z1.1 : 108,84</t>
  </si>
  <si>
    <t>20,35</t>
  </si>
  <si>
    <t>Z.1 : 814,3</t>
  </si>
  <si>
    <t>5534710812</t>
  </si>
  <si>
    <t>Z.1 - Rošt odporově svařovaný   485x1489 mm</t>
  </si>
  <si>
    <t>ks : 30</t>
  </si>
  <si>
    <t>(4,12*5,05+4,55*3,12)*0,5*1,95</t>
  </si>
  <si>
    <t>34,13*0,5</t>
  </si>
  <si>
    <t>22,46*2</t>
  </si>
  <si>
    <t xml:space="preserve">  Vlastní jímka : 1,42*3,35*(2,05-0,5)</t>
  </si>
  <si>
    <t xml:space="preserve">  Podkl. konstr. : 3,55+0,75</t>
  </si>
  <si>
    <t>11,67</t>
  </si>
  <si>
    <t>22,46</t>
  </si>
  <si>
    <t>Celkem výkop : 34,13</t>
  </si>
  <si>
    <t>-11,67</t>
  </si>
  <si>
    <t>prostup pro trubky ks : 1*2</t>
  </si>
  <si>
    <t>Stěny : (3,35+1,42)*2*1,8*0,25</t>
  </si>
  <si>
    <t>Dno : 1,42*3,35*0,25</t>
  </si>
  <si>
    <t>Stěny : (3,35+1,42)*2*2*1,8</t>
  </si>
  <si>
    <t>Dno : (1,42+3,35)*2*0,25</t>
  </si>
  <si>
    <t>761,954*0,001</t>
  </si>
  <si>
    <t>Podklad. maz : 3,55*2,12*0,1</t>
  </si>
  <si>
    <t>(3,55+2,12)*2*0,1</t>
  </si>
  <si>
    <t>4,55*3,12*0,25</t>
  </si>
  <si>
    <t>Stěny : (3,35+1,42)*2</t>
  </si>
  <si>
    <t>Stěny : 9,54</t>
  </si>
  <si>
    <t>953943124R00</t>
  </si>
  <si>
    <t>přes 15 kg do 30 kg/kus</t>
  </si>
  <si>
    <t>Z1.1 : 30,08</t>
  </si>
  <si>
    <t>5,62</t>
  </si>
  <si>
    <t>Z.1 : (950,4-814,3)</t>
  </si>
  <si>
    <t>ks : 6</t>
  </si>
  <si>
    <t>Stěny : 4,35*(0,35+0,15)*0,5*2*0,2</t>
  </si>
  <si>
    <t>0,43*(0,15+0,35)*0,2</t>
  </si>
  <si>
    <t>Dno : 4,35*0,83*0,2</t>
  </si>
  <si>
    <t>Stěny obvodové : 4,35*(0,55+0,35)*0,5*2</t>
  </si>
  <si>
    <t>0,83*(0,55+0,35)</t>
  </si>
  <si>
    <t>Stěny vnitřní : 0,43*(0,15+0,35)</t>
  </si>
  <si>
    <t>3,95*(0,15+0,35)*0,5*2</t>
  </si>
  <si>
    <t>226,07*0,001</t>
  </si>
  <si>
    <t>Podklad. maz : 4,55*1,03*0,1</t>
  </si>
  <si>
    <t>(4,55+1,03)*2*0,1</t>
  </si>
  <si>
    <t>Stěny : (4,35+0,43)*2</t>
  </si>
  <si>
    <t>Stěny : 9,56</t>
  </si>
  <si>
    <t>Z2.1 - Lemování  sběrného kanálu</t>
  </si>
  <si>
    <t>Z2.1 : 30,83</t>
  </si>
  <si>
    <t>5,76</t>
  </si>
  <si>
    <t>Z.2 : 115,3</t>
  </si>
  <si>
    <t>Z.2 - Rošt odporově svařovaný   500x1000 mm</t>
  </si>
  <si>
    <t>ks : 7</t>
  </si>
  <si>
    <t>380326141RU1</t>
  </si>
  <si>
    <t>třídy C 30/37, vliv prostředí XC4, tloušťky konstrukce přes 80 do 150 mm</t>
  </si>
  <si>
    <t>Stěny norné : 0,4*0,43*3*0,1</t>
  </si>
  <si>
    <t>Stěny : (3,35+0,43)*2*0,8*0,2</t>
  </si>
  <si>
    <t>Dno : 3,35*0,83*0,2</t>
  </si>
  <si>
    <t>Stěny : (3,35+0,43)*2*2</t>
  </si>
  <si>
    <t>Stěny norné : 2*0,43*3</t>
  </si>
  <si>
    <t>Dno : (3,35+0,83)*2*0,2</t>
  </si>
  <si>
    <t>334,15*0,001</t>
  </si>
  <si>
    <t>Podklad. maz : 3,55*1,03*0,1</t>
  </si>
  <si>
    <t>(3,55+1,03)*2*0,1</t>
  </si>
  <si>
    <t>Stěny : (3,35+0,43)*2</t>
  </si>
  <si>
    <t>Stěny : 7,56</t>
  </si>
  <si>
    <t>Z2.1 - Lemování  usazovací jímky</t>
  </si>
  <si>
    <t>Z2.1 : 24,07</t>
  </si>
  <si>
    <t>4,5</t>
  </si>
  <si>
    <t>Stěny : 3,14*1,45*1,6*0,25</t>
  </si>
  <si>
    <t>Strop : (3,14*0,85*0,85-0,6*0,6)*0,2</t>
  </si>
  <si>
    <t>Dno : 3,14*0,85*0,85*0,25</t>
  </si>
  <si>
    <t>Strop : 3,14*0,6*0,6-0,6*0,6</t>
  </si>
  <si>
    <t>894 50 Bednění konstrukcí na trubním vedení</t>
  </si>
  <si>
    <t>894 50-1 stěn šachet</t>
  </si>
  <si>
    <t>894502401R00</t>
  </si>
  <si>
    <t>kruhových, oboustranné</t>
  </si>
  <si>
    <t>Stěny : 3,14*(1,7+1,2)*1,6</t>
  </si>
  <si>
    <t>Strop : 3,14*0,6*0,6-0,6*0,6+0,2*3,14*1,7+0,6*4*0,2</t>
  </si>
  <si>
    <t>Dno : 0,25*3,14*1,7</t>
  </si>
  <si>
    <t>Z.4 : 1</t>
  </si>
  <si>
    <t>899 50 Stupadla do šachet a drobných objektů</t>
  </si>
  <si>
    <t>899501111R00</t>
  </si>
  <si>
    <t>vidlicová osazovaná při zdění a betonáži</t>
  </si>
  <si>
    <t>Z.4.1 : 5</t>
  </si>
  <si>
    <t>113 10-7 Odstranění podkladů nebo krytů</t>
  </si>
  <si>
    <t>113108310R00</t>
  </si>
  <si>
    <t>živičných, v ploše jednotlivě do 50 m2, tloušťka vrstvy 100 mm</t>
  </si>
  <si>
    <t>POL1_0</t>
  </si>
  <si>
    <t>Kanalizace, napojení na řad : 15,0*1,2</t>
  </si>
  <si>
    <t>Vodovod : 6,5*1,2</t>
  </si>
  <si>
    <t>113107540R00</t>
  </si>
  <si>
    <t>z kameniva hrubého drceného, v ploše jednotlivě do 50 m2, tloušťka vrstvy 400 mm</t>
  </si>
  <si>
    <t>119 00 Dočasné zajištění potrubí a kabelů ve výkopu</t>
  </si>
  <si>
    <t>ve stavu i v poloze, ve kterých byla na začátku zemních prací a to s podepřením, vzepřením nebo s vyvěšením, případně s ochranným bedněním, se zřízením a s odstraněním zajišťovací konstrukce, s opotřebením hmot.</t>
  </si>
  <si>
    <t>119000001RA0</t>
  </si>
  <si>
    <t>potrubí ocelového do DN 200 mm, včetně příplatku za ztížené vykopávky v blízkosti vedení</t>
  </si>
  <si>
    <t>AP-HSV</t>
  </si>
  <si>
    <t>POL2_0</t>
  </si>
  <si>
    <t>132201212R00</t>
  </si>
  <si>
    <t xml:space="preserve">do 1000 m3, v hornině 3, hloubení strojně </t>
  </si>
  <si>
    <t>venkovní splašková kanalizace: 65,5x1,0x2,0=131m3   11x1,0x2,4=26,0m3   46x1,0x2,0=92,0m3</t>
  </si>
  <si>
    <t>vodovod:47x7,0x1,7=80m3  32x1,0x1,85=60m3  22x1,0x1,7=37m3</t>
  </si>
  <si>
    <t xml:space="preserve">  437</t>
  </si>
  <si>
    <t xml:space="preserve">Splašková : </t>
  </si>
  <si>
    <t>1-1 : (1,9+1,18)*0,5*47,6*1,2</t>
  </si>
  <si>
    <t>11´-1 : (1,18+0,65)*0,5*0,8*(52,4-47,6)</t>
  </si>
  <si>
    <t>2-2´ : (1,57+0,2)*0,5*0,8*26,28</t>
  </si>
  <si>
    <t>Dopočet na šachty : 0,6*2*2,0*(2,1+1,4)</t>
  </si>
  <si>
    <t>3´-10´ : (1,54+0,7)*0,5*1,2*54,23</t>
  </si>
  <si>
    <t>4´-4 : (1,45+0,6)*0,5*1,2*26,28</t>
  </si>
  <si>
    <t>5´-5 : 1,2*1,2*5,0</t>
  </si>
  <si>
    <t>1´-1 pod halou : 1,8*1,2*9,0</t>
  </si>
  <si>
    <t>1,7*1,2*35,2</t>
  </si>
  <si>
    <t>0,9*0,8*21,45</t>
  </si>
  <si>
    <t>Venkovné kanalizace : 1,7*1,2*14,5</t>
  </si>
  <si>
    <t>1,97*1,2*51</t>
  </si>
  <si>
    <t>2,31*1,2*11,0</t>
  </si>
  <si>
    <t>Dopočet na šachty : 0,6*2*2,0*(1,92*2+2,2*2)</t>
  </si>
  <si>
    <t>Venkovní vodovod : 1,2*(1,7*32,76+1,6*(46,2+22,66))</t>
  </si>
  <si>
    <t>737,03976*0,5</t>
  </si>
  <si>
    <t>132201112R00</t>
  </si>
  <si>
    <t>nad 100 m3, v hornině 3, hloubení strojně</t>
  </si>
  <si>
    <t>vnitřní kanalizace 255x0,6x1,13=173m3</t>
  </si>
  <si>
    <t xml:space="preserve">  173</t>
  </si>
  <si>
    <t>10´-3 : (0,7+0,25)*0,5*0,6*(58,23-54,23)</t>
  </si>
  <si>
    <t>6-6´ : (1,35+0,1)*0,5*0,6*3,89</t>
  </si>
  <si>
    <t>10´-10 : 0,3*0,6*6,4</t>
  </si>
  <si>
    <t>9´-9 : 0,6*0,6*3,91</t>
  </si>
  <si>
    <t>8´-8 : (0,7+0,3)*0,5*0,6*8,28</t>
  </si>
  <si>
    <t>7´-7 : 0,65*0,6*3,89</t>
  </si>
  <si>
    <t>2´-2 : 0,76*0,6*12,04</t>
  </si>
  <si>
    <t>3-19 : 0,45*0,6*(1,57+1,32+2,93+2,12+2,53+5,62+1,22+2,08+1,22*2)</t>
  </si>
  <si>
    <t>0,45*0,6*(3,61+1,49+1,91+1,15+0,17+0,8+1,06)</t>
  </si>
  <si>
    <t>139 6 Ruční výkop jam, rýh a šachet</t>
  </si>
  <si>
    <t>s přehozením na vzdálenost do 5 m nebo s naložením na ruční dopravní prostředek</t>
  </si>
  <si>
    <t>139601102R00</t>
  </si>
  <si>
    <t>v hornině 3</t>
  </si>
  <si>
    <t>Pro revizní šachty RŠ 1-5 : 2,2*2,4*(1,33+1,58+1,83+2,08*2)</t>
  </si>
  <si>
    <t>23,52849*0,5</t>
  </si>
  <si>
    <t>151 10 Zřízení pažení a rozepření stěn rýh</t>
  </si>
  <si>
    <t>pro podzemní vedení pro všechny šířky rýhy,</t>
  </si>
  <si>
    <t>151101101R00</t>
  </si>
  <si>
    <t>příložné  pro jakoukoliv mezerovitost, hloubky do 2 m</t>
  </si>
  <si>
    <t>1-1 : (1,9+1,18)*0,5*47,6*2</t>
  </si>
  <si>
    <t>Dopočet na šachty : (2,0+0,6*2)*2*(2,1+1,4)</t>
  </si>
  <si>
    <t>3´-10´ : (1,54+0,7)*0,5*2*54,23</t>
  </si>
  <si>
    <t>5´-5 : 1,2*2*0,8</t>
  </si>
  <si>
    <t>1´-1 před halou : 1,8*2*9,0</t>
  </si>
  <si>
    <t>1,7*2*35,2</t>
  </si>
  <si>
    <t>Venkovné kanalizace : 1,7*2*14,5</t>
  </si>
  <si>
    <t>1,97*2*51</t>
  </si>
  <si>
    <t>2,31*2*11,0</t>
  </si>
  <si>
    <t>Dopočet na šachty : (2,0+0,6*2)*2*(1,92*2+2,2*2)</t>
  </si>
  <si>
    <t>Venkovní vodovod : 2*(1,7*32,76+1,6*(46,2+22,66))</t>
  </si>
  <si>
    <t>Pro revizní šachty RŠ 1-5 : (2,2+2,4)*2*(1,58+1,83+2,08*2)</t>
  </si>
  <si>
    <t>151 11 Odstranění pažení a rozepření rýh</t>
  </si>
  <si>
    <t>pro podzemní vedení s uložením materiálu na vzdálenost do 3 m od kraje výkopu,</t>
  </si>
  <si>
    <t>151101111R00</t>
  </si>
  <si>
    <t>příložné , hloubky do 2 m</t>
  </si>
  <si>
    <t>na mezideponii a zpět pro zásypy : 588,73176*2</t>
  </si>
  <si>
    <t>Celkem rýhy : 737,03976+23,53+46,99</t>
  </si>
  <si>
    <t>Odpočet zpětný zásyp : -588,73176</t>
  </si>
  <si>
    <t>162701109R00</t>
  </si>
  <si>
    <t>218,828*19</t>
  </si>
  <si>
    <t>Celkem rýhy : 737,03976+23,53</t>
  </si>
  <si>
    <t xml:space="preserve">  10´-3 : 0,26*0,6*(58,23-54,23)</t>
  </si>
  <si>
    <t xml:space="preserve">  6-6´ : 0,22*0,6*3,89</t>
  </si>
  <si>
    <t xml:space="preserve">  10´-10 : 0,22*0,6*6,4</t>
  </si>
  <si>
    <t xml:space="preserve">  9´-9 : 0,22*0,6*3,91</t>
  </si>
  <si>
    <t xml:space="preserve">  8´-8 : 0,22*0,6*8,28</t>
  </si>
  <si>
    <t xml:space="preserve">  7´-7 : 0,22*0,6*3,89</t>
  </si>
  <si>
    <t xml:space="preserve">  2´-2 : 0,26*0,6*12,04</t>
  </si>
  <si>
    <t xml:space="preserve">  3-19 : 0,2*0,6*(1,57+1,32+2,93+2,12+2,53+5,62+1,22+2,08+1,22*2)</t>
  </si>
  <si>
    <t xml:space="preserve">  0,2*0,6*(3,61+1,49+1,91+1,15+0,17+0,8+1,06-10,4)</t>
  </si>
  <si>
    <t xml:space="preserve">  0,225*0,6*10,4</t>
  </si>
  <si>
    <t xml:space="preserve">  Splašková : </t>
  </si>
  <si>
    <t xml:space="preserve">  1-1 : 47,6*1,2*0,3</t>
  </si>
  <si>
    <t xml:space="preserve">  11´-1 : 0,3*0,8*(52,4-47,6)</t>
  </si>
  <si>
    <t xml:space="preserve">  2-2´ : 0,22*0,8*26,28</t>
  </si>
  <si>
    <t xml:space="preserve">  3´-10´ : 0,26*1,2*54,23</t>
  </si>
  <si>
    <t xml:space="preserve">  4´-4 : 0,22*1,2*26,28</t>
  </si>
  <si>
    <t xml:space="preserve">  5´-5 : 0,22*1,2*5,0</t>
  </si>
  <si>
    <t xml:space="preserve">  1´-1 pod halou : 0,3*1,2*44,2</t>
  </si>
  <si>
    <t xml:space="preserve">  0,2*0,8*21,45</t>
  </si>
  <si>
    <t xml:space="preserve">  Venkovní kanalizace : 0,3*1,2*14,5</t>
  </si>
  <si>
    <t xml:space="preserve">  0,3*1,2*51</t>
  </si>
  <si>
    <t xml:space="preserve">  0,2*1,2*11,0</t>
  </si>
  <si>
    <t xml:space="preserve">  Venkovní vodovod : 1,2*(32,76+46,2+22,66)*0,3</t>
  </si>
  <si>
    <t>-140,22</t>
  </si>
  <si>
    <t>-59,01</t>
  </si>
  <si>
    <t xml:space="preserve">  1,4*1,2*(1,25+1,5+1,75+2,0*2)</t>
  </si>
  <si>
    <t xml:space="preserve">  1,8*1,6*0,2*5+2,44</t>
  </si>
  <si>
    <t>-19,6</t>
  </si>
  <si>
    <t>175 10-11 Obsyp potrubí</t>
  </si>
  <si>
    <t>sypaninou z vhodných hornin tř. 1 - 4 nebo materiálem připraveným podél výkopu ve vzdálenosti do 3 m od jeho kraje, pro jakoukoliv hloubku výkopu a jakoukoliv míru zhutnění,</t>
  </si>
  <si>
    <t>175101101RT2</t>
  </si>
  <si>
    <t>10´-3 : (0,26-3,14*0,075*0,075)*0,6*(58,23-54,23)</t>
  </si>
  <si>
    <t>6-6´ : (0,22-0,05*0,05*3,14)*0,6*3,89</t>
  </si>
  <si>
    <t>10´-10 : (0,22-0,05*0,05*3,14)*0,6*6,4</t>
  </si>
  <si>
    <t>9´-9 : (0,22-0,05*0,05*3,14)*0,6*3,91</t>
  </si>
  <si>
    <t>8´-8 : (0,22-0,05*0,05*3,14)*0,6*8,28</t>
  </si>
  <si>
    <t>7´-7 : (0,22-0,05*0,05*3,14)*0,6*3,89</t>
  </si>
  <si>
    <t>2´-2 : (0,26-3,14*0,075*0,075)*0,6*12,04</t>
  </si>
  <si>
    <t>3-19 : (0,22-0,05*0,05*3,14)*0,6*(1,57+1,32+2,93+2,12+2,53+5,62+1,22+2,08+1,22*2)</t>
  </si>
  <si>
    <t>(0,22-0,05*0,05*3,14)*0,6*(3,61+1,49+1,91+1,15+0,17+0,8+1,06-10,4)</t>
  </si>
  <si>
    <t>(0,235-3,14*0,0675*0,0675)*0,6*10,4</t>
  </si>
  <si>
    <t>1-1 : 47,6*1,2*(0,3-0,1*0,1*3,14)</t>
  </si>
  <si>
    <t>11´-1 : (0,3-0,1*0,1*3,14)*0,8*(52,4-47,6)</t>
  </si>
  <si>
    <t>2-2´ : (0,22-0,05*0,05*3,14)*0,8*26,28</t>
  </si>
  <si>
    <t>3´-10´ : (0,26-3,14*0,075*0,075)*1,2*54,23</t>
  </si>
  <si>
    <t>4´-4 : (0,22-0,05*0,05*3,14)*1,2*26,28</t>
  </si>
  <si>
    <t>5´-5 : (0,22-0,05*0,05*3,14)*1,2*5,0</t>
  </si>
  <si>
    <t>1´-1 pod halou : (0,3-0,1*0,1*3,14)*1,2*44,2</t>
  </si>
  <si>
    <t>(0,22-0,05*0,05*3,14)*0,8*21,45</t>
  </si>
  <si>
    <t>Venkovní kanalizace : 0,3*1,2*14,5</t>
  </si>
  <si>
    <t>0,3*1,2*51</t>
  </si>
  <si>
    <t>(0,22-0,05*0,05*3,14)*1,2*11,0</t>
  </si>
  <si>
    <t>Venkovní vodovod : 1,2*(32,76+46,2+22,66)*(0,3-0,1*0,1*3,14)</t>
  </si>
  <si>
    <t>451 Lože pod potrubí, stoky a drobné objekty</t>
  </si>
  <si>
    <t>v otevřeném výkopu,</t>
  </si>
  <si>
    <t>451572111RK1</t>
  </si>
  <si>
    <t>z kameniva drobného těženého 0÷4 mm</t>
  </si>
  <si>
    <t>10´-3 : 0,1*0,6*(58,23-54,23)</t>
  </si>
  <si>
    <t>6-6´ : 0,1*0,6*3,89</t>
  </si>
  <si>
    <t>10´-10 : 0,1*0,6*6,4</t>
  </si>
  <si>
    <t>9´-9 : 0,1*0,6*3,91</t>
  </si>
  <si>
    <t>8´-8 : 0,1*0,6*8,28</t>
  </si>
  <si>
    <t>7´-7 : 0,1*0,6*3,89</t>
  </si>
  <si>
    <t>2´-2 : 0,1*0,6*12,04</t>
  </si>
  <si>
    <t>3-19 : 0,1*0,6*(1,57+1,32+2,93+2,12+2,53+5,62+1,22+2,08+1,22*2)</t>
  </si>
  <si>
    <t>0,1*0,6*(3,61+1,49+1,91+1,15+0,17+0,8+1,06)</t>
  </si>
  <si>
    <t>1-1 : 0,1*47,6*2</t>
  </si>
  <si>
    <t>Dopočet na šachty : 0,2*1,2*2,4</t>
  </si>
  <si>
    <t>3´-10´ : 0,1*1,2*54,23</t>
  </si>
  <si>
    <t>5´-5 : 0,1*1,2*0,8</t>
  </si>
  <si>
    <t>1´-1 před halou : 0,1*1,2*9,0</t>
  </si>
  <si>
    <t>0,1*1,2*35,2</t>
  </si>
  <si>
    <t>Venkovné kanalizace : 0,1*1,2*14,5</t>
  </si>
  <si>
    <t>0,1*1,2*51</t>
  </si>
  <si>
    <t>0,1*1,2*11,0</t>
  </si>
  <si>
    <t>Dopočet na šachty : 0,2*1,2*2,4*(2*2+2)</t>
  </si>
  <si>
    <t>Venkovní vodovod : 0,1*1,2*(1,7*32,76+1,6*(46,2+22,66))</t>
  </si>
  <si>
    <t>452 31 Podkladní a zajišťovací konstrukce z betonu</t>
  </si>
  <si>
    <t>z cementu portlandského nebo struskoportlandského, v otevřeném výkopu,</t>
  </si>
  <si>
    <t>452311131R00</t>
  </si>
  <si>
    <t>desky pod potrubí, stoky a drobné objekty , z betonu prostého třídy C 12/15</t>
  </si>
  <si>
    <t>podbetonování stoupaček : 2</t>
  </si>
  <si>
    <t>572 9 Vyspravení krytu po překopech pro inženýrské sítě</t>
  </si>
  <si>
    <t>572942112R00</t>
  </si>
  <si>
    <t>litým asfaltem, po zhutnění tloušťky přes  40 do  60 mm</t>
  </si>
  <si>
    <t>566 90 Vyspravení podkladu po překopech</t>
  </si>
  <si>
    <t>pro inženýrské sítě, se zhutněním</t>
  </si>
  <si>
    <t>566901111R00</t>
  </si>
  <si>
    <t>kamenivem těženým nebo štěrkopískem</t>
  </si>
  <si>
    <t>25,8*0,25</t>
  </si>
  <si>
    <t>919 73-5 Řezání stávajících krytů nebo podkladů</t>
  </si>
  <si>
    <t>včetně spotřeby vody</t>
  </si>
  <si>
    <t>919735113R00</t>
  </si>
  <si>
    <t>živičných, hloubky přes 100 do 150 mm</t>
  </si>
  <si>
    <t>Kanalizace, napojení na řad : 15,0*2</t>
  </si>
  <si>
    <t>Vodovod : 6,5*2</t>
  </si>
  <si>
    <t>PC1</t>
  </si>
  <si>
    <t>Napojení potrubí DN 200 do stávající šachty, splašková kanalizace</t>
  </si>
  <si>
    <t>894 4 Zřízení šachet kanalizačních z betonových dílců na potrubí</t>
  </si>
  <si>
    <t>výšky vstupu do 1,5 m, podkladní deska z betonu B5, montáž a dodávka stupadel,</t>
  </si>
  <si>
    <t>894 41 včetně dílců TBS-Q 100/50 PS a TBR-Q 100-63/58 KPS</t>
  </si>
  <si>
    <t>894411111RT2</t>
  </si>
  <si>
    <t>s obložením dna betonem C 25/30 z cementu portlandského nebo struskoportlandského, na potrubí DN do 200 mm</t>
  </si>
  <si>
    <t>894 11-1 Šachty kanalizační zděné na potrubí výšky vstupu do 2,4 m</t>
  </si>
  <si>
    <t>894 11-19 příplatek k ceně</t>
  </si>
  <si>
    <t>894 11-191 včetně specifikace</t>
  </si>
  <si>
    <t>894118001RT2</t>
  </si>
  <si>
    <t>1 ks skruže TBS-Q 100/25 PS 1000/250/90 mm</t>
  </si>
  <si>
    <t>899 10-1 včetně dodávky poklopu litinového s rámem</t>
  </si>
  <si>
    <t>899103111RT2</t>
  </si>
  <si>
    <t>kruhového D 600 mm</t>
  </si>
  <si>
    <t>899102111R00</t>
  </si>
  <si>
    <t>o hmotnost jednotlivě přes 50  do 100 kg</t>
  </si>
  <si>
    <t>55243342.AR</t>
  </si>
  <si>
    <t>poklop kanalizační DN šachty 1 000 mm; litino-betonový; D výrobku 605 mm; únosnost A 15 kN</t>
  </si>
  <si>
    <t>871 3 Montáž potrubí z trub z plastů těsněných gumovým kroužkem</t>
  </si>
  <si>
    <t>v otevřeném výkopu ve sklonu do 20 %,</t>
  </si>
  <si>
    <t>871353121R00</t>
  </si>
  <si>
    <t>DN 200 mm</t>
  </si>
  <si>
    <t>28614523R</t>
  </si>
  <si>
    <t>trubka plastová kanalizační PP; hladká, s hrdlem; Sn 12 kN/m2; D = 200,0 mm; s = 7,50 mm; l = 1000,0 mm</t>
  </si>
  <si>
    <t>28614538R</t>
  </si>
  <si>
    <t>trubka plastová kanalizační PP; hladká, s hrdlem; Sn 10 kN/m2; D = 110,0 mm; s = 3,80 mm; l = 1000,0 mm</t>
  </si>
  <si>
    <t>877 35-3 Montáž tvarovek na potrubí z trub z plastů těsněných gumovým kroužkem</t>
  </si>
  <si>
    <t>877 35-31 odbočných</t>
  </si>
  <si>
    <t>877353121R00</t>
  </si>
  <si>
    <t>28654566R</t>
  </si>
  <si>
    <t>odbočka PP; 45,0 °; d1 = 200 mm; d2 = 110 mm; hladká, hrdlovaná; spoj násuvný; DN 200,0 mm; DN2 100 mm</t>
  </si>
  <si>
    <t>877 35-33 jednoosých</t>
  </si>
  <si>
    <t>877313123R00</t>
  </si>
  <si>
    <t>DN 150 mm</t>
  </si>
  <si>
    <t>28654592R</t>
  </si>
  <si>
    <t>koleno PP; 45,0 °; D = 110,0 mm; hladké, s 1 hrdlem; spoj násuvný</t>
  </si>
  <si>
    <t>PC 2</t>
  </si>
  <si>
    <t>Napojení na stávající potrubí , PE100 SDR 11 d63x5,8, mtž</t>
  </si>
  <si>
    <t>871 Montáž potrubí z plastických hmot</t>
  </si>
  <si>
    <t>871211121R00</t>
  </si>
  <si>
    <t>z tlakových trubek polyetylenových, vnějšího průměru 63 mm</t>
  </si>
  <si>
    <t>877 Montáž elektrotvarovek</t>
  </si>
  <si>
    <t>877212121R00</t>
  </si>
  <si>
    <t>Přirážka za 1 spoj elektrotvarovky, vnějšího průměru 63 mm</t>
  </si>
  <si>
    <t>28613423R</t>
  </si>
  <si>
    <t>trubka plastová vodovodní hladká; HDPE (PE 100); SDR 11,0; PN 16; D = 63,0 mm; s = 5,80 mm; l = 6 000,0 mm</t>
  </si>
  <si>
    <t>899 72 Výstražné fólie</t>
  </si>
  <si>
    <t>899721111R00</t>
  </si>
  <si>
    <t>výstražná fólie pro vodovod, šířka 22 cm</t>
  </si>
  <si>
    <t>PC3</t>
  </si>
  <si>
    <t>Identifikační vodič CYY4mm, úchytky, mtž</t>
  </si>
  <si>
    <t>PC4</t>
  </si>
  <si>
    <t>Betonová prefab. šachta vnitř. průměr 2m, pro instalci čerpací stanice,specifikace v příloze</t>
  </si>
  <si>
    <t>892 5 Zkoušky těsnosti kanalizačního potrubí</t>
  </si>
  <si>
    <t>vodou nebo vzduchem,</t>
  </si>
  <si>
    <t>892 51 zkouška těsnosti kanalizačního potrubí vodou</t>
  </si>
  <si>
    <t>892571111R00</t>
  </si>
  <si>
    <t>do DN 200 mm</t>
  </si>
  <si>
    <t>892 52 zabezpečení konců kanalizačního potrubí při tlakových zkouškách vodou</t>
  </si>
  <si>
    <t>892573111R00</t>
  </si>
  <si>
    <t>úsek</t>
  </si>
  <si>
    <t>892 1 Tlakové zkoušky vodovodního potrubí</t>
  </si>
  <si>
    <t>přísun, montáže, demontáže a odsunu zkoušecího čerpadla, napuštění tlakovou vodou a dodání vody pro tlakovou zkoušku,</t>
  </si>
  <si>
    <t>892241111R00</t>
  </si>
  <si>
    <t>DN do 80 mm</t>
  </si>
  <si>
    <t>892 3 Proplach a desinfekce vodovodního potrubí</t>
  </si>
  <si>
    <t>napuštění a vypuštění vody, dodání vody a desinfekčního prostředku, náklady na bakteriologický rozbor vody,</t>
  </si>
  <si>
    <t>892273111R00</t>
  </si>
  <si>
    <t>DN od 80 do 125 mm</t>
  </si>
  <si>
    <t>998 27-61 Přesun hmot pro trubní vedení z trub plastových nebo sklolaminátových</t>
  </si>
  <si>
    <t>vodovodu nebo kanalizace ražené nebo hloubené (827 1.1, 827 1.9, 827 2.1, 827 2.9), drobných objektů</t>
  </si>
  <si>
    <t>998276101R00</t>
  </si>
  <si>
    <t>v otevřeném výkopu</t>
  </si>
  <si>
    <t>na vzdálenost 15 m od hrany výkopu nebo od okraje šachty</t>
  </si>
  <si>
    <t>998 22 Přesun hmot pro opravy a údržbu komunikací</t>
  </si>
  <si>
    <t>a letišť s krytem živičným nebo betonovým</t>
  </si>
  <si>
    <t>998225311R00</t>
  </si>
  <si>
    <t>jakékoliv délky objektu</t>
  </si>
  <si>
    <t>979 08-4 Poplatek za skládku</t>
  </si>
  <si>
    <t>979990001R00</t>
  </si>
  <si>
    <t>stavební suti</t>
  </si>
  <si>
    <t>801-3</t>
  </si>
  <si>
    <t>POL1_10</t>
  </si>
  <si>
    <t>25,8*0,88</t>
  </si>
  <si>
    <t>979990112R00</t>
  </si>
  <si>
    <t xml:space="preserve">obalovaný asfalt </t>
  </si>
  <si>
    <t>25,8*0,22</t>
  </si>
  <si>
    <t>979 08-2 Vodorovná doprava suti po suchu</t>
  </si>
  <si>
    <t>979082219R00</t>
  </si>
  <si>
    <t>příplatek k ceně za každý další i započatý 1 km přes 1 km</t>
  </si>
  <si>
    <t>979 08-4 Vodorovná doprava vybouraných hmot po suchu</t>
  </si>
  <si>
    <t>979084212R00</t>
  </si>
  <si>
    <t>s naložením a se složením na vzdálenost do 50 m</t>
  </si>
  <si>
    <t>979082213R00</t>
  </si>
  <si>
    <t>bez naložení, ale se složením a hrubým urovnáním na vzdálenost do 1 km</t>
  </si>
  <si>
    <t>721 17-1 Potrubí z plastových trub</t>
  </si>
  <si>
    <t>721176101R00</t>
  </si>
  <si>
    <t>polypropylenové potrubí PP, připojovací, D 32 mm, s 1,8 mm, DN 30</t>
  </si>
  <si>
    <t>800-721</t>
  </si>
  <si>
    <t>721176102R00</t>
  </si>
  <si>
    <t>polypropylenové potrubí PP, připojovací, D 40 mm, s 1,8 mm, DN 40</t>
  </si>
  <si>
    <t>721176103R00</t>
  </si>
  <si>
    <t>polypropylenové potrubí PP, připojovací, D 50 mm, s 1,8 mm, DN 50</t>
  </si>
  <si>
    <t>721176104R00</t>
  </si>
  <si>
    <t>polypropylenové potrubí PP, připojovací, D 75 mm, s 1,9 mm, DN 70</t>
  </si>
  <si>
    <t>721176105R00</t>
  </si>
  <si>
    <t>polypropylenové potrubí PP, připojovací, D 110 mm, s 2,7 mm, DN 100</t>
  </si>
  <si>
    <t>721176115R00</t>
  </si>
  <si>
    <t>polypropylenové potrubí PP, odpadní (svislé), D 110 mm, s 2,7 mm, DN 100</t>
  </si>
  <si>
    <t>721176114R00</t>
  </si>
  <si>
    <t>polypropylenové potrubí PP, odpadní (svislé), D 75 mm, s 1,9 mm, DN 70</t>
  </si>
  <si>
    <t>721176222R00</t>
  </si>
  <si>
    <t>polyvinylchloridové potrubí PVC, svodné (ležaté) v zemi, D 110 mm, s 3,2 mm, DN 100</t>
  </si>
  <si>
    <t>721176223R00</t>
  </si>
  <si>
    <t>polyvinylchloridové potrubí PVC, svodné (ležaté) v zemi, D 125 mm, s 3,2 mm, DN 125</t>
  </si>
  <si>
    <t>721176224R00</t>
  </si>
  <si>
    <t>polyvinylchloridové potrubí PVC, svodné (ležaté) v zemi, D 160 mm, s 4,0 mm, DN 150</t>
  </si>
  <si>
    <t>721176225R00</t>
  </si>
  <si>
    <t>polyvinylchloridové potrubí PVC, svodné (ležaté) v zemi, D 200 mm, s 4,9 mm, DN 200</t>
  </si>
  <si>
    <t>721154208R00</t>
  </si>
  <si>
    <t>polyetylenové potrubí PE, svodné (ležaté) v zemi, D 110 mm, s 4,3 mm, DN 100</t>
  </si>
  <si>
    <t>721154210R00</t>
  </si>
  <si>
    <t>polyetylenové potrubí PE, svodné (ležaté) v zemi, D 160 mm, s 6,2 mm, DN 150</t>
  </si>
  <si>
    <t>721154211R00</t>
  </si>
  <si>
    <t>polyetylenové potrubí PE, svodné (ležaté) v zemi, D 200 mm, s 6,2 mm, DN 200</t>
  </si>
  <si>
    <t>721 17-11 Doplňky potrubí z plastových trub</t>
  </si>
  <si>
    <t>721154237R00</t>
  </si>
  <si>
    <t>čisticí kus, polyetylenové potrubí PE, D 160 mm, DN 150</t>
  </si>
  <si>
    <t>721154238R00</t>
  </si>
  <si>
    <t>čisticí kus, polyetylenové potrubí PE, D 200 mm, DN 200</t>
  </si>
  <si>
    <t>721153205R00</t>
  </si>
  <si>
    <t>polyetylenové potrubí PE, připojovací, D 50 mm, s 3,0 mm, DN 50</t>
  </si>
  <si>
    <t>721 19 Zřízení přípojek na potrubí</t>
  </si>
  <si>
    <t>vyvedení a upevnění odpadních výpustek,</t>
  </si>
  <si>
    <t>721194104R00</t>
  </si>
  <si>
    <t>D 40 mm, materiál ve specifikaci</t>
  </si>
  <si>
    <t>721194105R00</t>
  </si>
  <si>
    <t>D 50 mm, materiál ve specifikaci</t>
  </si>
  <si>
    <t>721194109R00</t>
  </si>
  <si>
    <t>D 110  mm, materiál ve specifikaci</t>
  </si>
  <si>
    <t>PC5</t>
  </si>
  <si>
    <t>Vpusť podlahová (sklepní) se zápach. uzávěr.DN100, HL310NPr</t>
  </si>
  <si>
    <t>721153206R00</t>
  </si>
  <si>
    <t>polyetylenové potrubí PE, připojovací, D 56 mm, s 3,0 mm, DN 50</t>
  </si>
  <si>
    <t>721153207R00</t>
  </si>
  <si>
    <t>polyetylenové potrubí PE, připojovací, D 63 mm, s 3,0 mm, DN 60</t>
  </si>
  <si>
    <t>721151206R00</t>
  </si>
  <si>
    <t>polyetylenové potrubí PE, dešťové, D 75 mm, s 3,0 mm, DN 70</t>
  </si>
  <si>
    <t>721151207R00</t>
  </si>
  <si>
    <t>polyetylenové potrubí PE, dešťové, D 90 mm, s 3,5 mm, DN 90</t>
  </si>
  <si>
    <t>721151208R00</t>
  </si>
  <si>
    <t>polyetylenové potrubí PE, dešťové, D 110 mm, s 4,3 mm, DN 100</t>
  </si>
  <si>
    <t>721151209R00</t>
  </si>
  <si>
    <t>polyetylenové potrubí PE, dešťové, D 125 mm, s 4,9 mm, DN 125</t>
  </si>
  <si>
    <t>721151210R00</t>
  </si>
  <si>
    <t>polyetylenové potrubí PE, dešťové, D 160 mm, s 6,2 mm, DN 150</t>
  </si>
  <si>
    <t>PC6</t>
  </si>
  <si>
    <t>Potrubí  PE, dešťové, D 200 mm, mtž</t>
  </si>
  <si>
    <t>PC8</t>
  </si>
  <si>
    <t>Střešní vtok 12 l vývod d56 připoj. příruba  , pro foliové střechy, mtž</t>
  </si>
  <si>
    <t>PC9</t>
  </si>
  <si>
    <t>Pevný bod pod střešním vtokem</t>
  </si>
  <si>
    <t>PC10</t>
  </si>
  <si>
    <t>Izol.  manžeta proti vlhkosti 50/50cm, s folií PVC, d 56 - parotěsná zábrana, mtž</t>
  </si>
  <si>
    <t>PC11</t>
  </si>
  <si>
    <t>Izolace potrubí dešťové kanalizace, tl. 10mm, AL folie</t>
  </si>
  <si>
    <t>PC12</t>
  </si>
  <si>
    <t>Závěsy a upevnění kanalizace dešťové</t>
  </si>
  <si>
    <t>PC13</t>
  </si>
  <si>
    <t>Pomocné pojízdné lešení</t>
  </si>
  <si>
    <t>PC36</t>
  </si>
  <si>
    <t>Utěsnění prostupů kanalizace z jímek</t>
  </si>
  <si>
    <t>721 29 Zkouška těsnosti kanalizace v objektech</t>
  </si>
  <si>
    <t>721290123R00</t>
  </si>
  <si>
    <t>kouřem, DN 300</t>
  </si>
  <si>
    <t>721290111R00</t>
  </si>
  <si>
    <t>vodou, DN 125</t>
  </si>
  <si>
    <t>721290112R00</t>
  </si>
  <si>
    <t>vodou, DN 200</t>
  </si>
  <si>
    <t>721 21 Vpusti, zápachové uzávěrky a odtokové žlaby</t>
  </si>
  <si>
    <t>721223425R00</t>
  </si>
  <si>
    <t>terasové, balkonové, D 50, 75 mm, s otočným kloubem na odtoku, s izolační přírubou,123x123mm/115x115mm,</t>
  </si>
  <si>
    <t>721 27 Ventilační hlavice</t>
  </si>
  <si>
    <t>721273150RT1</t>
  </si>
  <si>
    <t xml:space="preserve">D 50, 75, 110 mm, přivzdušňovací ventil D 50/75/110 mm s dvojitou izolační stěnou, s masivní pryžovou membránou, s odnímatelnou mřížkou proti hmyzu a pro čištění, mat. </t>
  </si>
  <si>
    <t>998 72-1 Přesun hmot pro vnitřní kanalizaci</t>
  </si>
  <si>
    <t>50 m vodorovně, měřeno od těžiště půdorysné plochy skládky do těžiště půdorysné plochy objektu</t>
  </si>
  <si>
    <t>998721102R00</t>
  </si>
  <si>
    <t>722 13-1 Potrubí z trubek ocelových vně pozinkovaných pro průmysl spojované lisováním</t>
  </si>
  <si>
    <t>včetně tvarovek, bez zednických výpomocí,</t>
  </si>
  <si>
    <t>722131116R00</t>
  </si>
  <si>
    <t>D 35 mm, s 1,5 mm</t>
  </si>
  <si>
    <t>722131118R00</t>
  </si>
  <si>
    <t>D 54 mm, s 1,5 mm</t>
  </si>
  <si>
    <t>722 17-8 Potrubí vícevrstvé</t>
  </si>
  <si>
    <t>722 17-81 polyetylén, hliníková vrstva, polyetytylén</t>
  </si>
  <si>
    <t>722178113RT1</t>
  </si>
  <si>
    <t>vícevrstvé polyetylen-hliníkové potrubí PEX/AL/PEX, D 20 mm, s 2,0 mm, PN 10, lisovaný spoj s mosaznými tvarovkami</t>
  </si>
  <si>
    <t>722178114RT1</t>
  </si>
  <si>
    <t>vícevrstvé polyetylen-hliníkové potrubí PEX/AL/PEX, D 26 mm, s 3,0 mm, PN 10, lisovaný spoj s mosaznými tvarovkami</t>
  </si>
  <si>
    <t>722178115RT1</t>
  </si>
  <si>
    <t>vícevrstvé polyetylen-hliníkové potrubí PEX/AL/PEX, D 32 mm, s 3,0 mm, PN 10, lisovaný spoj s mosaznými tvarovkami</t>
  </si>
  <si>
    <t>722178116RT1</t>
  </si>
  <si>
    <t>vícevrstvé polyetylen-hliníkové potrubí PEX/AL/PEX, D 40 mm, s 3,5 mm, PN 10, lisovaný spoj s mosaznými tvarovkami</t>
  </si>
  <si>
    <t>722178117RT1</t>
  </si>
  <si>
    <t>vícevrstvé polyetylen-hliníkové potrubí PEX/AL/PEX, D 50 mm, s 4,0 mm, PN 10, lisovaný spoj s mosaznými tvarovkami</t>
  </si>
  <si>
    <t>722178118RT1</t>
  </si>
  <si>
    <t>vícevrstvé polyetylen-hliníkové potrubí PEX/AL/PEX, D 63 mm, s 4,5 mm, PN 10, lisovaný spoj s mosaznými tvarovkami</t>
  </si>
  <si>
    <t>722 17-1 Potrubí z plastických hmot</t>
  </si>
  <si>
    <t>722171213R00</t>
  </si>
  <si>
    <t>polyetylenové potrubí PE-HD, D 32 mm, s 3,0 mm, PN 10, svěrné spojky, včetně zednických výpomocí</t>
  </si>
  <si>
    <t>722 18-1 Izolace vodovodního potrubí</t>
  </si>
  <si>
    <t>722 18-12 návleková</t>
  </si>
  <si>
    <t>722181241RT7</t>
  </si>
  <si>
    <t>trubice z pěnového polyetylenu s povrchovou ochrannou polyetylenovou tkaninou, tloušťka stěny 6 mm, d 22 mm</t>
  </si>
  <si>
    <t>722181241RT9</t>
  </si>
  <si>
    <t>trubice z pěnového polyetylenu s povrchovou ochrannou polyetylenovou tkaninou, tloušťka stěny 6 mm, d 28 mm</t>
  </si>
  <si>
    <t>722181241RU2</t>
  </si>
  <si>
    <t>trubice z pěnového polyetylenu s povrchovou ochrannou polyetylenovou tkaninou, tloušťka stěny 6 mm, d 35 mm</t>
  </si>
  <si>
    <t>722181242RW2</t>
  </si>
  <si>
    <t>trubice z pěnového polyetylenu s povrchovou ochrannou polyetylenovou tkaninou, tloušťka stěny 9 mm, d 45 mm</t>
  </si>
  <si>
    <t>722181242RW8</t>
  </si>
  <si>
    <t>trubice z pěnového polyetylenu s povrchovou ochrannou polyetylenovou tkaninou, tloušťka stěny 9 mm, d 54 mm</t>
  </si>
  <si>
    <t>722181242RY3</t>
  </si>
  <si>
    <t>trubice z pěnového polyetylenu s povrchovou ochrannou polyetylenovou tkaninou, tloušťka stěny 9 mm, d 63 mm</t>
  </si>
  <si>
    <t>722181243RT7</t>
  </si>
  <si>
    <t>trubice z pěnového polyetylenu s povrchovou ochrannou polyetylenovou tkaninou, tloušťka stěny 13 mm, d 22 mm</t>
  </si>
  <si>
    <t>722181243RT9</t>
  </si>
  <si>
    <t>trubice z pěnového polyetylenu s povrchovou ochrannou polyetylenovou tkaninou, tloušťka stěny 13 mm, d 28 mm</t>
  </si>
  <si>
    <t>722181243RU2</t>
  </si>
  <si>
    <t>trubice z pěnového polyetylenu s povrchovou ochrannou polyetylenovou tkaninou, tloušťka stěny 13 mm, d 35 mm</t>
  </si>
  <si>
    <t>722181244RT7</t>
  </si>
  <si>
    <t>trubice z pěnového polyetylenu s povrchovou ochrannou polyetylenovou tkaninou, tloušťka stěny 20 mm, d 22 mm</t>
  </si>
  <si>
    <t>722181244RT9</t>
  </si>
  <si>
    <t>trubice z pěnového polyetylenu s povrchovou ochrannou polyetylenovou tkaninou, tloušťka stěny 20 mm, d 28 mm</t>
  </si>
  <si>
    <t>722181245RU2</t>
  </si>
  <si>
    <t>trubice z pěnového polyetylenu s povrchovou ochrannou polyetylenovou tkaninou, tloušťka stěny 25 mm, d 35 mm</t>
  </si>
  <si>
    <t>722181245RV9</t>
  </si>
  <si>
    <t>trubice z pěnového polyetylenu s povrchovou ochrannou polyetylenovou tkaninou, tloušťka stěny 25 mm, d 40 mm</t>
  </si>
  <si>
    <t>722 19 Přípojky ke strojům a zařízením</t>
  </si>
  <si>
    <t>722190401R00</t>
  </si>
  <si>
    <t>vyvedení a připojení výpustek, DN 15</t>
  </si>
  <si>
    <t>722190402R00</t>
  </si>
  <si>
    <t>vyvedení a připojení výpustek, DN 20</t>
  </si>
  <si>
    <t>722190403R00</t>
  </si>
  <si>
    <t>vyvedení a připojení výpustek, DN 25</t>
  </si>
  <si>
    <t>722 22-1 Armatury závitové s jedním závitem včetně dodávky materiálu</t>
  </si>
  <si>
    <t>722220121R00</t>
  </si>
  <si>
    <t>nástěnka nátrubková mosazná pro baterii, vnitřní závit, DN 15, PN 10, mosaz</t>
  </si>
  <si>
    <t>pár</t>
  </si>
  <si>
    <t>722220111R00</t>
  </si>
  <si>
    <t>nástěnka nátrubková mosazná pro výtokový ventil, vnitřní závit, DN 15, PN 10, mosaz</t>
  </si>
  <si>
    <t>722220112R00</t>
  </si>
  <si>
    <t>nástěnka nátrubková mosazná pro výtokový ventil, vnitřní závit, DN 20, PN 10, mosaz</t>
  </si>
  <si>
    <t>Včetněi vyvedení a upevnění výpustek.</t>
  </si>
  <si>
    <t>722 23-1 Armatury závitové se dvěma závity včetně dodávky materiálu</t>
  </si>
  <si>
    <t>722231164R00</t>
  </si>
  <si>
    <t>ventil pojistný,  , DN 32, PN 16, litina</t>
  </si>
  <si>
    <t>722221112R00</t>
  </si>
  <si>
    <t>kulový kohout vypouštěcí a napouštěcí, vnější závit, DN 15, PN 10, mosaz</t>
  </si>
  <si>
    <t>722235111R00</t>
  </si>
  <si>
    <t>kulový kohout, vnitřní-vnitřní závit, DN 15, PN 25, mosaz</t>
  </si>
  <si>
    <t>722235112R00</t>
  </si>
  <si>
    <t>kulový kohout, vnitřní-vnitřní závit, DN 20, PN 25, mosaz</t>
  </si>
  <si>
    <t>722235113R00</t>
  </si>
  <si>
    <t>kulový kohout, vnitřní-vnitřní závit, DN 25, PN 25, mosaz</t>
  </si>
  <si>
    <t>722235114R00</t>
  </si>
  <si>
    <t>kulový kohout, vnitřní-vnitřní závit, DN 32, PN 25, mosaz</t>
  </si>
  <si>
    <t>722235115R00</t>
  </si>
  <si>
    <t>kulový kohout, vnitřní-vnitřní závit, DN 40, PN 25, mosaz</t>
  </si>
  <si>
    <t>722235116R00</t>
  </si>
  <si>
    <t>kulový kohout, vnitřní-vnitřní závit, DN 50, PN 16, mosaz</t>
  </si>
  <si>
    <t>722235146R00</t>
  </si>
  <si>
    <t>kulový kohout s vypouštěním, vnitřní-vnitřní závit, DN 50, PN 20, mosaz</t>
  </si>
  <si>
    <t>722 25-1 Požární příslušenství</t>
  </si>
  <si>
    <t>722254211RT2</t>
  </si>
  <si>
    <t>hydrantový systém D 25, box s plnými dveřmi + HP, stálotvará hadice, průměr 25/30</t>
  </si>
  <si>
    <t>722235653R00</t>
  </si>
  <si>
    <t>zpětný ventil, vnitřní-vnitřní závit, DN 25, PN 20, mosaz</t>
  </si>
  <si>
    <t>55111867R</t>
  </si>
  <si>
    <t>ventil výtokový pro vodovod; venkovní nezámrzný, s přivzdušňovačem potrubí; DN 20 mm; ovládání manuální</t>
  </si>
  <si>
    <t>722235654R00</t>
  </si>
  <si>
    <t>zpětný ventil, vnitřní-vnitřní závit, DN 32, PN 20, mosaz</t>
  </si>
  <si>
    <t>722235656R00</t>
  </si>
  <si>
    <t>zpětný ventil, vnitřní-vnitřní závit, DN 50, PN 20, mosaz</t>
  </si>
  <si>
    <t>PC14</t>
  </si>
  <si>
    <t>Manometr + KK G1/2, na přívod SV k ohřívači</t>
  </si>
  <si>
    <t>PC15</t>
  </si>
  <si>
    <t>Expanzní nádoba 25l pro ZOV, mtž, +KK DN 20</t>
  </si>
  <si>
    <t>PC16</t>
  </si>
  <si>
    <t>Vodoměr DN 40, na přívodu, mtž</t>
  </si>
  <si>
    <t>PC17</t>
  </si>
  <si>
    <t>Vodoměr DN 40, na přívodu do haly k technolog, mtž</t>
  </si>
  <si>
    <t>PC18</t>
  </si>
  <si>
    <t>Ventil výtokový G1/2, mtž</t>
  </si>
  <si>
    <t>PC19</t>
  </si>
  <si>
    <t>Ventil výtokový G1/2-myčka, mtž</t>
  </si>
  <si>
    <t>PC20</t>
  </si>
  <si>
    <t>Ventil výtokový G3/4, technologie, mtž</t>
  </si>
  <si>
    <t>PC21</t>
  </si>
  <si>
    <t>Ventil výtokový G1, technologie, mtž</t>
  </si>
  <si>
    <t>PC22</t>
  </si>
  <si>
    <t>Elektroventil DN 25</t>
  </si>
  <si>
    <t>722 28 Tlakové zkoušky vodovodního potrubí</t>
  </si>
  <si>
    <t>722280106R00</t>
  </si>
  <si>
    <t>do DN 32</t>
  </si>
  <si>
    <t>722280108R00</t>
  </si>
  <si>
    <t>přes DN 40 do DN 50</t>
  </si>
  <si>
    <t>722 29-023 Proplach a dezinfekce vodovodního potrubí</t>
  </si>
  <si>
    <t>722290234R00</t>
  </si>
  <si>
    <t>do DN 80</t>
  </si>
  <si>
    <t>998 72-2 Přesun hmot pro vnitřní vodovod</t>
  </si>
  <si>
    <t>vodorovně do 50 m</t>
  </si>
  <si>
    <t>998722101R00</t>
  </si>
  <si>
    <t>v objektech výšky do 6 m</t>
  </si>
  <si>
    <t>PC23</t>
  </si>
  <si>
    <t xml:space="preserve">Automa. čerpací stanice +2 celonerez.vert.čerp,  tlak-výstup 64 m.v.s.,Qčerpadla= 0-6,8l/s </t>
  </si>
  <si>
    <t>PC24</t>
  </si>
  <si>
    <t>Automa. čerpací stanice , doprava,uvedení do provozu</t>
  </si>
  <si>
    <t>PC25</t>
  </si>
  <si>
    <t>ATS pro recyklaci vody, tlak 3 bary, čerpané množství 40l/min, technologie, mtž</t>
  </si>
  <si>
    <t>PC26</t>
  </si>
  <si>
    <t>Mechanický filtr 100mikrometrů DN25, před ATS stanici, technologie, mtž</t>
  </si>
  <si>
    <t>PC27</t>
  </si>
  <si>
    <t>Sací koš, technologie, mtž</t>
  </si>
  <si>
    <t>PC28</t>
  </si>
  <si>
    <t>Hladinový spínač, technologie, mtž</t>
  </si>
  <si>
    <t>PC29</t>
  </si>
  <si>
    <t>Cirkulační čerpadlo DN25,časový spínač, mtž</t>
  </si>
  <si>
    <t>998 72-4 Přesun hmot pro strojní vybavení</t>
  </si>
  <si>
    <t>998724101R00</t>
  </si>
  <si>
    <t>725 11-2 Klozetové mísy</t>
  </si>
  <si>
    <t>725014131R00</t>
  </si>
  <si>
    <t>závěsné, bilé, hluboké splachování, zadní, včetně sedátka, šířka 360 mm, hloubka 510 mm, výška 400 mm</t>
  </si>
  <si>
    <t>28696750R</t>
  </si>
  <si>
    <t>systém předstěnový pro WC; pro zazdění mokrým procesem; ovládání zepředu;</t>
  </si>
  <si>
    <t>725 11-3 Doplňky</t>
  </si>
  <si>
    <t>725 11-39 Montáž doplňků zařízení záchodů</t>
  </si>
  <si>
    <t>725119402R00</t>
  </si>
  <si>
    <t>předstěnový systém do sádrokartonu</t>
  </si>
  <si>
    <t>725 12 Pisoárové záchodky</t>
  </si>
  <si>
    <t>725 12-1 Pisoáry (urinály)</t>
  </si>
  <si>
    <t>725016105R00</t>
  </si>
  <si>
    <t>diturvit, bílý, s otvorem pro ventil, s ventilem oplachovacím, zdroj napájecí pro tři urinály</t>
  </si>
  <si>
    <t>725 21-1 Umyvadlo</t>
  </si>
  <si>
    <t>725017132R00</t>
  </si>
  <si>
    <t>na šrouby, bílé, šířka 550 mm, hloubka 420 mm</t>
  </si>
  <si>
    <t>725 21-3 Kryt sifonu keramický</t>
  </si>
  <si>
    <t>725017138R00</t>
  </si>
  <si>
    <t>bílý</t>
  </si>
  <si>
    <t>PC30</t>
  </si>
  <si>
    <t>Umyvadlo plastové, mtž</t>
  </si>
  <si>
    <t>725 82-02 Baterie umyvadlové a dřezové</t>
  </si>
  <si>
    <t>725829201RT1</t>
  </si>
  <si>
    <t>dřezová nástěnná; výtok spodní; rozteč 80 až 120 mm; ovládání pákové; povrch chrom; ramínko kulaté ústí, otočné; 200 mm; kartuše s regulací teploty</t>
  </si>
  <si>
    <t>725 33 Výlevky diturvitové</t>
  </si>
  <si>
    <t>725019101R00</t>
  </si>
  <si>
    <t>výlevka s plastovou mřížkou, stojící</t>
  </si>
  <si>
    <t>725 11-1 Nádrže splachovací</t>
  </si>
  <si>
    <t>725 11-19 montáž</t>
  </si>
  <si>
    <t>725119105R00</t>
  </si>
  <si>
    <t>vysokopoložené</t>
  </si>
  <si>
    <t>725 31 Dřezy jednoduché</t>
  </si>
  <si>
    <t>725 31-4 příslušenství</t>
  </si>
  <si>
    <t>725314290R00</t>
  </si>
  <si>
    <t>k dřezu v kuchyňské sestavě</t>
  </si>
  <si>
    <t>PC 31</t>
  </si>
  <si>
    <t>Sprchová mísa, sifon, zástěna, mtž</t>
  </si>
  <si>
    <t>725 84 Baterie sprchové</t>
  </si>
  <si>
    <t>725845111R00</t>
  </si>
  <si>
    <t>baterie sprchová nástěnná, ruční ovládání bez příslušentsví, standardní</t>
  </si>
  <si>
    <t>PC32</t>
  </si>
  <si>
    <t>Příslušenství k baterii sprchové</t>
  </si>
  <si>
    <t>PC33</t>
  </si>
  <si>
    <t>Nerezový žlab, 3 výtoky vody</t>
  </si>
  <si>
    <t>28654741R</t>
  </si>
  <si>
    <t>sifon kondenzační; PP; DN40 x 5/4" příp. d 12-18mm; odpad vodorovný; vodní zápach. uzávěrka, čisticí vložka, mechanický zápach. uzávěr</t>
  </si>
  <si>
    <t>725 86-01 Zápachové uzávěrky (sifony) pro zařizovací předměty</t>
  </si>
  <si>
    <t>725860184RT1</t>
  </si>
  <si>
    <t>D 40/50 mm; pro pračky/myčky; PE; příslušenství zpětný uzávěr, přip.koleno, krycí deska nerez, montážní kryt, přivzd. ventil, montážní deska, výtok. v</t>
  </si>
  <si>
    <t>725334301RT1</t>
  </si>
  <si>
    <t>nálevka se sifonem</t>
  </si>
  <si>
    <t>PC34</t>
  </si>
  <si>
    <t>ZOV 400 l plynový, připojení vody 5/4,  odkouření, mtž</t>
  </si>
  <si>
    <t>PC35</t>
  </si>
  <si>
    <t>Mřížka 150/150</t>
  </si>
  <si>
    <t>725 98 Dvířka</t>
  </si>
  <si>
    <t>725980122R00</t>
  </si>
  <si>
    <t>z plastu, 200 x 300 mm</t>
  </si>
  <si>
    <t>725980113R00</t>
  </si>
  <si>
    <t>vanová, 300 x 300 mm</t>
  </si>
  <si>
    <t>998 72-5 Přesun hmot pro zařizovací předměty</t>
  </si>
  <si>
    <t>998725101R00</t>
  </si>
  <si>
    <t>12,8*0,8</t>
  </si>
  <si>
    <t>10,24*0,25</t>
  </si>
  <si>
    <t>Plynovod : 12,5*2</t>
  </si>
  <si>
    <t>10,24*0,88</t>
  </si>
  <si>
    <t>10,24*0,22</t>
  </si>
  <si>
    <t>119000002RA0</t>
  </si>
  <si>
    <t>kabelů - 3 kabely, včetně příplatku za ztížené vykopávky v blízkosti vedení</t>
  </si>
  <si>
    <t>1,065*0,8*17,43</t>
  </si>
  <si>
    <t>(1,07+1,2)*0,5*(24,79-17,43)*0,8</t>
  </si>
  <si>
    <t>(1,05+1,2)*0,5*(37,0-24,79)*0,8</t>
  </si>
  <si>
    <t>1,05*0,8*(51,33-37,0)</t>
  </si>
  <si>
    <t>(1,05+1,43)*0,5*(56,91-51,33)*0,8</t>
  </si>
  <si>
    <t>(1,0+1,43)*0,5*2,08*0,8</t>
  </si>
  <si>
    <t>0,95*0,8*5,48</t>
  </si>
  <si>
    <t>56,28136*0,5</t>
  </si>
  <si>
    <t>35,6472*2</t>
  </si>
  <si>
    <t>56,28-35,6472</t>
  </si>
  <si>
    <t>20,6328*19</t>
  </si>
  <si>
    <t>56,28-0,3*0,8*64,47-5,16</t>
  </si>
  <si>
    <t>0,3*0,8*64,47</t>
  </si>
  <si>
    <t>0,1*0,8*64,47</t>
  </si>
  <si>
    <t>877182121R00</t>
  </si>
  <si>
    <t>Přirážka za 1 spoj elektrotvarovky, vnějšího průměru 50 mm</t>
  </si>
  <si>
    <t>286138225R</t>
  </si>
  <si>
    <t>trubka plastová plynovodní hladká; PE 100; SDR 11,0; D = 50,0 mm; s = 4,60 mm</t>
  </si>
  <si>
    <t>Signalizační vodič CYY 2,5 mm, mtž</t>
  </si>
  <si>
    <t>28314145.AR</t>
  </si>
  <si>
    <t>fólie výstražná PE; perforovaná; pro plyn; žlutá; s potiskem; š = 220,0 mm; tl. 0,09 mm; l = 250 m</t>
  </si>
  <si>
    <t>28614005.AR</t>
  </si>
  <si>
    <t>trubka ochranná HDPE; SDR 26,0; vnější průměr 90,0 mm; vnitřní průměr 83,0 mm; s = 3,50 mm; barva černá se žlutými pruhy</t>
  </si>
  <si>
    <t>28653506R</t>
  </si>
  <si>
    <t>objímka distanční PE HD; d potrubí = 106 až 123 mm; h lamely = 34 mm; š = 110 mm</t>
  </si>
  <si>
    <t>27344384R</t>
  </si>
  <si>
    <t>manžeta těsnicí na chráničky; EPDM; D trubky = 50 mm; D chráničky = 90 mm; DN 40; DN chráničky 80</t>
  </si>
  <si>
    <t>723 12 Potrubí z trubek černých závitových svařovaných</t>
  </si>
  <si>
    <t>bezešvých ČSN 42 0250 a běžných ČSN 42 5710 - jakost 11353.0,</t>
  </si>
  <si>
    <t>723120203R00</t>
  </si>
  <si>
    <t>DN 20</t>
  </si>
  <si>
    <t>Potrubí včetně tvarovek a zednických výpomocí.</t>
  </si>
  <si>
    <t>Včetně pomocného lešení o výšce podlahy do 1900 mm a pro zatížení do 1,5 kPa.</t>
  </si>
  <si>
    <t>723120204R00</t>
  </si>
  <si>
    <t>DN 25</t>
  </si>
  <si>
    <t>723120206R00</t>
  </si>
  <si>
    <t>DN 40</t>
  </si>
  <si>
    <t>723 15-3 Potrubí ocel. černé svařované - chráničky</t>
  </si>
  <si>
    <t>723150368R00</t>
  </si>
  <si>
    <t>D 76 mm, s 3,2 mm</t>
  </si>
  <si>
    <t>723 19 Přípojky ke strojům a zařízením</t>
  </si>
  <si>
    <t>plynovodní z ocelových trubek závitových černých spojovaných na závit, bezešvých, běžných - jakost 11 353.0,</t>
  </si>
  <si>
    <t>723 19-1 přípojky ke strojům a zařízením</t>
  </si>
  <si>
    <t>723190202R00</t>
  </si>
  <si>
    <t>DN 15</t>
  </si>
  <si>
    <t>soubor</t>
  </si>
  <si>
    <t>Včetně vyvedení a upevnění výpustek.</t>
  </si>
  <si>
    <t>723 23-1 Armatury závitové se dvěma závity včetně materiálu</t>
  </si>
  <si>
    <t>723235115R00</t>
  </si>
  <si>
    <t>kulový kohout, vnitřní-vnitřní, DN 40, PN 8, mosaz</t>
  </si>
  <si>
    <t>723235111R00</t>
  </si>
  <si>
    <t>kulový kohout, vnitřní-vnitřní, DN 15, PN 8, mosaz</t>
  </si>
  <si>
    <t>723 19-09 Opravy plynovodního potrubí</t>
  </si>
  <si>
    <t>723 19-091 doplňkové práce</t>
  </si>
  <si>
    <t>723190901R00</t>
  </si>
  <si>
    <t>uzavření nebo otevření plynového potrubí při opravách</t>
  </si>
  <si>
    <t>723190909R00</t>
  </si>
  <si>
    <t>neúřední tlaková zkouška dosavadního potrubí</t>
  </si>
  <si>
    <t>723190907R00</t>
  </si>
  <si>
    <t>odvzdušnění a napuštění plynového potrubí</t>
  </si>
  <si>
    <t>PC2</t>
  </si>
  <si>
    <t>Revize plyn. spotřebičů</t>
  </si>
  <si>
    <t>hod</t>
  </si>
  <si>
    <t>783 42 Nátěry potrubí a armatur syntetické</t>
  </si>
  <si>
    <t>na vzduchu schnoucí</t>
  </si>
  <si>
    <t>783425250R00</t>
  </si>
  <si>
    <t>potrubí, do DN 100 mm, jednonásobné s 1x emailováním a základním nátěrem</t>
  </si>
  <si>
    <t>Uzamykatelná větratelná skříň pro DUP, mtž</t>
  </si>
  <si>
    <t>Spojka PE50/OCEL40, mtž</t>
  </si>
  <si>
    <t>998 72-3 Přesun hmot pro vnitřní plynovod</t>
  </si>
  <si>
    <t>998723101R00</t>
  </si>
  <si>
    <t>Vsazení odbočky PE100 SDR 11 d63x5,8, do stáv. potrubí - elektrospojky, mtž</t>
  </si>
  <si>
    <t>230 18 Potrubí z plastických hmot</t>
  </si>
  <si>
    <t>230180018R00</t>
  </si>
  <si>
    <t>Montáž trub z plastických hmot PE, PP, 50 x 4,5</t>
  </si>
  <si>
    <t>230 19-10 Uložení plastových chrániček</t>
  </si>
  <si>
    <t>230191013R00</t>
  </si>
  <si>
    <t>Uložení chráničky ve výkopu PE 90x3,5mm</t>
  </si>
  <si>
    <t>230 19-40 Utěsnění konců</t>
  </si>
  <si>
    <t>230194003R00</t>
  </si>
  <si>
    <t>Utěsnění chráničky manžetou DN 100</t>
  </si>
  <si>
    <t>230 19-50 Vystředění chrániček</t>
  </si>
  <si>
    <t>230195006R00</t>
  </si>
  <si>
    <t>Montáž distanční objímky celistvé d 86-106 mm</t>
  </si>
  <si>
    <t>230 23 Tlakové zkoušky a čištění</t>
  </si>
  <si>
    <t>230230016R00</t>
  </si>
  <si>
    <t>Hlavní tlaková zkouška vzduchem 0,6 MPa, DN 50</t>
  </si>
  <si>
    <t xml:space="preserve">Revize plynu </t>
  </si>
  <si>
    <t>101</t>
  </si>
  <si>
    <t>Vzduchotechnická jednotka kompaktní se zpětným získáváním tepla deskovým výměníkem, včetně systému, MaR</t>
  </si>
  <si>
    <t>Qv=1320m3/h, pe=300Pa</t>
  </si>
  <si>
    <t>příkon ventilátorů 1,56kW</t>
  </si>
  <si>
    <t>napájecí napětí 230V</t>
  </si>
  <si>
    <t>Rozměry š x v x h: 2300 x 1800 x 455 mm</t>
  </si>
  <si>
    <t>uzavírací klapky na čerstvém a odváděném vzduchu</t>
  </si>
  <si>
    <t>deskový výměník se zimní  účinností 94%</t>
  </si>
  <si>
    <t>Vodní ohřívač 2,5kW, 70/50°C s regulačním uzlem</t>
  </si>
  <si>
    <t>včetně systému MaR a prokabelování</t>
  </si>
  <si>
    <t>hmotnost 283kg</t>
  </si>
  <si>
    <t>110</t>
  </si>
  <si>
    <t>Protidešťová žaluzie se sítem</t>
  </si>
  <si>
    <t>355x355</t>
  </si>
  <si>
    <t>115</t>
  </si>
  <si>
    <t>Tlumič hluku kruhový DN315/900</t>
  </si>
  <si>
    <t>130</t>
  </si>
  <si>
    <t>Požární klapka kruhová DN315</t>
  </si>
  <si>
    <t>140</t>
  </si>
  <si>
    <t>Vířivá  vyúsť</t>
  </si>
  <si>
    <t>141</t>
  </si>
  <si>
    <t>Talířový ventil kovový odvodní se zděří</t>
  </si>
  <si>
    <t>142</t>
  </si>
  <si>
    <t>143</t>
  </si>
  <si>
    <t>Stěnová mřížka uzavřená</t>
  </si>
  <si>
    <t>160</t>
  </si>
  <si>
    <t>Potrubí čtyřhranné sk.I - pozinkované</t>
  </si>
  <si>
    <t>170</t>
  </si>
  <si>
    <t>Kruhové SPIRO potrubí DN125</t>
  </si>
  <si>
    <t>171</t>
  </si>
  <si>
    <t>Kruhové SPIRO potrubí DN200</t>
  </si>
  <si>
    <t>172</t>
  </si>
  <si>
    <t>Kruhové SPIRO potrubí DN250</t>
  </si>
  <si>
    <t>173</t>
  </si>
  <si>
    <t>Kruhové SPIRO potrubí DN315</t>
  </si>
  <si>
    <t>180</t>
  </si>
  <si>
    <t>Tepelná a protihluková izolace tl. 40mm s alupolepem</t>
  </si>
  <si>
    <t>190</t>
  </si>
  <si>
    <t>Montážní, spojovací, těsnící a závěsný materiál</t>
  </si>
  <si>
    <t>201</t>
  </si>
  <si>
    <t>Odvodní ventilátor diagonální potrubní - DN160</t>
  </si>
  <si>
    <t>Qv=255m3/h, pe=170Pa, P=0,053kW/230V</t>
  </si>
  <si>
    <t>215</t>
  </si>
  <si>
    <t>Tlumič hluku kruhový</t>
  </si>
  <si>
    <t>DN 160/600</t>
  </si>
  <si>
    <t>220</t>
  </si>
  <si>
    <t>Samočinná zpětná klapka</t>
  </si>
  <si>
    <t>DN 160</t>
  </si>
  <si>
    <t>240</t>
  </si>
  <si>
    <t>DN125</t>
  </si>
  <si>
    <t>241</t>
  </si>
  <si>
    <t>DN200</t>
  </si>
  <si>
    <t>270</t>
  </si>
  <si>
    <t>vč. tvarovek a příslušenství</t>
  </si>
  <si>
    <t>271</t>
  </si>
  <si>
    <t>Kruhové SPIRO potrubí DN160</t>
  </si>
  <si>
    <t>272</t>
  </si>
  <si>
    <t>280</t>
  </si>
  <si>
    <t>připevněná navařovacími trny</t>
  </si>
  <si>
    <t>290</t>
  </si>
  <si>
    <t>301</t>
  </si>
  <si>
    <t>Odvodní ventilátor radiální pro odvod výfukových plynů 1000m3/h</t>
  </si>
  <si>
    <t>P=0,9kW/400V</t>
  </si>
  <si>
    <t>montážní konzola ventilátoru</t>
  </si>
  <si>
    <t>včetně ovládací skříňky a motorového spouštěče, prokabelování</t>
  </si>
  <si>
    <t>302</t>
  </si>
  <si>
    <t>Odsávací hadicový naviják ruční pro hadici DN150,včetně hadice 10m, široký</t>
  </si>
  <si>
    <t>303</t>
  </si>
  <si>
    <t>Koncovka na výfuk pro nákladní automobil</t>
  </si>
  <si>
    <t>320</t>
  </si>
  <si>
    <t>DN 200</t>
  </si>
  <si>
    <t>370</t>
  </si>
  <si>
    <t>380</t>
  </si>
  <si>
    <t>390</t>
  </si>
  <si>
    <t>Montážní, spojovací, těsnící a závěsný materiál, kabeláže</t>
  </si>
  <si>
    <t>401</t>
  </si>
  <si>
    <t>Odvodní ventilátor nástřešní</t>
  </si>
  <si>
    <t>Qv=10.000m3/h, pe=150Pa, P=1,4kW/400V</t>
  </si>
  <si>
    <t>Hlukově izolovaný sokl pro sklon střechy do 5°</t>
  </si>
  <si>
    <t>402</t>
  </si>
  <si>
    <t>Zpětná klapka</t>
  </si>
  <si>
    <t>403</t>
  </si>
  <si>
    <t>Síto</t>
  </si>
  <si>
    <t>440</t>
  </si>
  <si>
    <t>950x950</t>
  </si>
  <si>
    <t>460</t>
  </si>
  <si>
    <t>480</t>
  </si>
  <si>
    <t>490</t>
  </si>
  <si>
    <t>7280001</t>
  </si>
  <si>
    <t>Náklady na dopravu</t>
  </si>
  <si>
    <t>904      R01</t>
  </si>
  <si>
    <t>Hzs-zkousky v ramci montaz.praci, Komplexni vyzkouseni</t>
  </si>
  <si>
    <t>h</t>
  </si>
  <si>
    <t>POL10_</t>
  </si>
  <si>
    <t>9        R03</t>
  </si>
  <si>
    <t>hodina, třída 6-Zaregulování zařízení</t>
  </si>
  <si>
    <t>900      RT3</t>
  </si>
  <si>
    <t>HZS, Zaškolení obsluhy</t>
  </si>
  <si>
    <t>713010001</t>
  </si>
  <si>
    <t>před.cena montáže tepelné izolace Cu potrubí</t>
  </si>
  <si>
    <t>713010002</t>
  </si>
  <si>
    <t>návleková tep. izolace tl. 25 pro Cu15/1</t>
  </si>
  <si>
    <t>713010003</t>
  </si>
  <si>
    <t>návleková tep. izolace tl. 25 pro Cu18/1</t>
  </si>
  <si>
    <t>713010004</t>
  </si>
  <si>
    <t>návleková tep. izolace tl. 25 pro Cu22/1</t>
  </si>
  <si>
    <t>713010005</t>
  </si>
  <si>
    <t>návleková tep. izolace tl. 25 pro Cu28/1</t>
  </si>
  <si>
    <t>713010006</t>
  </si>
  <si>
    <t>před.cena montáže tepelné izolace ocel. potrubí</t>
  </si>
  <si>
    <t>713010007</t>
  </si>
  <si>
    <t>tep. izolace min. vatou s al. folií tl. 30 pro DN20</t>
  </si>
  <si>
    <t>713010008</t>
  </si>
  <si>
    <t>tep. izolace min. vatou s al. folií tl. 40 pro DN25</t>
  </si>
  <si>
    <t>713010009</t>
  </si>
  <si>
    <t>tep. izolace min. vatou s al. folií tl. 40 pro DN32</t>
  </si>
  <si>
    <t>713010011</t>
  </si>
  <si>
    <t>tep. izolace min. vatou s al. folií tl. 70 pro DN65</t>
  </si>
  <si>
    <t>713010012</t>
  </si>
  <si>
    <t>D+M tep. Iolace min. vatos s Al. folii - rozdělovač</t>
  </si>
  <si>
    <t>713010010</t>
  </si>
  <si>
    <t>tep. izolace min. vatou s al. folií tl. 50 pro DN40</t>
  </si>
  <si>
    <t>998713202R00</t>
  </si>
  <si>
    <t>732010001</t>
  </si>
  <si>
    <t>Montáž čerpadla oběhového do potrubí</t>
  </si>
  <si>
    <t>732010002</t>
  </si>
  <si>
    <t>kondenzační kotel o min. jm. výkonu 42,5 KW</t>
  </si>
  <si>
    <t>732010003</t>
  </si>
  <si>
    <t>systémová regulace topných okruhů R4323</t>
  </si>
  <si>
    <t>732010004</t>
  </si>
  <si>
    <t>přídavný modul pro regulaci kaskády FM456</t>
  </si>
  <si>
    <t>732010005</t>
  </si>
  <si>
    <t>přídavný modul pro regulaci vyt. okruhů FM442</t>
  </si>
  <si>
    <t>732010006</t>
  </si>
  <si>
    <t>koax. - základní sada kouřovodu, 80/125</t>
  </si>
  <si>
    <t>732010007</t>
  </si>
  <si>
    <t>Trubka DN80/125 - revizní PP/oc</t>
  </si>
  <si>
    <t>732010008</t>
  </si>
  <si>
    <t>Trubka DN80/125 - 2000 PP/oc</t>
  </si>
  <si>
    <t>732010009</t>
  </si>
  <si>
    <t>Trubka DN80/125 - 1000 PP/oc</t>
  </si>
  <si>
    <t>732010010</t>
  </si>
  <si>
    <t>Příruba na pl. Střechu D125</t>
  </si>
  <si>
    <t>732010011</t>
  </si>
  <si>
    <t>připoj. sada topných okruhů</t>
  </si>
  <si>
    <t>732010012</t>
  </si>
  <si>
    <t>plyn, kohout</t>
  </si>
  <si>
    <t>732010013</t>
  </si>
  <si>
    <t>sada odtok. trychtýře</t>
  </si>
  <si>
    <t>732010014</t>
  </si>
  <si>
    <t>zkrat. potrubí</t>
  </si>
  <si>
    <t>732010015</t>
  </si>
  <si>
    <t>Neutralizace</t>
  </si>
  <si>
    <t>732010016</t>
  </si>
  <si>
    <t>Expanzomat 200 l</t>
  </si>
  <si>
    <t>732010017</t>
  </si>
  <si>
    <t>kombi rozdělovač modul 100, viz detail vč. izolace</t>
  </si>
  <si>
    <t>732010018</t>
  </si>
  <si>
    <t>anuloid do 100 Kw vč. izolace,</t>
  </si>
  <si>
    <t>732010019</t>
  </si>
  <si>
    <t>čerpadlo elektronické DN25 /1-6, 230 v</t>
  </si>
  <si>
    <t>732010020</t>
  </si>
  <si>
    <t>čerpadlo elektronické DN15/1-4, 230 v</t>
  </si>
  <si>
    <t>montáž kond. kotle o min. jm. výkonu 42,5  KW vč. prodrátování M+R a uvedení do provozu</t>
  </si>
  <si>
    <t>POL12_1</t>
  </si>
  <si>
    <t>998 73-2 Přesun hmot pro strojovny</t>
  </si>
  <si>
    <t>998732202R00</t>
  </si>
  <si>
    <t>800-731</t>
  </si>
  <si>
    <t>733010001</t>
  </si>
  <si>
    <t>provedení prostupů stěnou, drážek pro potrubí vedené ve stěnách a podlahách vč. zapravení</t>
  </si>
  <si>
    <t>733010002</t>
  </si>
  <si>
    <t>před.cena montáže Cu potrubí vč. tlak. zkoušek</t>
  </si>
  <si>
    <t>733010003</t>
  </si>
  <si>
    <t>potrubí Cu15/1 vč. titinek</t>
  </si>
  <si>
    <t>733010004</t>
  </si>
  <si>
    <t>potrubí Cu18/1 vč. titinek</t>
  </si>
  <si>
    <t>733010005</t>
  </si>
  <si>
    <t>potrubí Cu22/1 vč. titinek</t>
  </si>
  <si>
    <t>733010006</t>
  </si>
  <si>
    <t>potrubí Cu28/1 vč. titinek</t>
  </si>
  <si>
    <t>733010007</t>
  </si>
  <si>
    <t>před.cena montáže ocel. potrubí vč. tlak. zkoušek</t>
  </si>
  <si>
    <t>733010008</t>
  </si>
  <si>
    <t>ocel. potrubí DN20</t>
  </si>
  <si>
    <t>733010009</t>
  </si>
  <si>
    <t>ocel. potrubí DN25</t>
  </si>
  <si>
    <t>733010011</t>
  </si>
  <si>
    <t>ocel. potrubí DN40</t>
  </si>
  <si>
    <t>733010012</t>
  </si>
  <si>
    <t>ocel. potrubí DN65</t>
  </si>
  <si>
    <t>733010010</t>
  </si>
  <si>
    <t>ocel. potrubí DN32</t>
  </si>
  <si>
    <t>998 73-3 Přesun hmot pro rozvody potrubí</t>
  </si>
  <si>
    <t>998733203R00</t>
  </si>
  <si>
    <t>v objektech výšky do 24 m</t>
  </si>
  <si>
    <t>734010001</t>
  </si>
  <si>
    <t>Montáž armatur</t>
  </si>
  <si>
    <t>734010002</t>
  </si>
  <si>
    <t>Teploměr</t>
  </si>
  <si>
    <t>734010003</t>
  </si>
  <si>
    <t>vypouštěcí kohout DN15</t>
  </si>
  <si>
    <t>734010004</t>
  </si>
  <si>
    <t>kul. ventil DN20</t>
  </si>
  <si>
    <t>734010005</t>
  </si>
  <si>
    <t>kul. ventil DN25</t>
  </si>
  <si>
    <t>734010006</t>
  </si>
  <si>
    <t>kul. ventil DN40</t>
  </si>
  <si>
    <t>734010007</t>
  </si>
  <si>
    <t>kul. ventil DN65</t>
  </si>
  <si>
    <t>734010008</t>
  </si>
  <si>
    <t>filtr DN20</t>
  </si>
  <si>
    <t>734010009</t>
  </si>
  <si>
    <t>filtr DN25</t>
  </si>
  <si>
    <t>734010011</t>
  </si>
  <si>
    <t>zpětná klapka DN20</t>
  </si>
  <si>
    <t>734010012</t>
  </si>
  <si>
    <t>zpětná klapka DN25</t>
  </si>
  <si>
    <t>734010013</t>
  </si>
  <si>
    <t>zpětná klapka DN40</t>
  </si>
  <si>
    <t>734010014</t>
  </si>
  <si>
    <t>reg. ventil DN15</t>
  </si>
  <si>
    <t>734010015</t>
  </si>
  <si>
    <t>reg. ventil DN20</t>
  </si>
  <si>
    <t>734010016</t>
  </si>
  <si>
    <t>reg. ventil DN32</t>
  </si>
  <si>
    <t>734010017</t>
  </si>
  <si>
    <t>aut. odvzdušnění</t>
  </si>
  <si>
    <t>734010018</t>
  </si>
  <si>
    <t>3 cestná armatura Kvs 4, vč. pohonu 24v 0-10</t>
  </si>
  <si>
    <t>734010019</t>
  </si>
  <si>
    <t>3 cestná armatura Kvs 6,3 vč. pohonu 24v 0-10</t>
  </si>
  <si>
    <t>734010020</t>
  </si>
  <si>
    <t>3 cestná armatura Kvs 10 vč. pohonu 24v 0-10</t>
  </si>
  <si>
    <t>734010021</t>
  </si>
  <si>
    <t>přepoštěcí ventil DN15</t>
  </si>
  <si>
    <t>734010022</t>
  </si>
  <si>
    <t>Manometr</t>
  </si>
  <si>
    <t>734010023</t>
  </si>
  <si>
    <t>Termostatická hlavice Standard</t>
  </si>
  <si>
    <t>734010024</t>
  </si>
  <si>
    <t>Reg. šroubení - DN20</t>
  </si>
  <si>
    <t>734010025</t>
  </si>
  <si>
    <t>rad. ventil roh. DN20</t>
  </si>
  <si>
    <t>734010026</t>
  </si>
  <si>
    <t>734010027</t>
  </si>
  <si>
    <t>734010010</t>
  </si>
  <si>
    <t>filtr DN40</t>
  </si>
  <si>
    <t>998 73-4 Přesun hmot pro armatury</t>
  </si>
  <si>
    <t>998734203R00</t>
  </si>
  <si>
    <t>v objektech výšky do 4 m</t>
  </si>
  <si>
    <t>1011735101</t>
  </si>
  <si>
    <t>uchycení těles ke stěně / k podlaze ( stojánky )</t>
  </si>
  <si>
    <t>1012735101</t>
  </si>
  <si>
    <t>Montáž stropních sálavých panelů vč. uchycení ( řetízky )</t>
  </si>
  <si>
    <t>999735101</t>
  </si>
  <si>
    <t>Montáž otopných těles článkových vč. sestavení, nátěrů a tl. zkoušky</t>
  </si>
  <si>
    <t>1000735101</t>
  </si>
  <si>
    <t>Litinový čl. radiátor  03/500/110, vč. příslušenství  +  OV</t>
  </si>
  <si>
    <t>1001735101</t>
  </si>
  <si>
    <t>Litinový čl. radiátor  04/500/110, vč. příslušenství  +  OV</t>
  </si>
  <si>
    <t>1002735101</t>
  </si>
  <si>
    <t>Litinový čl. radiátor  06/500/110, vč. příslušenství  +  OV</t>
  </si>
  <si>
    <t>1003735101</t>
  </si>
  <si>
    <t>Litinový čl. radiátor  11/500/110, vč. příslušenství  +  OV</t>
  </si>
  <si>
    <t>1004735101</t>
  </si>
  <si>
    <t>Litinový čl. radiátor  12/500/110, vč. příslušenství  +  OV</t>
  </si>
  <si>
    <t>1005735101</t>
  </si>
  <si>
    <t>Litinový čl. radiátor  13/500/110, vč. příslušenství  +  OV</t>
  </si>
  <si>
    <t>1006735101</t>
  </si>
  <si>
    <t>Litinový čl. radiátor  14/500/110, vč. příslušenství  +  OV</t>
  </si>
  <si>
    <t>1007735101</t>
  </si>
  <si>
    <t>Litinový čl. radiátor  15/500/110, vč. příslušenství  +  OV</t>
  </si>
  <si>
    <t>1008735101</t>
  </si>
  <si>
    <t>Litinový čl. radiátor  17/500/110, vč. příslušenství  +  OV</t>
  </si>
  <si>
    <t>1009735101</t>
  </si>
  <si>
    <t>Litinový čl. radiátor  21/500/110, vč. příslušenství  +  OV</t>
  </si>
  <si>
    <t>1010735101</t>
  </si>
  <si>
    <t>Litinový čl. radiátor  26/500/110, vč. příslušenství  +  OV</t>
  </si>
  <si>
    <t>1013735101</t>
  </si>
  <si>
    <t>sálavý panel  teplovodní BDS3 - šířka 600, délka 6000 mmm, vč. příslušenství</t>
  </si>
  <si>
    <t>998 73-5 Přesun hmot pro otopná tělesa</t>
  </si>
  <si>
    <t>998735202R00</t>
  </si>
  <si>
    <t>553000500</t>
  </si>
  <si>
    <t>D+M provedení uložení potrubí</t>
  </si>
  <si>
    <t>783502001</t>
  </si>
  <si>
    <t>synt. nátěry   ocel. potrubí</t>
  </si>
  <si>
    <t>9900001</t>
  </si>
  <si>
    <t>Topná zkouška</t>
  </si>
  <si>
    <t>9900002</t>
  </si>
  <si>
    <t>před.cena provedení proplachů, rozboru vody atd..</t>
  </si>
  <si>
    <t>210010001</t>
  </si>
  <si>
    <t>Rozvaděč RH1, včetně montáže, zapojení a dělení viz. schema zapojení rozvaděče</t>
  </si>
  <si>
    <t>210010002</t>
  </si>
  <si>
    <t>Rozvaděč RS1.1, včetně montáže, zapojení a dělení viz. schema zapojení rozvaděče</t>
  </si>
  <si>
    <t>210010003</t>
  </si>
  <si>
    <t>Rozvaděč RS1.2, včetně montáže, zapojení a dělení viz. schema zapojení rozvaděče</t>
  </si>
  <si>
    <t>210010004</t>
  </si>
  <si>
    <t>Rozvaděč RC1, včetně montáže, typový chráněný kompenzační rozvaděč 60 kVAr, 11 stupňů po 5,5 kVAr, s, tlumivkou proti překompenzování 6,25 kVAr a pojistkovým odpínačem na vstupu, možnost dvojnásobného</t>
  </si>
  <si>
    <t>navýšení kompenzačního výkonu v budoucnu, přímé napojení z rozvaděče RH1  oceloplechový, skříňový, 1 pole o rozměrech 800x2000x600 (ŠxVxH), včetně prodrátování, zkoušky a revize</t>
  </si>
  <si>
    <t>210020001</t>
  </si>
  <si>
    <t>A - LED svítidlo 28W, 3740 lm, 4000 K, přisazené, čočková optika, elektronický předřadník, IP40,, životnost 50 000 hod, kompletní, včetně příslušenství a montáže</t>
  </si>
  <si>
    <t>210020002</t>
  </si>
  <si>
    <t>B - LED svítidlo 20W, 2600 lm, 4000 K, přisazené, opálová optika, elektronický předřadník, IP40/20,, životnost 50 000 hod,  kompletní, včetně příslušenství a montáže</t>
  </si>
  <si>
    <t>210020003</t>
  </si>
  <si>
    <t>C1 - LED svítidlo průmyslové 139W, 17100 lm, 4000 K, přisazené, elektronický předřadník DALI, IP65,, teplota okolí -40 až +40°C, životnost 50 000 hod, kompletní, včetně závěsů pro montáž na strop,</t>
  </si>
  <si>
    <t>příslušenství a montáže</t>
  </si>
  <si>
    <t>210020004</t>
  </si>
  <si>
    <t>C2 - LED svítidlo průmyslové 98W, 12600 lm, 4000 K, přisazené, elektronický předřadník DALI, IP65,, teplota okolí -40 až +40°C, životnost 50 000 hod, kompletní, včetně závěsů pro montáž na strop,</t>
  </si>
  <si>
    <t>210020005</t>
  </si>
  <si>
    <t>C3 - LED svítidlo průmyslové 196W, 25200 lm, 4000 K, přisazené, elektronický předřadník DALI, IP65,, teplota okolí -40 až +40°C, životnost 50 000 hod, kompletní, včetně závěsů pro montáž na strop,</t>
  </si>
  <si>
    <t>210020006</t>
  </si>
  <si>
    <t>D - LED svítidlo kruhové 20,4W, 1953 lm, 4000 K, přisazené, elektronický předřadník, IP65, životnost, 50 000 hod,  kompletní, včetně příslušenství a montáže</t>
  </si>
  <si>
    <t>210020007</t>
  </si>
  <si>
    <t>E - Výbojkové svítidlo 150 W, nástěnné, elektronický předřadník, IP66, tlakově odlitý hliník, šedá, prášková barva,  kompletní, včetně příslušenství, světelných zrojů a montáže</t>
  </si>
  <si>
    <t>210020008</t>
  </si>
  <si>
    <t>F - LED svítidlo průmyslové 61,8W, 6400 lm, 4000 K, přisazené, elektronický předřadník, IP65,, životnost 50 000 hod, kompletní, včetně příslušenství a montáže</t>
  </si>
  <si>
    <t>210020009</t>
  </si>
  <si>
    <t>N1 - Nouzové LED svítidlo 4W, 141 lm, přisazené, IP65, optika area, integrovaný nouzový zdroj na 1, hodinu,  kompletní, včetně příslušenství a montáže</t>
  </si>
  <si>
    <t>210020010</t>
  </si>
  <si>
    <t>N2 - Nouzové LED svítidlo 3W, 93 lm, přisazené, IP40, optika area, integrovaný nouzový zdroj na 3, hodiny,  kompletní, včetně příslušenství a montáže</t>
  </si>
  <si>
    <t>210020011</t>
  </si>
  <si>
    <t>N3 - Nouzové LED svítidlo 3W, 94 lm, přisazené, IP65, externí nouzový zdroj na 1 hodinu,  kompletní,, včetně příslušenství a montáže</t>
  </si>
  <si>
    <t>210020012</t>
  </si>
  <si>
    <t>NP1 - Nouzové LED svítidlo 3W s piktogramem, 94 lm, přisazené, IP65, integrovaný nouzový zdroj na 1, hodinu,  kompletní, včetně příslušenství, piktogramu a montáže</t>
  </si>
  <si>
    <t>210020013</t>
  </si>
  <si>
    <t>Čidlo intenzity osvětlení pro řízení osvětlení v instalační krabici IP65, DALI, kompletní, včetně, oživení a montáže</t>
  </si>
  <si>
    <t>210020014</t>
  </si>
  <si>
    <t>Poplatek za recyklaci svítidla</t>
  </si>
  <si>
    <t>210020015</t>
  </si>
  <si>
    <t>Ekologická likvidace zdrojů</t>
  </si>
  <si>
    <t>210030001</t>
  </si>
  <si>
    <t>Kabel CYKY 2Ax1,5 pevně uložený, včetně montáže a ukončení</t>
  </si>
  <si>
    <t>210030002</t>
  </si>
  <si>
    <t>Kabel CYKY 3Ax1,5 pevně uložený, včetně montáže a ukončení</t>
  </si>
  <si>
    <t>210030003</t>
  </si>
  <si>
    <t>Kabel CYKY 3Cx1,5 pevně uložený, včetně montáže a ukončení</t>
  </si>
  <si>
    <t>210030004</t>
  </si>
  <si>
    <t>Kabel CYKY 4Cx1,5 pevně uložený, včetně montáže a ukončení</t>
  </si>
  <si>
    <t>210030005</t>
  </si>
  <si>
    <t>Kabel CYKY 5Cx1,5 pevně uložený, včetně montáže a ukončení</t>
  </si>
  <si>
    <t>210030006</t>
  </si>
  <si>
    <t>Kabel CYKY 3Cx2,5 pevně uložený, včetně montáže a ukončení</t>
  </si>
  <si>
    <t>210030007</t>
  </si>
  <si>
    <t>Kabel CYKY 5Cx2,5 pevně uložený, včetně montáže a ukončení</t>
  </si>
  <si>
    <t>210030008</t>
  </si>
  <si>
    <t>Kabel CYSY 2Ax1,5 pevně uložený, včetně montáže a ukončení</t>
  </si>
  <si>
    <t>210030009</t>
  </si>
  <si>
    <t>Kabel H07RN-F 3Cx2,5 uložený v trubce, včetně montáže a ukončení</t>
  </si>
  <si>
    <t>210030010</t>
  </si>
  <si>
    <t>Kabel H07RN-F 5Cx25 uložený v trubce, včetně montáže a ukončení</t>
  </si>
  <si>
    <t>210030011</t>
  </si>
  <si>
    <t>Kabel H07RN-F 5Cx35 uložený v trubce, včetně montáže a ukončení</t>
  </si>
  <si>
    <t>210030012</t>
  </si>
  <si>
    <t>Kabel H07RN-F 5Cx50 uložený v trubce, včetně montáže a ukončení</t>
  </si>
  <si>
    <t>210030013</t>
  </si>
  <si>
    <t>Kabel H07RN-F 5Cx70 uložený v trubce, včetně montáže a ukončení</t>
  </si>
  <si>
    <t>210030014</t>
  </si>
  <si>
    <t>Vodič(CYA)  H07V-K 4 zz, včetně montáže</t>
  </si>
  <si>
    <t>210030015</t>
  </si>
  <si>
    <t>Vodič(CYA)  H07V-K 6 zz, včetně montáže</t>
  </si>
  <si>
    <t>210030016</t>
  </si>
  <si>
    <t>Vodič(CYA)  H07V-K 16 zz, včetně montáže</t>
  </si>
  <si>
    <t>210030017</t>
  </si>
  <si>
    <t>Vodič(CYA)  H07V-K 25 zz, včetně montáže</t>
  </si>
  <si>
    <t>210040001</t>
  </si>
  <si>
    <t>Kabel  CXKH-R 2Ax1,5 pevně uložený, včetně montáže a ukončení</t>
  </si>
  <si>
    <t>210040002</t>
  </si>
  <si>
    <t>Kabel  CXKH-R 3Ax1,5 pevně uložený, včetně montáže a ukončení</t>
  </si>
  <si>
    <t>210040003</t>
  </si>
  <si>
    <t>Kabel  CXKH-R 3Cx1,5 pevně uložený, včetně montáže a ukončení</t>
  </si>
  <si>
    <t>210040004</t>
  </si>
  <si>
    <t>Kabel  CXKH-R 5Dx1,5 pevně uložený, včetně montáže a ukončení</t>
  </si>
  <si>
    <t>210040005</t>
  </si>
  <si>
    <t>Kabel  CXKH-R 5Cx1,5 pevně uložený, včetně montáže a ukončení</t>
  </si>
  <si>
    <t>210040006</t>
  </si>
  <si>
    <t>Kabel  CXKH-R 3Cx2,5 pevně uložený, včetně montáže a ukončení</t>
  </si>
  <si>
    <t>210040007</t>
  </si>
  <si>
    <t>Kabel  CXKH-R 3Cx4 pevně uložený, včetně montáže a ukončení</t>
  </si>
  <si>
    <t>210040008</t>
  </si>
  <si>
    <t>Kabel  CXKH-R 3Cx6 pevně uložený, včetně montáže a ukončení</t>
  </si>
  <si>
    <t>210040009</t>
  </si>
  <si>
    <t>Kabel  CXKH-R 5Cx2,5 pevně uložený, včetně montáže a ukončení</t>
  </si>
  <si>
    <t>210040010</t>
  </si>
  <si>
    <t>Kabel  CXKH-R 5Cx4 pevně uložený, včetně montáže a ukončení</t>
  </si>
  <si>
    <t>210040011</t>
  </si>
  <si>
    <t>Kabel  CXKH-R 5Cx6 pevně uložený, včetně montáže a ukončení</t>
  </si>
  <si>
    <t>210040012</t>
  </si>
  <si>
    <t>Kabel  CXKH-R 5Cx10 pevně uložený, včetně montáže a ukončení</t>
  </si>
  <si>
    <t>210040013</t>
  </si>
  <si>
    <t>Kabel  CXKH-R 5Cx16 pevně uložený, včetně montáže a ukončení</t>
  </si>
  <si>
    <t>210040014</t>
  </si>
  <si>
    <t>Kabel  CXKH-R 5Cx25 pevně uložený, včetně montáže a ukončení</t>
  </si>
  <si>
    <t>210040015</t>
  </si>
  <si>
    <t>Kabel  CXKH-R 5Cx35 pevně uložený, včetně montáže a ukončení</t>
  </si>
  <si>
    <t>210040016</t>
  </si>
  <si>
    <t>Kabel  CXKH-R 5Cx50 pevně uložený, včetně montáže a ukončení</t>
  </si>
  <si>
    <t>210040017</t>
  </si>
  <si>
    <t>Kabel  CXKH-R 5Cx70 pevně uložený, včetně montáže a ukončení</t>
  </si>
  <si>
    <t>210040018</t>
  </si>
  <si>
    <t>Kabel  H07 Z-R 1x4 pevně uložený, včetně montáže a ukončení</t>
  </si>
  <si>
    <t>210040019</t>
  </si>
  <si>
    <t>Kabel  H07 Z-R 1x6 pevně uložený, včetně montáže a ukončení</t>
  </si>
  <si>
    <t>210040020</t>
  </si>
  <si>
    <t>Kabel  H07 Z-R 1x10 pevně uložený, včetně montáže a ukončení</t>
  </si>
  <si>
    <t>210040021</t>
  </si>
  <si>
    <t>Kabel  H07 Z-R 1x16 pevně uložený, včetně montáže a ukončení</t>
  </si>
  <si>
    <t>210040022</t>
  </si>
  <si>
    <t>Kabel  H07 Z-R 1x25 pevně uložený, včetně montáže a ukončení</t>
  </si>
  <si>
    <t>210040023</t>
  </si>
  <si>
    <t>Kabel  CXKH-V 3Ax1,5 pevně uložený, včetně montáže a ukončení</t>
  </si>
  <si>
    <t>210040024</t>
  </si>
  <si>
    <t>Datový kabel cat. 5e, B2ca,s1,d0, pevně uložený, včetně montáže a ukončení</t>
  </si>
  <si>
    <t>210050001</t>
  </si>
  <si>
    <t>Instalační trubka ohebná D20, 750N, včetně montáže</t>
  </si>
  <si>
    <t>210050002</t>
  </si>
  <si>
    <t>Instalační trubka ohebná D25, 750N, včetně montáže</t>
  </si>
  <si>
    <t>210050003</t>
  </si>
  <si>
    <t>Instalační trubka ohebná D32, 750N, včetně montáže</t>
  </si>
  <si>
    <t>210050004</t>
  </si>
  <si>
    <t>Instalační trubka ohebná D40, 750N, včetně montáže</t>
  </si>
  <si>
    <t>210050005</t>
  </si>
  <si>
    <t>Instalační trubka ohebná D25, bezhalogenová, 750N, včetně montáže</t>
  </si>
  <si>
    <t>210050006</t>
  </si>
  <si>
    <t>Instalační trubka ohebná D32, bezhalogenová, 750N, včetně montáže</t>
  </si>
  <si>
    <t>210050007</t>
  </si>
  <si>
    <t>Instalační trubka ohebná D40, bezhalogenová, 750N, včetně montáže</t>
  </si>
  <si>
    <t>210050008</t>
  </si>
  <si>
    <t>Instalační trubka ohebná D50, bezhalogenová, 750N, včetně montáže</t>
  </si>
  <si>
    <t>210050009</t>
  </si>
  <si>
    <t>Instalační trubka tuhá D25, bezhalogenová, 750N, včetně montáže</t>
  </si>
  <si>
    <t>210050010</t>
  </si>
  <si>
    <t>Instalační trubka tuhá D32, bezhalogenová, 750N, včetně montáže</t>
  </si>
  <si>
    <t>210050011</t>
  </si>
  <si>
    <t>Instalační trubka tuhá D40, bezhalogenová, 750N, včetně montáže</t>
  </si>
  <si>
    <t>210050012</t>
  </si>
  <si>
    <t>Instalační trubka tuhá D50, bezhalogenová, 750N, včetně montáže</t>
  </si>
  <si>
    <t>210050013</t>
  </si>
  <si>
    <t>Instalační trubka korugovaná D110, 450N, včetně montáže</t>
  </si>
  <si>
    <t>210050014</t>
  </si>
  <si>
    <t>Kabelový žlab 100/60, včetně víka, nosných konstrukcí a montáže</t>
  </si>
  <si>
    <t>210050015</t>
  </si>
  <si>
    <t>Kabelový žlab 200/60, včetně víka, nosných konstrukcí a montáže</t>
  </si>
  <si>
    <t>210050016</t>
  </si>
  <si>
    <t>Kabelový žlab 300/60, včetně víka, nosných konstrukcí a montáže</t>
  </si>
  <si>
    <t>210050017</t>
  </si>
  <si>
    <t>Kabelový žlab 400/60, včetně víka, nosných konstrukcí a montáže</t>
  </si>
  <si>
    <t>210050018</t>
  </si>
  <si>
    <t>Kabelový žlab 500/85, včetně víka, nosných konstrukcí a montáže</t>
  </si>
  <si>
    <t>210050019</t>
  </si>
  <si>
    <t>Kabelový rošt . 100, včetně nosných konstrukcí a montáže</t>
  </si>
  <si>
    <t>210050020</t>
  </si>
  <si>
    <t>Kabelový rošt . 400, včetně nosných konstrukcí a montáže</t>
  </si>
  <si>
    <t>210050021</t>
  </si>
  <si>
    <t>Kabelová trasa na příchytkách, včetně příchytek a montáže</t>
  </si>
  <si>
    <t>210050022</t>
  </si>
  <si>
    <t>Požárně odolná kabelová trasa na příchytkách, včetně příchytek a montáže</t>
  </si>
  <si>
    <t>210050023</t>
  </si>
  <si>
    <t>Parapetní žlab dvoukomorový 160x65, kovová oddělující přepážka, včetně víka a nosných konstrukcí</t>
  </si>
  <si>
    <t>210060002</t>
  </si>
  <si>
    <t>Jednopólový vypínač č.1, 250V/10A, IP54, kompletní, včetně montáže</t>
  </si>
  <si>
    <t>210060001</t>
  </si>
  <si>
    <t>Jednopólový vypínač č.1, 250V/10A pod omítku, kompletní, včetně montáže</t>
  </si>
  <si>
    <t>210060003</t>
  </si>
  <si>
    <t>Sériový vypínač č.5, 250V/10A pod omítku, kompletní, včetně montáže</t>
  </si>
  <si>
    <t>210060004</t>
  </si>
  <si>
    <t>Střídavý přepínač č.6, 250V/10A pod omítku, kompletní, včetně montáže</t>
  </si>
  <si>
    <t>210060005</t>
  </si>
  <si>
    <t>Dvojitý střídavý přepínač č.6+6, 250V/10A pod omítku, kompletní, včetně montáže</t>
  </si>
  <si>
    <t>210060006</t>
  </si>
  <si>
    <t>Tlačítkový ovladač č.1/0So, 250V/10A, pod omítku, kompletní, včetně orientační doutnavky a montáže</t>
  </si>
  <si>
    <t>210060007</t>
  </si>
  <si>
    <t>Tlačítkový ovladač č.1/0, 250V/10A, pod omítku, kompletní, včetně montáže</t>
  </si>
  <si>
    <t>210060008</t>
  </si>
  <si>
    <t>Pohybový spínač, 250V/10A, spínací prvek relé, kompletní, včetně montáže</t>
  </si>
  <si>
    <t>210060009</t>
  </si>
  <si>
    <t>Ovládcí skříň osvětlení - provedení 1, osazení a dělení viz. schema zapojení rozvaděče, kompletní,, včetně montáže</t>
  </si>
  <si>
    <t>210060010</t>
  </si>
  <si>
    <t>Ovládcí skříň osvětlení - provedení 2, osazení a dělení viz. schema zapojení rozvaděče, kompletní,, včetně montáže</t>
  </si>
  <si>
    <t>210060011</t>
  </si>
  <si>
    <t>Trojpólový vypínač 400V/25A, IP54, kompletní, včetně montáže</t>
  </si>
  <si>
    <t>210060012</t>
  </si>
  <si>
    <t>Trojpólový vypínač 400V/40A, IP54, kompletní, včetně montáže</t>
  </si>
  <si>
    <t>210060013</t>
  </si>
  <si>
    <t>Trojpólový vypínač 400V/63A, IP54, kompletní, včetně montáže</t>
  </si>
  <si>
    <t>210060014</t>
  </si>
  <si>
    <t>Trojpólový vypínač 400V/100A, IP54, kompletní, včetně montáže</t>
  </si>
  <si>
    <t>210060015</t>
  </si>
  <si>
    <t>Prostorový termostat, 5-40°C, IP54, kompletní, včetně montáže</t>
  </si>
  <si>
    <t>210060016</t>
  </si>
  <si>
    <t>Doběhový spínač, kompletní, včetně montáže</t>
  </si>
  <si>
    <t>210060017</t>
  </si>
  <si>
    <t>Jednonásobná zásuvka 250V/16A, pod omítku, kompletní, včetně montáže</t>
  </si>
  <si>
    <t>210060018</t>
  </si>
  <si>
    <t>Dvojnásobná zásuvka 250V/16A, pod omítku, kompletní, včetně montáže</t>
  </si>
  <si>
    <t>210060019</t>
  </si>
  <si>
    <t>Dvojnásobná zásuvka 250V/16A s přepěťovou ochranou třídy D, pod omítku, kompletní, včetně montáže</t>
  </si>
  <si>
    <t>210060020</t>
  </si>
  <si>
    <t>Jednonásobná zásuvka 250V/16A do parapetního žlabu, kompletní, včetně montáže</t>
  </si>
  <si>
    <t>210060021</t>
  </si>
  <si>
    <t>Jednonásobná zásuvka 250V/16A do parapetního žlabu, barevně odlišená, kompletní, včetně montáže</t>
  </si>
  <si>
    <t>210060022</t>
  </si>
  <si>
    <t>Jednonásobná zásuvka 250V/16A do parapetního žlabu s přepěťovou ochranou, barevně odlišená,, kompletní, včetně montáže</t>
  </si>
  <si>
    <t>210060023</t>
  </si>
  <si>
    <t>Jednonásobná zásuvka 250V/16A, IP54, kompletní, včetně montáže</t>
  </si>
  <si>
    <t>210060024</t>
  </si>
  <si>
    <t>Jednonásobný přístrojový rámeček, barva bílá, včetně montáže</t>
  </si>
  <si>
    <t>210060025</t>
  </si>
  <si>
    <t>Dvojnásobný přístrojový rámeček, barva bílá, včetně montáže</t>
  </si>
  <si>
    <t>210060026</t>
  </si>
  <si>
    <t>Zásuvková skříň 3x230V/16A+1x400V/16A+1x400V/32A, kompletní, včetně proudového chrániče, rozjištění, a montáže</t>
  </si>
  <si>
    <t>210060027</t>
  </si>
  <si>
    <t>Tlačítkový ovladač TOTAL STOP, kompletní, včetně montáže</t>
  </si>
  <si>
    <t>210060028</t>
  </si>
  <si>
    <t>Sporáková přípojka vestavná, 415V/16A, kompletní, včetně montáže</t>
  </si>
  <si>
    <t>210060029</t>
  </si>
  <si>
    <t>Hladinový spínač, včetně čidel instalace a zapojení, kompletní</t>
  </si>
  <si>
    <t>210060030</t>
  </si>
  <si>
    <t>Odbočná krabice s čtyřnásobným vestavným tlačítkovým vstupem DALI, IP54, včetně montáže</t>
  </si>
  <si>
    <t>210060031</t>
  </si>
  <si>
    <t>Přístrojová krabice univerzální, včetně montáže</t>
  </si>
  <si>
    <t>210060032</t>
  </si>
  <si>
    <t>Odbočná krabice, včetně svorkovnice, víčka a montáže</t>
  </si>
  <si>
    <t>210060033</t>
  </si>
  <si>
    <t>Odbočná krabice IP65, bezhalogenová, vč. svorkovnice, víčka a montáže</t>
  </si>
  <si>
    <t>210070001</t>
  </si>
  <si>
    <t>Přípojnice doplňujícího pospojování v krabici, včetně montáže</t>
  </si>
  <si>
    <t>210070002</t>
  </si>
  <si>
    <t>Přípojnice doplňujícího pospojování na sloupu, včetně montáže</t>
  </si>
  <si>
    <t>210070003</t>
  </si>
  <si>
    <t>Přípojnice hlavního pospojování, včetně montáže</t>
  </si>
  <si>
    <t>210070004</t>
  </si>
  <si>
    <t>Zkušební svorka SZ, včetně montáže</t>
  </si>
  <si>
    <t>210070005</t>
  </si>
  <si>
    <t>Zemnící svorka SR2b, včetně montáže</t>
  </si>
  <si>
    <t>210070006</t>
  </si>
  <si>
    <t>Zemnící svorka SR3a, včetně montáže</t>
  </si>
  <si>
    <t>210070007</t>
  </si>
  <si>
    <t>Zemnící svorka ZS4, včetně montáže</t>
  </si>
  <si>
    <t>210070008</t>
  </si>
  <si>
    <t>Zemnící svorka ZS16, včetně montáže</t>
  </si>
  <si>
    <t>210070009</t>
  </si>
  <si>
    <t>Cu pásek pro ZS16, včetně montáže</t>
  </si>
  <si>
    <t>210070010</t>
  </si>
  <si>
    <t>Zemnící drát FeZn D8, včetně montáže</t>
  </si>
  <si>
    <t>210070011</t>
  </si>
  <si>
    <t>Zemnící drát FeZn D10, včetně montáže</t>
  </si>
  <si>
    <t>210070012</t>
  </si>
  <si>
    <t>Zemnící pásek FeZn 30/4, včetně montáže</t>
  </si>
  <si>
    <t>210070013</t>
  </si>
  <si>
    <t>Připojení armování sloupů, včetně montáže</t>
  </si>
  <si>
    <t>210070014</t>
  </si>
  <si>
    <t>Uzemňovací svorka SS, včetně montáže</t>
  </si>
  <si>
    <t>210070015</t>
  </si>
  <si>
    <t>Uzemňovací svorka SP1, včetně montáže</t>
  </si>
  <si>
    <t>210070016</t>
  </si>
  <si>
    <t>Uzemňovací svorka SK, včetně montáže</t>
  </si>
  <si>
    <t>210070017</t>
  </si>
  <si>
    <t>Uzemňovací svorka k jímací tyči SJ, včetně montáže</t>
  </si>
  <si>
    <t>210070018</t>
  </si>
  <si>
    <t>Jímací tyč 2,5m, včetně svorek a montáže</t>
  </si>
  <si>
    <t>210070019</t>
  </si>
  <si>
    <t>Pomocný jímač, včetně montáže</t>
  </si>
  <si>
    <t>210070020</t>
  </si>
  <si>
    <t>Základ jímací tyče, včetně montáže</t>
  </si>
  <si>
    <t>210070021</t>
  </si>
  <si>
    <t>Izolační tyč 530 mm pro uchycení jímače, včetně montáže</t>
  </si>
  <si>
    <t>210070022</t>
  </si>
  <si>
    <t>Izolační tyč 530 mm pro uchycení vodiče, včetně montáže</t>
  </si>
  <si>
    <t>210070023</t>
  </si>
  <si>
    <t>Podpěra vedení na plochou střechu PV 21c, včetně montáže</t>
  </si>
  <si>
    <t>210070024</t>
  </si>
  <si>
    <t>Podpěra vedení na opláštění budov PV 1s, včetně montáže</t>
  </si>
  <si>
    <t>210070025</t>
  </si>
  <si>
    <t>Ochranný úhelník, včetně montáže</t>
  </si>
  <si>
    <t>210070026</t>
  </si>
  <si>
    <t>Držák ochranného úhelníku, včetně montáže</t>
  </si>
  <si>
    <t>210070027</t>
  </si>
  <si>
    <t>Štítky na vývody uzemnění</t>
  </si>
  <si>
    <t>210070028</t>
  </si>
  <si>
    <t>Obalení spojů jutou a zalití asfaltem</t>
  </si>
  <si>
    <t>210070029</t>
  </si>
  <si>
    <t>Protikorozní ochrana vývodů uzemnění</t>
  </si>
  <si>
    <t>210080001</t>
  </si>
  <si>
    <t>Protipožární utěsnění prostupů stěnou</t>
  </si>
  <si>
    <t>210080002</t>
  </si>
  <si>
    <t>Výstražná tabulka, včetně montáže</t>
  </si>
  <si>
    <t>210080003</t>
  </si>
  <si>
    <t>Štítky na kabely, včetně montáže</t>
  </si>
  <si>
    <t>210080004</t>
  </si>
  <si>
    <t>Ocelová konstrukce do 5 kg, včetně montáže</t>
  </si>
  <si>
    <t>210080005</t>
  </si>
  <si>
    <t>Ocelová konstrukce do 10 kg, včetně montáže</t>
  </si>
  <si>
    <t>210080006</t>
  </si>
  <si>
    <t>Ocelová konstrukce všeobecná, včetně montáže</t>
  </si>
  <si>
    <t>210090001</t>
  </si>
  <si>
    <t>Měření sítě, analýza průběhu spotřeby, stanovení velikosti kompenzačního rozvaděče</t>
  </si>
  <si>
    <t>210090002</t>
  </si>
  <si>
    <t>Naprogramování, oživení řídícího systému osvětlení, včetně vizualizace a zaškolení</t>
  </si>
  <si>
    <t>210090003</t>
  </si>
  <si>
    <t>Připojení zařízení ostatních profesí</t>
  </si>
  <si>
    <t>210090004</t>
  </si>
  <si>
    <t>Zaizolování rezervních přívodů</t>
  </si>
  <si>
    <t>210090005</t>
  </si>
  <si>
    <t>Pronájem plošiny</t>
  </si>
  <si>
    <t>den</t>
  </si>
  <si>
    <t>210100001</t>
  </si>
  <si>
    <t>Průrazy zdivem</t>
  </si>
  <si>
    <t>210100002</t>
  </si>
  <si>
    <t>Prostup kabelů do budovy, včetně utěsnění proti vlhkosti</t>
  </si>
  <si>
    <t>210100003</t>
  </si>
  <si>
    <t>Jádrové vrtání</t>
  </si>
  <si>
    <t>210100004</t>
  </si>
  <si>
    <t>Drážky ve zdivu, včetně zapravení</t>
  </si>
  <si>
    <t>210100005</t>
  </si>
  <si>
    <t>Odvoz suti</t>
  </si>
  <si>
    <t>210110001</t>
  </si>
  <si>
    <t>Práce nespecifikované ceníkem</t>
  </si>
  <si>
    <t>210110002</t>
  </si>
  <si>
    <t>Nepředvídatelné práce</t>
  </si>
  <si>
    <t>210110003</t>
  </si>
  <si>
    <t>Doplnění podkladů od dodavatelů přip. zař.</t>
  </si>
  <si>
    <t>210110004</t>
  </si>
  <si>
    <t>Koordinace postupu prací s ostatními profesemi</t>
  </si>
  <si>
    <t>210110005</t>
  </si>
  <si>
    <t>Příprava ke komplexní zkoušce</t>
  </si>
  <si>
    <t>210110006</t>
  </si>
  <si>
    <t>Zkušební provoz</t>
  </si>
  <si>
    <t>210110007</t>
  </si>
  <si>
    <t>Zaučení obsluhy</t>
  </si>
  <si>
    <t>210110008</t>
  </si>
  <si>
    <t>Projektová dokumentace skutečného provedení</t>
  </si>
  <si>
    <t>210120001</t>
  </si>
  <si>
    <t>Revizní práce, měření</t>
  </si>
  <si>
    <t>210120002</t>
  </si>
  <si>
    <t>Spolupráce s revizním technikem</t>
  </si>
  <si>
    <t>220111761</t>
  </si>
  <si>
    <t>Svorka uzemňovací (mont. vč. materiálu)</t>
  </si>
  <si>
    <t>220111765</t>
  </si>
  <si>
    <t>Změření zemního odporu</t>
  </si>
  <si>
    <t>KEV0008940</t>
  </si>
  <si>
    <t>CY 35 H</t>
  </si>
  <si>
    <t>220270329</t>
  </si>
  <si>
    <t>Vodič v trubkovodu CY 35</t>
  </si>
  <si>
    <t>220260021</t>
  </si>
  <si>
    <t>Krabice KO 68 pod omítku vč. vysekání lůžka  (mont. vč. materiálu)</t>
  </si>
  <si>
    <t>220260024</t>
  </si>
  <si>
    <t>Krabice KO 97 pod omítku vč. vysekání lůžka (mont. vč. materiálu)</t>
  </si>
  <si>
    <t>220260027</t>
  </si>
  <si>
    <t>Krabice KO 125 pod omítku vč. vysekání lůžka (mont. vč. materiálu)</t>
  </si>
  <si>
    <t>220260028</t>
  </si>
  <si>
    <t>Krabice KT 250 pod omítku vč. vysekání lůžka (mont. vč. materiálu)</t>
  </si>
  <si>
    <t>220260103</t>
  </si>
  <si>
    <t>Krabice instalační IP66  (mont. vč. materiálu)</t>
  </si>
  <si>
    <t>220260106</t>
  </si>
  <si>
    <t>Vyhledání vývodu, krabice</t>
  </si>
  <si>
    <t>220260111</t>
  </si>
  <si>
    <t>Odvíčkování a zavíčkování krabice na závit</t>
  </si>
  <si>
    <t>220260113</t>
  </si>
  <si>
    <t>Odvíčkování a zavíčkování krabice na 4 šrouby</t>
  </si>
  <si>
    <t>220260552</t>
  </si>
  <si>
    <t>Trubka plastová ohebná pod omítkou nebo v podlaze 23 mm (mont. vč. materiálu)</t>
  </si>
  <si>
    <t>220260553</t>
  </si>
  <si>
    <t>Trubka plastová ohebná pod omítkou nebo v podlaze 29 mm (mont. vč. materiálu)</t>
  </si>
  <si>
    <t>220260554</t>
  </si>
  <si>
    <t>Trubka plastová ohebná pod omítkou nebo v podlaze 36 mm (mont. vč. materiálu)</t>
  </si>
  <si>
    <t>220260542</t>
  </si>
  <si>
    <t>Trubka  plastová pevná na povrchu 23 mm (mont. vč. materiálu)</t>
  </si>
  <si>
    <t>220260543</t>
  </si>
  <si>
    <t>Trubka  plastová pevná na povrchu 29 mm (mont. vč. materiálu)</t>
  </si>
  <si>
    <t>220260544</t>
  </si>
  <si>
    <t>Trubka  plastová pevná na povrchu 36 mm (mont. vč. materiálu)</t>
  </si>
  <si>
    <t>KEV0500400</t>
  </si>
  <si>
    <t>AY 2,5 B</t>
  </si>
  <si>
    <t>220261661</t>
  </si>
  <si>
    <t>Značení trasy vedení</t>
  </si>
  <si>
    <t>220270301</t>
  </si>
  <si>
    <t>Vodič v trubkovodu AY 2,5</t>
  </si>
  <si>
    <t>220260722</t>
  </si>
  <si>
    <t>Žlab MARS 62/ 50 mm  (mont. vč. základního i instalačního materiálu)</t>
  </si>
  <si>
    <t>220261101</t>
  </si>
  <si>
    <t>Konstrukce ocelová do 5 kg na m (mont. vč. materiálu)</t>
  </si>
  <si>
    <t>220261653</t>
  </si>
  <si>
    <t>Uchycení ocelové konstrukce beton</t>
  </si>
  <si>
    <t>220261641</t>
  </si>
  <si>
    <t>Osazení hmoždinky 6 mm beton (mont. vč. materiálu)</t>
  </si>
  <si>
    <t>220261642</t>
  </si>
  <si>
    <t>Osazení hmoždinky 8 mm beton (mont. vč. materiálu)</t>
  </si>
  <si>
    <t>220261643</t>
  </si>
  <si>
    <t>Osazení hmoždinky 10 mm beton (mont. vč. materiálu)</t>
  </si>
  <si>
    <t>220261644</t>
  </si>
  <si>
    <t>Osazení hmoždinky 12 mm beton (mont. vč. materiálu)</t>
  </si>
  <si>
    <t>210020922</t>
  </si>
  <si>
    <t>Protipož.ucpávka průch.stěnou  t= do 30 cm (mont. vč. materiálu)</t>
  </si>
  <si>
    <t>Koordinace zařízení v zárubních či dveřích</t>
  </si>
  <si>
    <t>Značení kabeláží, tras a rozvaděčů</t>
  </si>
  <si>
    <t>9900003</t>
  </si>
  <si>
    <t>Pomocné montážní práce</t>
  </si>
  <si>
    <t>9900004</t>
  </si>
  <si>
    <t>Nezměřitelné pracovní výkony</t>
  </si>
  <si>
    <t>9900005</t>
  </si>
  <si>
    <t>Drobný elektroinstalační materiál (montáž vč. mat.)</t>
  </si>
  <si>
    <t>460010024</t>
  </si>
  <si>
    <t>Vytyčení trati kabel.ved.v zast.prostoru</t>
  </si>
  <si>
    <t>km</t>
  </si>
  <si>
    <t>460080001</t>
  </si>
  <si>
    <t>Betonový základ do rostlé zeminy bez bednění</t>
  </si>
  <si>
    <t>460120061</t>
  </si>
  <si>
    <t>Odvoz zeminy</t>
  </si>
  <si>
    <t>460120082</t>
  </si>
  <si>
    <t>Skladování zeminy do 14 dnů</t>
  </si>
  <si>
    <t>460300006</t>
  </si>
  <si>
    <t>Hutnění zeminy,vrstva zeminy do 20 cm</t>
  </si>
  <si>
    <t>460200886</t>
  </si>
  <si>
    <t>Hloubení kabelové rýhy 80cm šir.140cm hlub.,zem.tř.4</t>
  </si>
  <si>
    <t>460490012</t>
  </si>
  <si>
    <t>Krytí kab.fólie výstražné z PVC, šířka 33 cm</t>
  </si>
  <si>
    <t>220060391</t>
  </si>
  <si>
    <t>Zaslepení neobsazeného otvoru kabelovodu</t>
  </si>
  <si>
    <t>220060411</t>
  </si>
  <si>
    <t>Tlakové utěsnění konce- kabelovod z plastu</t>
  </si>
  <si>
    <t>460560886</t>
  </si>
  <si>
    <t>Ruční zához kab.rýhy,šíř.80cm,hloub.140cm,zem.třídy 4</t>
  </si>
  <si>
    <t>460620014</t>
  </si>
  <si>
    <t>Provizorní úprava terénu v přírodní zemině, zem.třídy 4</t>
  </si>
  <si>
    <t>990010</t>
  </si>
  <si>
    <t>Sestavení plast.kab.šachty 640,680,1200 (d,š,h) vč. dopr.prací</t>
  </si>
  <si>
    <t>990011</t>
  </si>
  <si>
    <t>Kompletní kabelová šachta vč. víka CARSON 2424 POLYVAULT (výška 1200mm)</t>
  </si>
  <si>
    <t>990012</t>
  </si>
  <si>
    <t>Víko k šachtě, (litinové pro zatížitelnost třídy D 400 (400 kN</t>
  </si>
  <si>
    <t>990013</t>
  </si>
  <si>
    <t>Sestavení multikanálu 9 otvorů, včetně spojových a zakonč.dílů</t>
  </si>
  <si>
    <t>9W42</t>
  </si>
  <si>
    <t>Základní díl multikanálu 9 otv. model 9W - 42, 385 x 385 x 1118 mm</t>
  </si>
  <si>
    <t>9WSDA</t>
  </si>
  <si>
    <t>Adaptér pro multikanál 9.otv. 9W - SDA, 367 x 367 x 203 mm</t>
  </si>
  <si>
    <t>9WM</t>
  </si>
  <si>
    <t>Díl ohybový 3st. pro multikanál 9 otv. 9W - M, 385 x 385 x 356 mm</t>
  </si>
  <si>
    <t>S–0100</t>
  </si>
  <si>
    <t>Spony z pružné temperované oceli 68 x 25 mm, S – 0100</t>
  </si>
  <si>
    <t>G–9W</t>
  </si>
  <si>
    <t>Těsnící vložky pro 9-ti otvorové díly (G – 9W)</t>
  </si>
  <si>
    <t>990014</t>
  </si>
  <si>
    <t>Stavební úpravy pro kabelovou šachtu ve stáv.objektu</t>
  </si>
  <si>
    <t>220300002</t>
  </si>
  <si>
    <t>Forma kabelová do délky 0,5 m na kabelu do 20x2</t>
  </si>
  <si>
    <t>220550296</t>
  </si>
  <si>
    <t>Vyhledávání volného páru vedení</t>
  </si>
  <si>
    <t>220490827</t>
  </si>
  <si>
    <t>Mont. tel. vývodu</t>
  </si>
  <si>
    <t>220110341</t>
  </si>
  <si>
    <t>Objímka kabelová značkovací</t>
  </si>
  <si>
    <t>220110346</t>
  </si>
  <si>
    <t>Štítek kabelový</t>
  </si>
  <si>
    <t>220111431</t>
  </si>
  <si>
    <t>Stejnosměrná měření na míst.kabelu</t>
  </si>
  <si>
    <t>pa</t>
  </si>
  <si>
    <t>9990021</t>
  </si>
  <si>
    <t>9990022</t>
  </si>
  <si>
    <t>220110643</t>
  </si>
  <si>
    <t>Závěrečné práce ve skříni RACK</t>
  </si>
  <si>
    <t>220060301</t>
  </si>
  <si>
    <t>Přistavení a příprava kabel.bubnu do 100 žil</t>
  </si>
  <si>
    <t>220060312</t>
  </si>
  <si>
    <t>Přeměření izolačního stavu kabel závlačný 20žil</t>
  </si>
  <si>
    <t>220060741</t>
  </si>
  <si>
    <t>Kab.závl.TCEPKPFLE s jádr.0.4, 0.6mm-ruční.zatahov.do 100XN</t>
  </si>
  <si>
    <t>220490073</t>
  </si>
  <si>
    <t>Montáž dveřního telefonu + narogramování</t>
  </si>
  <si>
    <t>220320271</t>
  </si>
  <si>
    <t>Přezkoušení 1 signál. vývodu u dveřního telefonu</t>
  </si>
  <si>
    <t>220320311</t>
  </si>
  <si>
    <t>Montáž zdroje dveřních telefonů</t>
  </si>
  <si>
    <t>220320306</t>
  </si>
  <si>
    <t>Zapojení výstupu do elektronického uzamykacího systému</t>
  </si>
  <si>
    <t>9990023</t>
  </si>
  <si>
    <t>Montáž elektronického uzamykacího systému - kompletní pro 1 dveře</t>
  </si>
  <si>
    <t>9990024</t>
  </si>
  <si>
    <t>Revize stávající pobočkové telefonní ústředny</t>
  </si>
  <si>
    <t>9990025</t>
  </si>
  <si>
    <t>Revize stávající účastnické části rozvodu</t>
  </si>
  <si>
    <t>9990026</t>
  </si>
  <si>
    <t>Vyhledání a revize nápojného bodu na stáv. rozvod</t>
  </si>
  <si>
    <t>Číslopoložky</t>
  </si>
  <si>
    <t>Popis položky</t>
  </si>
  <si>
    <t>BERASZLD92</t>
  </si>
  <si>
    <t>Elektromechanický levý zámek, backset 35mm, hloubka zámku 51, rozteč 92mm.</t>
  </si>
  <si>
    <t>KOVANIKLNED</t>
  </si>
  <si>
    <t>Kování klika klika, nerezové, levé, broušené s LED diodou</t>
  </si>
  <si>
    <t>9990027</t>
  </si>
  <si>
    <t>Zdroj pro dveřní telefony</t>
  </si>
  <si>
    <t>9135160K</t>
  </si>
  <si>
    <t>Základní modul se třemi dvoutlačítky + klávesnice</t>
  </si>
  <si>
    <t>9135351</t>
  </si>
  <si>
    <t>Zápustná krabice 1 modul</t>
  </si>
  <si>
    <t>9990028</t>
  </si>
  <si>
    <t>TCEPKPFLE - 10 x 4 x 0,6</t>
  </si>
  <si>
    <t>220061805</t>
  </si>
  <si>
    <t>Zatažení svetlovod.kabelu 2-8vl. ručně - vlákna MM</t>
  </si>
  <si>
    <t>220061831</t>
  </si>
  <si>
    <t>Svaření 1 vl. svetlovod.kabelu  - vlákna MM</t>
  </si>
  <si>
    <t>220061835</t>
  </si>
  <si>
    <t>Příprava svetlovod.kab. k ukonč., spojk.  2-8vl.  - vlákna MM</t>
  </si>
  <si>
    <t>220061845</t>
  </si>
  <si>
    <t>Uložení konce (spoj) svetlovod kab. 2-8vl. v kab. rozv.  - vlákna MM</t>
  </si>
  <si>
    <t>220062330</t>
  </si>
  <si>
    <t>Montáž adaptéru dvojitého (MT-RJ, SC, ST)  pro vlákna MM</t>
  </si>
  <si>
    <t>220062370</t>
  </si>
  <si>
    <t>Montáž pigtailu pro vlákna MM</t>
  </si>
  <si>
    <t>220062450</t>
  </si>
  <si>
    <t>Montáž kazety pro sváry na kabelu  - vlákna MM</t>
  </si>
  <si>
    <t>220062470</t>
  </si>
  <si>
    <t>Ochrana sváru vlákna MM</t>
  </si>
  <si>
    <t>220062510</t>
  </si>
  <si>
    <t>Uložení délkové rezervy opt.kabelu do 50m  - vlákna MM</t>
  </si>
  <si>
    <t>220062700</t>
  </si>
  <si>
    <t>Měření na jednom vlákně MM opt.kabelu</t>
  </si>
  <si>
    <t>9990050</t>
  </si>
  <si>
    <t>Montáž 19" panelu do 48 portů RJ 45 - nestín.</t>
  </si>
  <si>
    <t>9990051</t>
  </si>
  <si>
    <t>Montáž 19" pomocného panelu do 4U</t>
  </si>
  <si>
    <t>9990052</t>
  </si>
  <si>
    <t>Uložení kabelu 5.-6.kat. nestín. do trubky, žlabu, na rošt</t>
  </si>
  <si>
    <t>9990053</t>
  </si>
  <si>
    <t>Ukončení - forma na kabelu 5.-6.kat. nestín.</t>
  </si>
  <si>
    <t>9990054</t>
  </si>
  <si>
    <t>Měření 1 segmentu kabelu 5.-6.kat. nestín.</t>
  </si>
  <si>
    <t>9990055</t>
  </si>
  <si>
    <t>Sestavení a montáž zásuvky do 2 modulů RJ 45</t>
  </si>
  <si>
    <t>9990056</t>
  </si>
  <si>
    <t>Montáž modulu zásuvky RJ 45 - nestín.</t>
  </si>
  <si>
    <t>9990057</t>
  </si>
  <si>
    <t>Údaj do měř. protokolu pro 1 segment sítě 5.-6. kat. nestín.</t>
  </si>
  <si>
    <t>9990058</t>
  </si>
  <si>
    <t>Údaj do měř. protokolu pro 1 segment sítě vlákna MM</t>
  </si>
  <si>
    <t>9990059</t>
  </si>
  <si>
    <t>Kompletace a vyhotovení měřícího protokolu</t>
  </si>
  <si>
    <t>9990060</t>
  </si>
  <si>
    <t>Revize stávajících rozvaděčů</t>
  </si>
  <si>
    <t>9990061</t>
  </si>
  <si>
    <t>9990062</t>
  </si>
  <si>
    <t>revize příp. přeskupení stáv. prvků v rozvaděči pro doplnění</t>
  </si>
  <si>
    <t>KEV0008730</t>
  </si>
  <si>
    <t>CY 4 H</t>
  </si>
  <si>
    <t>220111876</t>
  </si>
  <si>
    <t>Uzem.rozvaděče (mont. vč. materiálu)</t>
  </si>
  <si>
    <t>220270324</t>
  </si>
  <si>
    <t>Vodič v trubkovodu CY 4</t>
  </si>
  <si>
    <t>PC0066660</t>
  </si>
  <si>
    <t>Montáž stojanové 19" skříně (RACKu) do 40U</t>
  </si>
  <si>
    <t>9990063</t>
  </si>
  <si>
    <t>Montáž 19" police pro nestandardní komponenty</t>
  </si>
  <si>
    <t>9990064</t>
  </si>
  <si>
    <t>9990065</t>
  </si>
  <si>
    <t>220060001</t>
  </si>
  <si>
    <t>RACK 19" stojanový, 600x600mm, 32U, kovový, skleněná čelní stěna</t>
  </si>
  <si>
    <t>220060002</t>
  </si>
  <si>
    <t>Rámeček s popiskami,  design shodný s rozvodem NN</t>
  </si>
  <si>
    <t>220060003</t>
  </si>
  <si>
    <t>Jumper Ring Panel 2U, 5 úchytů, šedý</t>
  </si>
  <si>
    <t>220060004</t>
  </si>
  <si>
    <t>Modul RJ45, EIA 568B, kat. 6, přímý se záclon.do rám.</t>
  </si>
  <si>
    <t>220060005</t>
  </si>
  <si>
    <t>Kabel UTP kat. 6,, 4 páry, cívka 500m</t>
  </si>
  <si>
    <t>220060006</t>
  </si>
  <si>
    <t>UTP kat. 6 kabel 2 metry, šedý</t>
  </si>
  <si>
    <t>220060007</t>
  </si>
  <si>
    <t>Patch panel 2U, 48xRJ45, kat. 6, 568B</t>
  </si>
  <si>
    <t>220060008</t>
  </si>
  <si>
    <t>Univerzální optický kabel 50/125um, OM3 8 vláken, LSOH</t>
  </si>
  <si>
    <t>220060009</t>
  </si>
  <si>
    <t>Vana výsuvného panelu, určená pro osazeni čely FMP 3</t>
  </si>
  <si>
    <t>220060010</t>
  </si>
  <si>
    <t>Čelo panelu pro osazení 12xDST nebo 12xDSC, neosazený</t>
  </si>
  <si>
    <t>220060011</t>
  </si>
  <si>
    <t>SC-SC duplex adaptér MM s montážnímí otvory</t>
  </si>
  <si>
    <t>220060012</t>
  </si>
  <si>
    <t>SC pigtail 1m, 50/125um</t>
  </si>
  <si>
    <t>220060013</t>
  </si>
  <si>
    <t>Duplex SC/ST záslepka, sada 3ks</t>
  </si>
  <si>
    <t>220060014</t>
  </si>
  <si>
    <t>Teplem smrštitelná ochrana svaru 60mm</t>
  </si>
  <si>
    <t>220060015</t>
  </si>
  <si>
    <t>Optická kazeta na 12 svárů</t>
  </si>
  <si>
    <t>220060016</t>
  </si>
  <si>
    <t>Víčko optické kazety</t>
  </si>
  <si>
    <t>220060017</t>
  </si>
  <si>
    <t>Držák svárů pro 6 vláken do kazety</t>
  </si>
  <si>
    <t>PC0066600</t>
  </si>
  <si>
    <t>Montáž kompletního panelu přívodu NN</t>
  </si>
  <si>
    <t>PC0066610</t>
  </si>
  <si>
    <t>Montáž ventilační jednotky do RACKu</t>
  </si>
  <si>
    <t>PC0066790</t>
  </si>
  <si>
    <t>MONTAZ SWITCHE 100/1000Mbps</t>
  </si>
  <si>
    <t>KUS</t>
  </si>
  <si>
    <t>MONTAZ MODULU SWITCHE 10G</t>
  </si>
  <si>
    <t>9990070</t>
  </si>
  <si>
    <t>9990071</t>
  </si>
  <si>
    <t>220080001</t>
  </si>
  <si>
    <t>Switch 24x 10/100/1000BaseT,, 4xSFP</t>
  </si>
  <si>
    <t>220080002</t>
  </si>
  <si>
    <t>SFP-modul 10GBASE-SR</t>
  </si>
  <si>
    <t>220080003</t>
  </si>
  <si>
    <t>UPS X 1500VA Rack/Tower LCD 230V</t>
  </si>
  <si>
    <t>220080004</t>
  </si>
  <si>
    <t>19“ horizontální ventilační jednotka, 2 ventilátory, 2U, 220 V / 30 W, termostat</t>
  </si>
  <si>
    <t>220321703/S1</t>
  </si>
  <si>
    <t>Montáž kompletní ústředny EZS</t>
  </si>
  <si>
    <t>220410533</t>
  </si>
  <si>
    <t>Montáž akumulátoru do ústředny EZS</t>
  </si>
  <si>
    <t>220090001</t>
  </si>
  <si>
    <t>Měření akumulátoru pro ústřednu EZS</t>
  </si>
  <si>
    <t>220330731</t>
  </si>
  <si>
    <t>Uvedení ústředny EZS vč.ost.stav.prvků do provozu (funkční odzkoušení)</t>
  </si>
  <si>
    <t>220330342</t>
  </si>
  <si>
    <t>Naprogramování systému EZS nad 96 hlásičů</t>
  </si>
  <si>
    <t>220090002</t>
  </si>
  <si>
    <t>Montáž ovládací klávesnice s LCD displejem</t>
  </si>
  <si>
    <t>220321711/S1</t>
  </si>
  <si>
    <t>Montáž koncentrátoru nebo jiného adresného modulu na sběrnici</t>
  </si>
  <si>
    <t>220090003</t>
  </si>
  <si>
    <t>Montáž orientačního tabla do 24 LED diod</t>
  </si>
  <si>
    <t>220410166</t>
  </si>
  <si>
    <t>Montáž zálohovaného napaječe</t>
  </si>
  <si>
    <t>Montáž akumulátoru do externího napaječe</t>
  </si>
  <si>
    <t>220090004</t>
  </si>
  <si>
    <t>Měření akumulátoru pro externí napaječ</t>
  </si>
  <si>
    <t>220321751</t>
  </si>
  <si>
    <t>Montáž infrapasivního čidla - nástěnný</t>
  </si>
  <si>
    <t>220090005</t>
  </si>
  <si>
    <t>Montáž infrapasivního čidla do venkovního prostředí</t>
  </si>
  <si>
    <t>220321736</t>
  </si>
  <si>
    <t>Montáž držáku infrapasivního nebo duálního čidla</t>
  </si>
  <si>
    <t>220320722</t>
  </si>
  <si>
    <t>Montáž dveřního kontaktu závrtného (okna, dveře)</t>
  </si>
  <si>
    <t>9990080</t>
  </si>
  <si>
    <t>Koordinace montáže záp.magnetu při výrobě oken či dveří</t>
  </si>
  <si>
    <t>9990081</t>
  </si>
  <si>
    <t>Montáž dveřního kontaktu povrchového, průmyslového (vrata)</t>
  </si>
  <si>
    <t>9990082</t>
  </si>
  <si>
    <t>Pancéřovaná plastová hadice vč. koncovek pro kab. k mag.kontaktům (montáž+dod.)</t>
  </si>
  <si>
    <t>220330206</t>
  </si>
  <si>
    <t>Kontrola funkce čidla</t>
  </si>
  <si>
    <t>220330741</t>
  </si>
  <si>
    <t>Uvedení čidla do trvalého provozu</t>
  </si>
  <si>
    <t>220330791</t>
  </si>
  <si>
    <t>Programování zobrazovaného textu pro čidlo</t>
  </si>
  <si>
    <t>220330121</t>
  </si>
  <si>
    <t>Popis čidla štítkem</t>
  </si>
  <si>
    <t>220330166</t>
  </si>
  <si>
    <t>Montáž vnitřní nezálohované sirény</t>
  </si>
  <si>
    <t>220090006</t>
  </si>
  <si>
    <t>Montáž venkovní zálohované sirény vč. akku</t>
  </si>
  <si>
    <t>220330191</t>
  </si>
  <si>
    <t>Měření kontin.,izol.,odporu 1 úseku smyčky</t>
  </si>
  <si>
    <t>220300913</t>
  </si>
  <si>
    <t>Svorkovnice se šrouby bakelitová 10 dílná (montáž vč. dodávky)</t>
  </si>
  <si>
    <t>220300924</t>
  </si>
  <si>
    <t>Svorkovnice do krabic svorka 4 pólová (montáž vč. dodávky)</t>
  </si>
  <si>
    <t>220300911</t>
  </si>
  <si>
    <t>Montáž svorkovnic zařezových 10x2</t>
  </si>
  <si>
    <t>220111502</t>
  </si>
  <si>
    <t>Číslování svorek v rozvaděči</t>
  </si>
  <si>
    <t>220111501</t>
  </si>
  <si>
    <t>Číslování rozvodné skříně, krabice</t>
  </si>
  <si>
    <t>220090007</t>
  </si>
  <si>
    <t>Montáž povrchové propojovací krabice do 24 svorek - plastové (montáž + dodávka)</t>
  </si>
  <si>
    <t>220090008</t>
  </si>
  <si>
    <t>Montáž tamper kontaktu</t>
  </si>
  <si>
    <t>220280221</t>
  </si>
  <si>
    <t>Kabel SYKFY do 5x2x0,5 (nebo podob.)  v trubkách, žlabech, lištách</t>
  </si>
  <si>
    <t>220280222</t>
  </si>
  <si>
    <t>Kabel datový pro sběrnici systému v trubce, žlabu, na roštu</t>
  </si>
  <si>
    <t>220281303</t>
  </si>
  <si>
    <t>Kabel 1až 2,5 mm v trubkách, žlabech, na roštu do 4 žil</t>
  </si>
  <si>
    <t>220300601</t>
  </si>
  <si>
    <t>Ukončení kabelů návěstních do 5x1 až 2.5</t>
  </si>
  <si>
    <t>220300001</t>
  </si>
  <si>
    <t>Forma kabelová do délky 0,5 m na kabelu do 5x2</t>
  </si>
  <si>
    <t>Forma kabelová do délky 0,5 m na kabelu datovém</t>
  </si>
  <si>
    <t>9990083</t>
  </si>
  <si>
    <t>9990084</t>
  </si>
  <si>
    <t>9990085</t>
  </si>
  <si>
    <t>Zaškolení obsluhy</t>
  </si>
  <si>
    <t>9990086</t>
  </si>
  <si>
    <t>Zkušební provoz s dohledem</t>
  </si>
  <si>
    <t>9990087</t>
  </si>
  <si>
    <t>Výchozí revize</t>
  </si>
  <si>
    <t>GALAXYGD264</t>
  </si>
  <si>
    <t>Ústředna až 264 zón a 32 grup v krytu bez klávesnice s komunikátorem a zdrojem</t>
  </si>
  <si>
    <t>UT12180</t>
  </si>
  <si>
    <t>Akumulátor 12V / 18Ah</t>
  </si>
  <si>
    <t>G8P</t>
  </si>
  <si>
    <t>Koncentrátor v plastovém krytu pro 8 zón a 4 PGM výstupy</t>
  </si>
  <si>
    <t>GRM4</t>
  </si>
  <si>
    <t>Reléový modul se 4-mi relé</t>
  </si>
  <si>
    <t>MK7</t>
  </si>
  <si>
    <t>LCD klávesnice</t>
  </si>
  <si>
    <t>GVM16PLED</t>
  </si>
  <si>
    <t>Signalizační tablo v krytu pro 16 LED diod</t>
  </si>
  <si>
    <t>OS365</t>
  </si>
  <si>
    <t>Zálohovaná plastová siréna venkovní 110dB/1m s majákem a akumulátorem</t>
  </si>
  <si>
    <t>SA913</t>
  </si>
  <si>
    <t>Nezálohovaná plastová vnitřní siréna 110dB/1m</t>
  </si>
  <si>
    <t>PrestigeQD</t>
  </si>
  <si>
    <t>Vnitřní digitální "Quad" infradetektor pohybu</t>
  </si>
  <si>
    <t>220100001</t>
  </si>
  <si>
    <t>Konzole pro montáž detektoru-Prestige</t>
  </si>
  <si>
    <t>SIP3020</t>
  </si>
  <si>
    <t>venk. PIR detektor, det. char. 30 x 20 m, mont. výška 2,3 - 4 m</t>
  </si>
  <si>
    <t>SIP404/5</t>
  </si>
  <si>
    <t>venk. PIR detektor, det. char. 40 x 4 m, AM, pohled pod sebe</t>
  </si>
  <si>
    <t>MAS333</t>
  </si>
  <si>
    <t>Mag. kontakt závrtný čtyřdrátový s pracovní mezerou 16 mm</t>
  </si>
  <si>
    <t>SC517/WH/MULTI/</t>
  </si>
  <si>
    <t>Mag.kontakt povrchový se svorkami, volitelné EOL rezistory</t>
  </si>
  <si>
    <t>UNIPOWERMINI/K</t>
  </si>
  <si>
    <t>Spínaný zdroj v kovovém krytu 13,8 Vss / 3A s výstupy a odpojovačem</t>
  </si>
  <si>
    <t>MICROSWITCH</t>
  </si>
  <si>
    <t>Mechanický mikrospínač jako tamper kontakt</t>
  </si>
  <si>
    <t>PC0097360</t>
  </si>
  <si>
    <t>SYKFY (5x2x0,5 )</t>
  </si>
  <si>
    <t>KEV0509530</t>
  </si>
  <si>
    <t>JYTY 4BX1,0</t>
  </si>
  <si>
    <t>220100002</t>
  </si>
  <si>
    <t>Kabel FTP, PowerCat kat.5E, PVC plášť šedý, 4 páry, krabice 305m</t>
  </si>
  <si>
    <t>ING</t>
  </si>
  <si>
    <t>D.2</t>
  </si>
  <si>
    <t xml:space="preserve">Hrubé terénní úpravy </t>
  </si>
  <si>
    <t>113108405R00</t>
  </si>
  <si>
    <t>živičných, v ploše jednotlivě nad 50 m2, tloušťka vrstvy 50 mm</t>
  </si>
  <si>
    <t>113109420R00</t>
  </si>
  <si>
    <t>z betonu prostého, v ploše jednotlivě nad 50 m2, tloušťka vrstvy 200 mm</t>
  </si>
  <si>
    <t>119 00-12 Úprava zeminy vápnem</t>
  </si>
  <si>
    <t>za účelem zlepšení mechanických vlastností,</t>
  </si>
  <si>
    <t>119001201R00</t>
  </si>
  <si>
    <t>tloušťka vrstvy 150 ÷ 200 mm</t>
  </si>
  <si>
    <t>4102*0,2</t>
  </si>
  <si>
    <t>122 10 Odkopávky a  prokopávky nezapažené</t>
  </si>
  <si>
    <t>s přehozením výkopku na vzdálenost do 3 m nebo s naložením na dopravní prostředek,</t>
  </si>
  <si>
    <t>122 10-2 v horninách 1 a 2</t>
  </si>
  <si>
    <t>122101102R00</t>
  </si>
  <si>
    <t>přes 100 do 1 000 m3</t>
  </si>
  <si>
    <t>Odtěžení jílu : 751</t>
  </si>
  <si>
    <t>122 10-3 v hornině 3</t>
  </si>
  <si>
    <t>122201103R00</t>
  </si>
  <si>
    <t>přes 1 000do 10 000 m3</t>
  </si>
  <si>
    <t>Odtěžení navážky : 3112*0,8</t>
  </si>
  <si>
    <t>122 10-31 příplatek k cenám</t>
  </si>
  <si>
    <t>122201109R00</t>
  </si>
  <si>
    <t>za lepivost horniny</t>
  </si>
  <si>
    <t>Odtěžení navážky : 3112*0,8*0,5</t>
  </si>
  <si>
    <t>122 10-4 v hornině 4</t>
  </si>
  <si>
    <t>122301103R00</t>
  </si>
  <si>
    <t>Odtěžení navážky : 3112*0,2</t>
  </si>
  <si>
    <t>122 10-41 příplatek k cenám</t>
  </si>
  <si>
    <t>122301109R00</t>
  </si>
  <si>
    <t>Odtěžení navážky : 3112*0,2*0,5</t>
  </si>
  <si>
    <t>130 90 Bourání konstrukcí v hloubených vykopávkách</t>
  </si>
  <si>
    <t>s přemístěním suti na hromady na vzdálenost do 20 m nebo s uložením na dopravní prostředek,</t>
  </si>
  <si>
    <t>130901121R00</t>
  </si>
  <si>
    <t>z betonu, prostého, pneumatickým kladivem</t>
  </si>
  <si>
    <t>Základy stájí : 135+141,5</t>
  </si>
  <si>
    <t>Dílna : 22</t>
  </si>
  <si>
    <t>Vrátnice : 27,5</t>
  </si>
  <si>
    <t xml:space="preserve">přemístění výkopku pro zpětný zásyp na mezideponii a zpět : </t>
  </si>
  <si>
    <t>Výměra obsypu objeku, pol. 11 spodní stavba : 90,62*2</t>
  </si>
  <si>
    <t>Výměna podloží pláně vytěženým jílem : 503*2</t>
  </si>
  <si>
    <t>162201152R00</t>
  </si>
  <si>
    <t>z horniny 5 až 7, na vzdálenost přes 20  do 50 m</t>
  </si>
  <si>
    <t>Odvoz na mezideponii - recyklát : 326</t>
  </si>
  <si>
    <t>Odtěžení navážky : 3112</t>
  </si>
  <si>
    <t>Jíl : 751</t>
  </si>
  <si>
    <t>Výměra obsypu objeku, pol. 11 spodní stavba : -90,62</t>
  </si>
  <si>
    <t>Výměna podloží pláně vytěženým jílem : -503</t>
  </si>
  <si>
    <t>3360*10</t>
  </si>
  <si>
    <t xml:space="preserve">naložení výkopku z mezideponie pro pro zpětný zásyp : </t>
  </si>
  <si>
    <t>Výměra obsypu objeku, pol. 11 spodní stavba : 90,62</t>
  </si>
  <si>
    <t>Výměna podloží pláně vytěženým jílem : 503</t>
  </si>
  <si>
    <t>171 10 Uložení sypaniny do násypů zhutněných</t>
  </si>
  <si>
    <t>s rozprostřením sypaniny ve vrstvách a s hrubým urovnáním,</t>
  </si>
  <si>
    <t>171 10-1 s uzavřením povrchu násypu z hornin soudržných s předepsanou mírou zhutnění v procentech výsledků zkoušek Proctor-Standard</t>
  </si>
  <si>
    <t>171101105R00</t>
  </si>
  <si>
    <t>na 103 % PS</t>
  </si>
  <si>
    <t>Hutněná náhrada navážky-jíl : 503</t>
  </si>
  <si>
    <t>171 20 Uložení sypaniny na dočasné skládky</t>
  </si>
  <si>
    <t>171201201T00</t>
  </si>
  <si>
    <t>Uložení sypaniny na skl.-sypanina na výšku přes 2m-vlastní stroje</t>
  </si>
  <si>
    <t>181 20 Úprava pláně v násypech</t>
  </si>
  <si>
    <t>vyrovnání výškových rozdílů, plochy vodorovné a plochy do sklonu 1 : 5,</t>
  </si>
  <si>
    <t>181201102R00</t>
  </si>
  <si>
    <t>Edef 2=45 MPa</t>
  </si>
  <si>
    <t>Pilotovací úroveň : 4102</t>
  </si>
  <si>
    <t>564811111R00</t>
  </si>
  <si>
    <t>tloušťka po zhutnění 50 mm</t>
  </si>
  <si>
    <t>564851111T00</t>
  </si>
  <si>
    <t>Podklad ze štěrkodrti po zhutnění tloušťky 15 cm - materiál samostatně</t>
  </si>
  <si>
    <t>59691003.11</t>
  </si>
  <si>
    <t>Recyklát betonový   fr. 32 - 80 mm</t>
  </si>
  <si>
    <t xml:space="preserve">Pilotovací úroveň : </t>
  </si>
  <si>
    <t xml:space="preserve">  Základy : 326*2,4</t>
  </si>
  <si>
    <t xml:space="preserve">  Komunikace, deska po dříve zbouraných stájích : 739,9</t>
  </si>
  <si>
    <t xml:space="preserve">  Ostat bet. konstrukce - demolice bet, podlahy : 201,7*0,36</t>
  </si>
  <si>
    <t xml:space="preserve">  Rampa : 34*2,38</t>
  </si>
  <si>
    <t xml:space="preserve">  Základy dílna+vrátnice : 30,0+8,4</t>
  </si>
  <si>
    <t>1714,23</t>
  </si>
  <si>
    <t>965 04 Bourání podkladů pod dlažby nebo litých celistvých dlažeb a mazanin</t>
  </si>
  <si>
    <t>965042221RT2</t>
  </si>
  <si>
    <t>betonových nebo z litého asfaltu, tloušťky přes 100 mm, plochy do 1 m2</t>
  </si>
  <si>
    <t>979082212R00</t>
  </si>
  <si>
    <t>POL8_</t>
  </si>
  <si>
    <t>D.3</t>
  </si>
  <si>
    <t>Zpevněné plochy</t>
  </si>
  <si>
    <t>113 20 Vytrhání obrub</t>
  </si>
  <si>
    <t>s vybouráním lože, s přemístěním hmot na skládku na vzdálenost do 3 m nebo naložením na dopravní prostředek</t>
  </si>
  <si>
    <t>113202111R00</t>
  </si>
  <si>
    <t>z krajníků nebo obrubníků stojatých</t>
  </si>
  <si>
    <t>122 12-22 Odkopávky a prokopávky pro silnice</t>
  </si>
  <si>
    <t>s přemístěním výkopku v příčných profilech na vzdálenost do 15 m nebo s naložením na dopravní prostředek.</t>
  </si>
  <si>
    <t>122 12-223 v hornině 3</t>
  </si>
  <si>
    <t>122202202R00</t>
  </si>
  <si>
    <t>Vozovky : 544,5*0,49</t>
  </si>
  <si>
    <t>Doplnění vozovky : 72,6*0,49</t>
  </si>
  <si>
    <t>Chodník : 70,3*0,22</t>
  </si>
  <si>
    <t>Parkování : 182,18*0,45</t>
  </si>
  <si>
    <t>Obrubníky : 0,5*0,7*(86,55+141,92+3,5)</t>
  </si>
  <si>
    <t>122 12-2231 příplatek</t>
  </si>
  <si>
    <t>122202209R00</t>
  </si>
  <si>
    <t>481,0155*0,5</t>
  </si>
  <si>
    <t>481,0155*10</t>
  </si>
  <si>
    <t>180 40-11 Založení trávníku</t>
  </si>
  <si>
    <t>Založení trávníku na půdě předem připravené, s pokosením, naložením, odvozem odpadu do 20 km a se složením</t>
  </si>
  <si>
    <t>180402111R00</t>
  </si>
  <si>
    <t>Založení trávníku parkového výsevem v rovině</t>
  </si>
  <si>
    <t>181 30 Rozprostření a urovnání ornice v rovině</t>
  </si>
  <si>
    <t>s případným nutným přemístěním hromad nebo dočasných skládek na místo potřeby ze vzdálenosti do 30 m, v rovině nebo ve svahu do 1 : 5,</t>
  </si>
  <si>
    <t>181301112R00</t>
  </si>
  <si>
    <t>v souvislé ploše přes 500 m2, tloušťka vrstvy přes 100 do 150 mm</t>
  </si>
  <si>
    <t>183 40-3 Obdělávání půdy</t>
  </si>
  <si>
    <t>183403114R00</t>
  </si>
  <si>
    <t>Obdělání půdy kultivátorováním v rovině</t>
  </si>
  <si>
    <t>183403153R00</t>
  </si>
  <si>
    <t>Obdělání půdy hrabáním, v rovině</t>
  </si>
  <si>
    <t>1502*2</t>
  </si>
  <si>
    <t>185 80-31 Ošetření trávníku</t>
  </si>
  <si>
    <t>Ošetření trávníku bez ohledu na způsob založení, tj. pokosení se shrabáním, naložením shrabků na dopravní prostředek s odvezením do 20 km a se složením</t>
  </si>
  <si>
    <t>185803111R00</t>
  </si>
  <si>
    <t>Ošetření trávníku v rovině</t>
  </si>
  <si>
    <t>338 92 Osazení betonových palisád</t>
  </si>
  <si>
    <t>338920013R00</t>
  </si>
  <si>
    <t>Osazení betonové palisády, š. do 11 cm, dl. 120 cm</t>
  </si>
  <si>
    <t>1,2*50</t>
  </si>
  <si>
    <t>338920012R00</t>
  </si>
  <si>
    <t>Osazení betonové palisády, š. do 11 cm, dl. 90 cm</t>
  </si>
  <si>
    <t>0,9*36</t>
  </si>
  <si>
    <t>338920011R00</t>
  </si>
  <si>
    <t>Osazení betonové palisády, š. do 11 cm, dl. 60 cm</t>
  </si>
  <si>
    <t>0,6*22</t>
  </si>
  <si>
    <t>59228415R</t>
  </si>
  <si>
    <t>palisáda beton; průřez kruh s úsečí; d = 200,0 mm; l = 175 mm; h = 1 200 mm; barva šedá; odlehčená</t>
  </si>
  <si>
    <t>59228414R</t>
  </si>
  <si>
    <t>palisáda beton; průřez kruh s úsečí; d = 200,0 mm; l = 175 mm; h = 1 000 mm; barva šedá; odlehčená</t>
  </si>
  <si>
    <t>274 31 Beton základových pasů</t>
  </si>
  <si>
    <t>274 31-3 prostý</t>
  </si>
  <si>
    <t>274313621R00</t>
  </si>
  <si>
    <t>0,55*0,45*13,5</t>
  </si>
  <si>
    <t>Drenážní potrubí bude po osazení obsypáno filtračním materiálem. Jedná se o štěrk fr. 16/32, volně sypaný. Šířka štěrku v patě je min. 600 mm. Výška filtračního materiálu bude od podkladního betonu pro osazení drenáže po žlab v úrovni terénu</t>
  </si>
  <si>
    <t>28697081.11</t>
  </si>
  <si>
    <t>Krycí víko pochůzné DN 3315 osazené přímo na prodloužení</t>
  </si>
  <si>
    <t>28697101.AR</t>
  </si>
  <si>
    <t>dno šachetní pravý,levý přítok; PP; T2; DN = 356,0 mm; l = 578 mm; š = 612 mm; h = 290 mm; DN žlabu 160 mm</t>
  </si>
  <si>
    <t>28697103.AR</t>
  </si>
  <si>
    <t>trubka plastová kanalizační PVC-U; korugovaná; D = 353,0 mm; l = 1250,0 mm</t>
  </si>
  <si>
    <t>59228412R</t>
  </si>
  <si>
    <t>palisáda beton; průřez kruh s úsečí; d = 200,0 mm; l = 175 mm; h = 600 mm; barva šedá; odlehčená</t>
  </si>
  <si>
    <t>10364200R</t>
  </si>
  <si>
    <t>ornice pro pozemkové úpravy</t>
  </si>
  <si>
    <t>1502*0,15</t>
  </si>
  <si>
    <t>00572410R</t>
  </si>
  <si>
    <t>směs travní parková, pro mírnou zátěž</t>
  </si>
  <si>
    <t>1502*0,038</t>
  </si>
  <si>
    <t>464 45 Prolití vrstvy z lom.kamene cementovou maltou</t>
  </si>
  <si>
    <t>464451112R00</t>
  </si>
  <si>
    <t>Prolití vrstvy z lomového kamene cem. maltou MC 10</t>
  </si>
  <si>
    <t>182,18*0,03</t>
  </si>
  <si>
    <t>564851111R00</t>
  </si>
  <si>
    <t>tloušťka po zhutnění 150 mm</t>
  </si>
  <si>
    <t>564851114R00</t>
  </si>
  <si>
    <t>tloušťka po zhutnění 180 mm</t>
  </si>
  <si>
    <t>596 21-5 Kladení zámkové dlažby do drtě</t>
  </si>
  <si>
    <t>s provedením lože z kameniva drceného, s vyplněním spár, s dvojitým hutněním a se smetením přebytečného materiálu na krajnici. S dodáním hmot pro lože a výplň spár.</t>
  </si>
  <si>
    <t>596215040R00</t>
  </si>
  <si>
    <t>tloušťka dlažby 80 mm, tloušťka lože 40 mm</t>
  </si>
  <si>
    <t>592451170R</t>
  </si>
  <si>
    <t>dlažba betonová dvouvrstvá; obdélník; šedá; l = 200 mm; š = 100 mm; tl. 80,0 mm</t>
  </si>
  <si>
    <t>182,18*1,01</t>
  </si>
  <si>
    <t>592451171R</t>
  </si>
  <si>
    <t>dlažba betonová dvouvrstvá; obdélník; červená; l = 200 mm; š = 100 mm; tl. 80,0 mm</t>
  </si>
  <si>
    <t>565 13-1 Podklad z kameniva obaleného asfaltem</t>
  </si>
  <si>
    <t>s rozprostřením a zhutněním</t>
  </si>
  <si>
    <t>565161111RT2</t>
  </si>
  <si>
    <t>v pruhu šířky do 3 m, třídy 1, tloušťka po zhutnění 80 mm</t>
  </si>
  <si>
    <t>573 2 Postřik živičný spojovací bez posypu kamenivem</t>
  </si>
  <si>
    <t>573211111R00</t>
  </si>
  <si>
    <t>z asfaltu silničního, v množství od 0,5 do 0,7 kg/m2</t>
  </si>
  <si>
    <t>544,5*0,028</t>
  </si>
  <si>
    <t>564851113R00</t>
  </si>
  <si>
    <t>tloušťka po zhutnění 170 mm</t>
  </si>
  <si>
    <t>894 43 Osazení plastových šachet</t>
  </si>
  <si>
    <t>894432111R00</t>
  </si>
  <si>
    <t>revizních průměr 315 mm</t>
  </si>
  <si>
    <t>451573111R00</t>
  </si>
  <si>
    <t>z písku a štěrkopísku  do 65 mm</t>
  </si>
  <si>
    <t>38,7*0,3*0,1</t>
  </si>
  <si>
    <t>286139912R</t>
  </si>
  <si>
    <t>trubka plastová drenážní PE-HD; ohebná; profilovaná, s hladkou vnitřní stěnou; perforovaná; DN 150,0 mm</t>
  </si>
  <si>
    <t>38,7*1,08</t>
  </si>
  <si>
    <t>871 Kladení drenážního potrubí z plastických hmot</t>
  </si>
  <si>
    <t>871228111R00</t>
  </si>
  <si>
    <t>Kladení dren. potrubí do rýhy, tvr. PVC, do 150 mm</t>
  </si>
  <si>
    <t>935 11 Osazení příkopového žlabu</t>
  </si>
  <si>
    <t>s vyplněním a zatřením spár cementovou maltou, se zřízením lože tl. 10 cm</t>
  </si>
  <si>
    <t>935112211R00</t>
  </si>
  <si>
    <t>se zřízením lože tl. 100 mm z betonu C 8/10, z betonových příkopových tvárnic, šířky přes 500 do 800 mm</t>
  </si>
  <si>
    <t>Včetně  dodání hmot pro lože a vyplnění spár.</t>
  </si>
  <si>
    <t>59227001R</t>
  </si>
  <si>
    <t>žlab odvodňovací beton; l = 295,5 mm; š = 665 mm; h = 155,0 mm; barva přírodní</t>
  </si>
  <si>
    <t>30,0/0,3*1,01</t>
  </si>
  <si>
    <t>30,0*0,6*0,15</t>
  </si>
  <si>
    <t>564861111R00</t>
  </si>
  <si>
    <t>tloušťka po zhutnění 200 mm</t>
  </si>
  <si>
    <t>593723030R</t>
  </si>
  <si>
    <t>stupeň schodišťový  betonový; plný - průběžný, ukončovací; l = 1 500,0 cm; š = 300,0 cm; h = 185,0 cm; povrch vymývaný; zrnitost 4 až 8 mm</t>
  </si>
  <si>
    <t>435121011R11</t>
  </si>
  <si>
    <t>Osazení schodišťových stupňů prefabrikovaných do terénu, vč. betonového podloží</t>
  </si>
  <si>
    <t>1,5*2,0*0,3</t>
  </si>
  <si>
    <t>573 11 Postřik živičný infiltrační s posypem kamenivem</t>
  </si>
  <si>
    <t>z asfaltu silničního</t>
  </si>
  <si>
    <t>573111112R00</t>
  </si>
  <si>
    <t>v množství 1 kg/m2</t>
  </si>
  <si>
    <t>639 56 Obrubník zahradní</t>
  </si>
  <si>
    <t>se zřízením lože z betonu prostého tl. 5 až 10 cm se zalitím a zatřením spár cementovou maltou. Včetně dodávky obrubníku.</t>
  </si>
  <si>
    <t>639561121R00</t>
  </si>
  <si>
    <t>Obrubník zahradní výšky 250 mm, šedý</t>
  </si>
  <si>
    <t>197,7*0,09</t>
  </si>
  <si>
    <t>72,6*0,028</t>
  </si>
  <si>
    <t>577 11 Beton asfaltový z modifikovaného asfaltu</t>
  </si>
  <si>
    <t>577112113RT2</t>
  </si>
  <si>
    <t>v pruhu šířky do 3 m, ACO 11 S , tloušťky 40 mm, plochy od 201 do 1000 m2</t>
  </si>
  <si>
    <t>639571110111</t>
  </si>
  <si>
    <t>Okapový chodník podél budovy ze štěrkopísku tl.70</t>
  </si>
  <si>
    <t>197,7*0,45</t>
  </si>
  <si>
    <t>631316111R00</t>
  </si>
  <si>
    <t>povrchový vsyp, směsí proti oděru</t>
  </si>
  <si>
    <t>cementem</t>
  </si>
  <si>
    <t>564841111R00</t>
  </si>
  <si>
    <t>tloušťka po zhutnění 120 mm</t>
  </si>
  <si>
    <t>s provedením lože z kameniva drceného, s vyplněním spár, s dvojitým hutněním vibrováním, a se smetením přebytečného materiálu na krajnici. S dodáním hmot pro lože a výplň spár.</t>
  </si>
  <si>
    <t>596215021T00</t>
  </si>
  <si>
    <t>Kladení zámkové dlažby tl. 6 cm do drtě tl. 5 cm</t>
  </si>
  <si>
    <t>59245110R</t>
  </si>
  <si>
    <t>dlažba betonová dvouvrstvá, skladebná; obdélník; šedá; l = 200 mm; š = 100 mm; tl. 60,0 mm</t>
  </si>
  <si>
    <t>70,3*1,01</t>
  </si>
  <si>
    <t>917 71 Osazení silničního nebo chodníkového obrubníku</t>
  </si>
  <si>
    <t>S dodáním hmot pro lože tl. 80-100 mm.</t>
  </si>
  <si>
    <t>917 71-1 včetně dodávky betonovéího obrubníku</t>
  </si>
  <si>
    <t>917862111RT7</t>
  </si>
  <si>
    <t>rozměru 1000/150/250 mm, stojatého, s boční opěrou z betonu prostého, do lože z betonu prostého C 12/15</t>
  </si>
  <si>
    <t>917862111RV3</t>
  </si>
  <si>
    <t>nájezdového 1000/150/150 mm, stojatého, s boční opěrou z betonu prostého, do lože z betonu prostého C 12/15</t>
  </si>
  <si>
    <t>919 73 Zarovnání styčné plochy podkladu nebo krytu</t>
  </si>
  <si>
    <t>podél vybourané části komunikace nebo zpevněné plochy</t>
  </si>
  <si>
    <t>919731121R00</t>
  </si>
  <si>
    <t>živičné, tloušťky do 50 mm</t>
  </si>
  <si>
    <t>72,6/0,8</t>
  </si>
  <si>
    <t>998 22-5 Přesun hmot komunikací a letišť, kryt živičný</t>
  </si>
  <si>
    <t>vodorovně do 200 m</t>
  </si>
  <si>
    <t>998225111R00</t>
  </si>
  <si>
    <t>D.4</t>
  </si>
  <si>
    <t>Dešťová kanalizace</t>
  </si>
  <si>
    <t>Kanalizace dešťová, napojení na řad : 15,0*0,8</t>
  </si>
  <si>
    <t>12,0*0,25</t>
  </si>
  <si>
    <t>12,0*0,88</t>
  </si>
  <si>
    <t>12,0*0,22</t>
  </si>
  <si>
    <t>0,6*(0,77+0,6)*0,5*17,4</t>
  </si>
  <si>
    <t>0,6*(0,77+0,6)*0,5*17,4*0,5</t>
  </si>
  <si>
    <t>0,8*(0,7+1,15)*0,5*14,41</t>
  </si>
  <si>
    <t>Dopočet šachta : 2*0,8*1,5</t>
  </si>
  <si>
    <t>1,2*(1,5+1,63)*0,5*(37,46-14,41)</t>
  </si>
  <si>
    <t>Dopočet šachta : 2*0,6*1,85</t>
  </si>
  <si>
    <t>1,2*(3,2+1,63)*0,5*(42,4-37,46)</t>
  </si>
  <si>
    <t>72,88742*0,5</t>
  </si>
  <si>
    <t>2*(1,5+1,63)*0,5*(37,46-14,41)</t>
  </si>
  <si>
    <t>151101102R00</t>
  </si>
  <si>
    <t>příložné  pro jakoukoliv mezerovitost, hloubky do 4 m</t>
  </si>
  <si>
    <t>2*(3,2+1,63)*0,5*(42,4-37,46)</t>
  </si>
  <si>
    <t>151101112R00</t>
  </si>
  <si>
    <t>příložné , hloubky do 4 m</t>
  </si>
  <si>
    <t>45,86*2</t>
  </si>
  <si>
    <t>Celkem výkopy : 72,88742+3,58-45,86</t>
  </si>
  <si>
    <t>30,60742*2</t>
  </si>
  <si>
    <t>Celkem výkopy : 72,88742+3,58</t>
  </si>
  <si>
    <t>Odpočet obsypy : -21,57-5,89-3,14*0,6*0,6*(1,15+1,63)</t>
  </si>
  <si>
    <t>0,8*0,35*14,41</t>
  </si>
  <si>
    <t>1,2*0,35*(43,7-14,41)</t>
  </si>
  <si>
    <t>1,2*0,415*3,7</t>
  </si>
  <si>
    <t>0,6*0,325*17,4</t>
  </si>
  <si>
    <t>0,8*0,1*14,41</t>
  </si>
  <si>
    <t>1,2*0,1*(37,46-14,41)</t>
  </si>
  <si>
    <t>1,2*0,1*(43,7-37,46)</t>
  </si>
  <si>
    <t>0,6*0,1*20,43</t>
  </si>
  <si>
    <t>871373121R00</t>
  </si>
  <si>
    <t>DN 300 mm</t>
  </si>
  <si>
    <t>871 52 Montáž plastového potrubí ve výkopu spojovaného svařováním na tupo</t>
  </si>
  <si>
    <t>871521101R00</t>
  </si>
  <si>
    <t>871521104R00</t>
  </si>
  <si>
    <t>871 52-2 přirážka za spoj plastového potrubí spojovaného svařováním na tupo</t>
  </si>
  <si>
    <t>871522101R00</t>
  </si>
  <si>
    <t>871522102R00</t>
  </si>
  <si>
    <t>871522104R00</t>
  </si>
  <si>
    <t>877363121R00</t>
  </si>
  <si>
    <t>DN 250 mm</t>
  </si>
  <si>
    <t>877363123R00</t>
  </si>
  <si>
    <t>892581111R00</t>
  </si>
  <si>
    <t>do DN 300 mm</t>
  </si>
  <si>
    <t>892583111R00</t>
  </si>
  <si>
    <t>894411221RT2</t>
  </si>
  <si>
    <t>s obložením dna kameninou nebo kanalizačními cihlami, na potrubí DN přes 200 do 300 mm</t>
  </si>
  <si>
    <t>Napojení potrubí DN 250  do stávající šachty beton</t>
  </si>
  <si>
    <t>Čistící tvarovka PE DN 63 svislá</t>
  </si>
  <si>
    <t>Utěsnění prostupu potrubí do ret nádrže</t>
  </si>
  <si>
    <t>Vírový ventil - regulace odtoku  7 l/s, , výška hladiny 1,2m, mtž</t>
  </si>
  <si>
    <t>Trubka PP  SN 12  250</t>
  </si>
  <si>
    <t>Koleno PE svařované DN 315 - 45</t>
  </si>
  <si>
    <t>Redukce PE svařované  315/200</t>
  </si>
  <si>
    <t>Koleno PE svařované DN 200 - 15</t>
  </si>
  <si>
    <t>PC7</t>
  </si>
  <si>
    <t>Čistící tvarovka PE DN 200 svislá</t>
  </si>
  <si>
    <t>Koleno PE svařovanéT DN 125 - 45</t>
  </si>
  <si>
    <t>Redukce PE svařovaná 125/63</t>
  </si>
  <si>
    <t>28613918.AR</t>
  </si>
  <si>
    <t>trubka plastová kanalizační HDPE; hladká; D = 125,0 mm; s = 4,90 mm; l = 5000,0 mm</t>
  </si>
  <si>
    <t>28613922.AR</t>
  </si>
  <si>
    <t>trubka plastová kanalizační HDPE; hladká; D = 315,0 mm; s = 9,80 mm; l = 5000,0 mm</t>
  </si>
  <si>
    <t>28654572R</t>
  </si>
  <si>
    <t>odbočka PP; 45,0 °; d1 = 250 mm; d2 = 250 mm; hladká, hrdlovaná; spoj násuvný; DN 250,0 mm; DN2 250 mm</t>
  </si>
  <si>
    <t>28654608R</t>
  </si>
  <si>
    <t>koleno PP; 45,0 °; D = 250,0 mm; hladké, s 1 hrdlem; spoj násuvný</t>
  </si>
  <si>
    <t>D.5.05</t>
  </si>
  <si>
    <t>D511</t>
  </si>
  <si>
    <t>RST - Typový elektroměrový rozvaděč pro 2 x nepřímé měření do venkovního prostředí, montáž pod, trafostanici, 1 x hlavní jistič do 1000A s elektronickou spouští 909A, 1 x hlavní jistič před</t>
  </si>
  <si>
    <t>elektroměrem do 630A s elektronickou spouští 315A, 3 x cejchovaný proudový transformátor 300A/5A, TP 0,5s, 10VA, 1 x hlavní jistič před elektroměrem do 250A s elektronickou spouští 160A, 3 x cejchovaný proudový transformátor 160A/5A, TP 0,5s, 10VA, kompletní, provedení dle E-on, včetně montáže a revize</t>
  </si>
  <si>
    <t>D512</t>
  </si>
  <si>
    <t>RIS - Typová rozpojovací skříň s trojpólovými pojistkovými lištami pro připojení areálu DAKOBET, do, venkovního prostředí, plastová, provedení kompaktní pilíř, 4 x trojpólový pojistkový vývod do 400A,</t>
  </si>
  <si>
    <t>kompletní, včetně 3 x pojistky 200A gG (stávající budova DAKOBET), 9 x pojistky 250 A gG (nová hala DAKOBET),  montáže a revize (případně součást rozvaděče RST)</t>
  </si>
  <si>
    <t>D513</t>
  </si>
  <si>
    <t>Stožárová trafostanice 630 kVA, transformátor ekodesign, kompletní, včetně osazení, rozvaděče, RST(viz. výše) připojení, revize a zprovoznění</t>
  </si>
  <si>
    <t>D521</t>
  </si>
  <si>
    <t>Kabel 1-AYKY 3x240+120 pevně uložený, včetně montáže a ukončení</t>
  </si>
  <si>
    <t>D522</t>
  </si>
  <si>
    <t>Kabelová spojka pro kabel 1-AYKY 3x240+120</t>
  </si>
  <si>
    <t>D531</t>
  </si>
  <si>
    <t>D532</t>
  </si>
  <si>
    <t>Instalační trubka korugovaná D160, 450N, včetně montáže</t>
  </si>
  <si>
    <t>D541</t>
  </si>
  <si>
    <t>D542</t>
  </si>
  <si>
    <t>D543</t>
  </si>
  <si>
    <t>D544</t>
  </si>
  <si>
    <t>D545</t>
  </si>
  <si>
    <t>D546</t>
  </si>
  <si>
    <t>D551</t>
  </si>
  <si>
    <t>D552</t>
  </si>
  <si>
    <t>D561</t>
  </si>
  <si>
    <t>Vytyčení stávajících inženýrských sítí</t>
  </si>
  <si>
    <t>D562</t>
  </si>
  <si>
    <t>Vytyčení trasy kabelů</t>
  </si>
  <si>
    <t>D563</t>
  </si>
  <si>
    <t>Geodetické zaměření skutečného stavu</t>
  </si>
  <si>
    <t>D564</t>
  </si>
  <si>
    <t>Výkop kabelové rýhy 70x90cm v zemině tř. 3</t>
  </si>
  <si>
    <t>D565</t>
  </si>
  <si>
    <t>Zához kabelové rýhy 70x90cm v zemině tř.3</t>
  </si>
  <si>
    <t>D566</t>
  </si>
  <si>
    <t>Výkop kabelové rýhy 70x120cm v zemině tř. 3</t>
  </si>
  <si>
    <t>D567</t>
  </si>
  <si>
    <t>Zához kabelové rýhy 70x120cm v zemině tř.3</t>
  </si>
  <si>
    <t>D568</t>
  </si>
  <si>
    <t>Pískové lože š. 70cm</t>
  </si>
  <si>
    <t>D569</t>
  </si>
  <si>
    <t>Písek do výkopu</t>
  </si>
  <si>
    <t>D5610</t>
  </si>
  <si>
    <t>Výstražná fólie š. 33cm</t>
  </si>
  <si>
    <t>D5611</t>
  </si>
  <si>
    <t>Manipulace, uložení zeminy na deponii</t>
  </si>
  <si>
    <t>D5612</t>
  </si>
  <si>
    <t>Odvoz přebytečné zeminy vč. uložení na skládku</t>
  </si>
  <si>
    <t>D5613</t>
  </si>
  <si>
    <t>D5614</t>
  </si>
  <si>
    <t>Odpojení stávajících kabelů</t>
  </si>
  <si>
    <t>D5615</t>
  </si>
  <si>
    <t>Demontáž stávajících rozvaděčů</t>
  </si>
  <si>
    <t>D571</t>
  </si>
  <si>
    <t>D572</t>
  </si>
  <si>
    <t>D573</t>
  </si>
  <si>
    <t>Průzkum stávajícího stavu</t>
  </si>
  <si>
    <t>D574</t>
  </si>
  <si>
    <t>D575</t>
  </si>
  <si>
    <t>D576</t>
  </si>
  <si>
    <t>D577</t>
  </si>
  <si>
    <t>D578</t>
  </si>
  <si>
    <t>D581</t>
  </si>
  <si>
    <t>D582</t>
  </si>
  <si>
    <t>Přípojka NN</t>
  </si>
  <si>
    <t>D.6</t>
  </si>
  <si>
    <t>113109415R00</t>
  </si>
  <si>
    <t>z betonu prostého, v ploše jednotlivě nad 50 m2, tloušťka vrstvy 150 mm</t>
  </si>
  <si>
    <t>Zp pl : 126,7+15,0*5</t>
  </si>
  <si>
    <t>Na mezideponii pro recyklát HTÚ : (126,7+15,0*5)*0,15</t>
  </si>
  <si>
    <t>981 01-1 Demolice budov prováděné postupným rozebíráním</t>
  </si>
  <si>
    <t>981011311R00</t>
  </si>
  <si>
    <t>Demolice budov, zdivo, podil konstr. do 10 %, MVC</t>
  </si>
  <si>
    <t>Budovy výšky do 35 m.</t>
  </si>
  <si>
    <t>Stáj : 3900+364+268</t>
  </si>
  <si>
    <t>981011312R00</t>
  </si>
  <si>
    <t>Demolice budov, zdivo, podíl konstr. do 15 %, MVC</t>
  </si>
  <si>
    <t>Sklad : 1285+130</t>
  </si>
  <si>
    <t>981011315R00</t>
  </si>
  <si>
    <t>Demolice budov, zdivo, podíl konstr. do 30 %, MVC</t>
  </si>
  <si>
    <t>Vrátnice : 539</t>
  </si>
  <si>
    <t>981 51 Demolice konstrukcí objektů</t>
  </si>
  <si>
    <t>981512113R00</t>
  </si>
  <si>
    <t>Demolice konstrukcí jiným způsobem, beton prostý</t>
  </si>
  <si>
    <t>Rampa : 34</t>
  </si>
  <si>
    <t>979 08-31 Vodorovné přemístění suti</t>
  </si>
  <si>
    <t>včetně naložení na dopravní prostředek a složení</t>
  </si>
  <si>
    <t>979083117R00</t>
  </si>
  <si>
    <t>na skládku do 6000 m</t>
  </si>
  <si>
    <t>979083191R00</t>
  </si>
  <si>
    <t>Příplatek za dalších započatých 1000 m nad 6000 m</t>
  </si>
  <si>
    <t>=</t>
  </si>
  <si>
    <t>Okno plastové výklopné 62,5x100 cm, D+M</t>
  </si>
  <si>
    <t>Sestava oken plastových 3x100/125 cm, D+M</t>
  </si>
  <si>
    <t>Okno plastové otočné 87,5x125 cm, D+M</t>
  </si>
  <si>
    <t>Sestava oken plastových 4x93,1/125 cm s meziokenní vložkou, D+M</t>
  </si>
  <si>
    <t>Okno plastové otočné, výklopné 87,5x125 cm, D+M</t>
  </si>
  <si>
    <t>Sestava oken plastových 18 ks výklopných, 13 ks pených, vstupní dveře 2 ks, meziokenní vložka 25 ks, 2900/125+2*193,8/255 cm, D+M</t>
  </si>
  <si>
    <t>769000T.1</t>
  </si>
  <si>
    <t>769000T.2</t>
  </si>
  <si>
    <t>769000T.3</t>
  </si>
  <si>
    <t>769000T.4</t>
  </si>
  <si>
    <t>769000T.5</t>
  </si>
  <si>
    <t>769000T.6</t>
  </si>
  <si>
    <t>Popis výrobku viz výpis výplní otvorů + změna Z1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</si>
</sst>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_K_č"/>
    <numFmt numFmtId="165" formatCode="#,##0.00000"/>
    <numFmt numFmtId="166" formatCode="#,##0.00_\_K_č"/>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8"/>
      <color indexed="17"/>
      <name val="Arial CE"/>
      <family val="2"/>
      <charset val="238"/>
    </font>
    <font>
      <sz val="10"/>
      <color indexed="9"/>
      <name val="Arial CE"/>
      <family val="2"/>
      <charset val="238"/>
    </font>
    <font>
      <sz val="8"/>
      <color indexed="12"/>
      <name val="Arial CE"/>
      <family val="2"/>
      <charset val="238"/>
    </font>
    <font>
      <sz val="8"/>
      <color indexed="21"/>
      <name val="Arial CE"/>
      <family val="2"/>
      <charset val="238"/>
    </font>
    <font>
      <sz val="8"/>
      <color rgb="FFDE3801"/>
      <name val="Arial CE"/>
      <family val="2"/>
      <charset val="238"/>
    </font>
    <font>
      <sz val="8"/>
      <color indexed="9"/>
      <name val="Arial CE"/>
      <family val="2"/>
      <charset val="238"/>
    </font>
    <font>
      <sz val="8"/>
      <color rgb="FFDF7000"/>
      <name val="Arial CE"/>
      <family val="2"/>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1" fillId="0" borderId="0"/>
  </cellStyleXfs>
  <cellXfs count="324">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0" fontId="5" fillId="0" borderId="0" xfId="0" applyFont="1"/>
    <xf numFmtId="49" fontId="5" fillId="0" borderId="0" xfId="0" applyNumberFormat="1" applyFont="1" applyAlignment="1">
      <alignment horizontal="left"/>
    </xf>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xf numFmtId="4" fontId="0" fillId="0" borderId="42" xfId="0" applyNumberFormat="1" applyBorder="1" applyAlignment="1">
      <alignment shrinkToFit="1"/>
    </xf>
    <xf numFmtId="4" fontId="0" fillId="0" borderId="27" xfId="0" applyNumberFormat="1" applyBorder="1" applyAlignment="1">
      <alignment shrinkToFit="1"/>
    </xf>
    <xf numFmtId="4" fontId="5" fillId="0" borderId="37" xfId="0" applyNumberFormat="1" applyFont="1" applyBorder="1"/>
    <xf numFmtId="4" fontId="5" fillId="0" borderId="12" xfId="0" applyNumberFormat="1" applyFont="1" applyBorder="1"/>
    <xf numFmtId="4" fontId="5" fillId="0" borderId="12" xfId="0" applyNumberFormat="1" applyFont="1" applyBorder="1" applyAlignment="1"/>
    <xf numFmtId="4" fontId="5" fillId="0" borderId="27" xfId="0" applyNumberFormat="1" applyFont="1" applyBorder="1"/>
    <xf numFmtId="4" fontId="5" fillId="0" borderId="27" xfId="0" applyNumberFormat="1" applyFont="1" applyBorder="1" applyAlignment="1"/>
    <xf numFmtId="0" fontId="4" fillId="0" borderId="37" xfId="0" applyFont="1" applyBorder="1" applyAlignment="1">
      <alignment horizontal="center" vertical="center" wrapText="1"/>
    </xf>
    <xf numFmtId="0" fontId="4" fillId="4" borderId="44"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45" xfId="0" applyFont="1" applyFill="1" applyBorder="1" applyAlignment="1">
      <alignment horizontal="center" vertical="center" wrapText="1" shrinkToFit="1"/>
    </xf>
    <xf numFmtId="0" fontId="4" fillId="4" borderId="39" xfId="0" applyFont="1" applyFill="1" applyBorder="1" applyAlignment="1">
      <alignment horizontal="center" vertical="center" wrapText="1" shrinkToFit="1"/>
    </xf>
    <xf numFmtId="4" fontId="3" fillId="0" borderId="37" xfId="0" applyNumberFormat="1" applyFont="1" applyBorder="1" applyAlignment="1">
      <alignment vertical="center"/>
    </xf>
    <xf numFmtId="4" fontId="3" fillId="0" borderId="44" xfId="0" applyNumberFormat="1" applyFont="1" applyBorder="1" applyAlignment="1">
      <alignment vertical="center"/>
    </xf>
    <xf numFmtId="4" fontId="3" fillId="0" borderId="39" xfId="0" applyNumberFormat="1" applyFont="1" applyBorder="1" applyAlignment="1">
      <alignment vertical="center" shrinkToFit="1"/>
    </xf>
    <xf numFmtId="4" fontId="3" fillId="0" borderId="42" xfId="0" applyNumberFormat="1" applyFont="1" applyBorder="1" applyAlignment="1">
      <alignment vertical="center" shrinkToFit="1"/>
    </xf>
    <xf numFmtId="4" fontId="3" fillId="0" borderId="40" xfId="0" applyNumberFormat="1" applyFont="1" applyBorder="1" applyAlignment="1">
      <alignment vertical="center"/>
    </xf>
    <xf numFmtId="4" fontId="3" fillId="0" borderId="43" xfId="0" applyNumberFormat="1" applyFont="1" applyBorder="1" applyAlignment="1">
      <alignment vertical="center" shrinkToFit="1"/>
    </xf>
    <xf numFmtId="4" fontId="4" fillId="0" borderId="37" xfId="0" applyNumberFormat="1" applyFont="1" applyBorder="1" applyAlignment="1">
      <alignment vertical="center"/>
    </xf>
    <xf numFmtId="4" fontId="4" fillId="6" borderId="40" xfId="0" applyNumberFormat="1" applyFont="1" applyFill="1" applyBorder="1" applyAlignment="1">
      <alignment vertical="center"/>
    </xf>
    <xf numFmtId="4" fontId="4" fillId="6" borderId="10" xfId="0" applyNumberFormat="1" applyFont="1" applyFill="1" applyBorder="1" applyAlignment="1">
      <alignment vertical="center"/>
    </xf>
    <xf numFmtId="4" fontId="4" fillId="6" borderId="10" xfId="0" applyNumberFormat="1" applyFont="1" applyFill="1" applyBorder="1" applyAlignment="1">
      <alignment horizontal="center" vertical="center"/>
    </xf>
    <xf numFmtId="4" fontId="4" fillId="6" borderId="10" xfId="0" applyNumberFormat="1" applyFont="1" applyFill="1" applyBorder="1" applyAlignment="1">
      <alignment vertical="center" shrinkToFit="1"/>
    </xf>
    <xf numFmtId="4" fontId="4" fillId="6" borderId="41" xfId="0" applyNumberFormat="1" applyFont="1" applyFill="1" applyBorder="1" applyAlignment="1">
      <alignment vertical="center" shrinkToFit="1"/>
    </xf>
    <xf numFmtId="49" fontId="12" fillId="0" borderId="7" xfId="0" applyNumberFormat="1" applyFont="1" applyBorder="1"/>
    <xf numFmtId="0" fontId="6" fillId="0" borderId="0" xfId="0" applyFont="1" applyAlignment="1">
      <alignment vertical="top"/>
    </xf>
    <xf numFmtId="0" fontId="12" fillId="0" borderId="0" xfId="0" applyFont="1" applyAlignment="1">
      <alignment vertical="top"/>
    </xf>
    <xf numFmtId="164" fontId="12" fillId="0" borderId="0" xfId="0" applyNumberFormat="1" applyFont="1" applyAlignment="1">
      <alignment vertical="top"/>
    </xf>
    <xf numFmtId="0" fontId="7" fillId="0" borderId="12" xfId="0" applyFont="1" applyBorder="1"/>
    <xf numFmtId="49" fontId="7" fillId="0" borderId="11" xfId="0" applyNumberFormat="1" applyFont="1" applyBorder="1"/>
    <xf numFmtId="0" fontId="7" fillId="0" borderId="13" xfId="0" applyFont="1" applyBorder="1"/>
    <xf numFmtId="49" fontId="7" fillId="0" borderId="47" xfId="0" applyNumberFormat="1" applyFont="1" applyBorder="1"/>
    <xf numFmtId="164" fontId="7" fillId="0" borderId="29" xfId="0" applyNumberFormat="1" applyFont="1" applyBorder="1"/>
    <xf numFmtId="0" fontId="7" fillId="4" borderId="48" xfId="0" applyFont="1" applyFill="1" applyBorder="1"/>
    <xf numFmtId="0" fontId="7" fillId="4" borderId="49" xfId="0" applyFont="1" applyFill="1" applyBorder="1"/>
    <xf numFmtId="0" fontId="7" fillId="4" borderId="50" xfId="0" applyFont="1" applyFill="1" applyBorder="1"/>
    <xf numFmtId="0" fontId="7" fillId="4" borderId="51" xfId="0" applyFont="1" applyFill="1" applyBorder="1"/>
    <xf numFmtId="164" fontId="7" fillId="4" borderId="52" xfId="0" applyNumberFormat="1" applyFont="1" applyFill="1" applyBorder="1"/>
    <xf numFmtId="0" fontId="7" fillId="4" borderId="53" xfId="0" applyFont="1" applyFill="1" applyBorder="1"/>
    <xf numFmtId="0" fontId="7" fillId="4" borderId="54" xfId="0" applyFont="1" applyFill="1" applyBorder="1"/>
    <xf numFmtId="0" fontId="7" fillId="4" borderId="55" xfId="0" applyFont="1" applyFill="1" applyBorder="1"/>
    <xf numFmtId="49" fontId="7" fillId="4" borderId="55" xfId="0" applyNumberFormat="1" applyFont="1" applyFill="1" applyBorder="1"/>
    <xf numFmtId="0" fontId="7" fillId="4" borderId="56" xfId="0" applyFont="1" applyFill="1" applyBorder="1"/>
    <xf numFmtId="164" fontId="7" fillId="4" borderId="57" xfId="0" applyNumberFormat="1" applyFont="1" applyFill="1" applyBorder="1"/>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58" xfId="0" applyFill="1" applyBorder="1" applyAlignment="1">
      <alignment vertical="top"/>
    </xf>
    <xf numFmtId="0" fontId="0" fillId="4" borderId="59" xfId="0" applyFill="1" applyBorder="1" applyAlignment="1">
      <alignment vertical="top"/>
    </xf>
    <xf numFmtId="0" fontId="0" fillId="4" borderId="59" xfId="0" applyFill="1" applyBorder="1" applyAlignment="1">
      <alignment horizontal="center" vertical="top"/>
    </xf>
    <xf numFmtId="49" fontId="0" fillId="4" borderId="59" xfId="0" applyNumberFormat="1" applyFill="1" applyBorder="1" applyAlignment="1">
      <alignment vertical="top"/>
    </xf>
    <xf numFmtId="0" fontId="0" fillId="4" borderId="61" xfId="0" applyFill="1" applyBorder="1" applyAlignment="1">
      <alignment vertical="top"/>
    </xf>
    <xf numFmtId="0" fontId="0" fillId="0" borderId="37" xfId="0" applyBorder="1" applyAlignment="1">
      <alignment vertical="top"/>
    </xf>
    <xf numFmtId="49" fontId="12" fillId="0" borderId="0" xfId="0" applyNumberFormat="1" applyFont="1" applyAlignment="1">
      <alignment vertical="top"/>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59" xfId="0" applyNumberFormat="1" applyFill="1" applyBorder="1" applyAlignment="1">
      <alignment vertical="top" wrapText="1"/>
    </xf>
    <xf numFmtId="0" fontId="0" fillId="4" borderId="60" xfId="0" applyFill="1" applyBorder="1" applyAlignment="1">
      <alignment wrapText="1"/>
    </xf>
    <xf numFmtId="0" fontId="0" fillId="0" borderId="37" xfId="0" applyNumberFormat="1" applyBorder="1" applyAlignment="1">
      <alignment vertical="top"/>
    </xf>
    <xf numFmtId="0" fontId="6" fillId="4" borderId="11" xfId="0" applyNumberFormat="1" applyFont="1" applyFill="1" applyBorder="1" applyAlignment="1">
      <alignment vertical="top"/>
    </xf>
    <xf numFmtId="0" fontId="12" fillId="0" borderId="37" xfId="0" applyNumberFormat="1" applyFont="1" applyBorder="1" applyAlignment="1">
      <alignment vertical="top"/>
    </xf>
    <xf numFmtId="0" fontId="7"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6" fillId="4" borderId="27" xfId="0" applyFont="1" applyFill="1" applyBorder="1" applyAlignment="1">
      <alignment horizontal="center" vertical="top" shrinkToFit="1"/>
    </xf>
    <xf numFmtId="0" fontId="7" fillId="0" borderId="42" xfId="0" applyFont="1" applyBorder="1" applyAlignment="1">
      <alignment horizontal="center" vertical="top" shrinkToFit="1"/>
    </xf>
    <xf numFmtId="0" fontId="14" fillId="0" borderId="42" xfId="0" applyFont="1" applyBorder="1" applyAlignment="1">
      <alignment horizontal="center" vertical="top"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6" fillId="4" borderId="27" xfId="0" applyNumberFormat="1" applyFont="1" applyFill="1" applyBorder="1" applyAlignment="1">
      <alignment vertical="top" shrinkToFit="1"/>
    </xf>
    <xf numFmtId="165" fontId="7" fillId="0" borderId="42" xfId="0" applyNumberFormat="1" applyFont="1" applyBorder="1" applyAlignment="1">
      <alignment vertical="top" shrinkToFit="1"/>
    </xf>
    <xf numFmtId="165" fontId="14" fillId="0" borderId="42" xfId="0" applyNumberFormat="1" applyFont="1" applyBorder="1" applyAlignment="1">
      <alignment vertical="top"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6" fillId="4" borderId="27" xfId="0" applyNumberFormat="1" applyFont="1" applyFill="1" applyBorder="1" applyAlignment="1">
      <alignment vertical="top" shrinkToFit="1"/>
    </xf>
    <xf numFmtId="4" fontId="6" fillId="4" borderId="11" xfId="0" applyNumberFormat="1" applyFont="1" applyFill="1" applyBorder="1" applyAlignment="1">
      <alignment vertical="top" shrinkToFit="1"/>
    </xf>
    <xf numFmtId="4" fontId="7" fillId="5" borderId="42" xfId="0" applyNumberFormat="1" applyFont="1" applyFill="1" applyBorder="1" applyAlignment="1" applyProtection="1">
      <alignment vertical="top" shrinkToFit="1"/>
      <protection locked="0"/>
    </xf>
    <xf numFmtId="4" fontId="7" fillId="0" borderId="42" xfId="0" applyNumberFormat="1" applyFont="1" applyBorder="1" applyAlignment="1">
      <alignment vertical="top" shrinkToFit="1"/>
    </xf>
    <xf numFmtId="4" fontId="7" fillId="0" borderId="37" xfId="0" applyNumberFormat="1" applyFont="1" applyBorder="1" applyAlignment="1">
      <alignment vertical="top" shrinkToFit="1"/>
    </xf>
    <xf numFmtId="4" fontId="14"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6" fillId="4" borderId="27" xfId="0" applyNumberFormat="1" applyFont="1" applyFill="1" applyBorder="1" applyAlignment="1">
      <alignment horizontal="left" vertical="top" wrapText="1"/>
    </xf>
    <xf numFmtId="0" fontId="7" fillId="0" borderId="42" xfId="0" applyNumberFormat="1" applyFont="1" applyBorder="1" applyAlignment="1">
      <alignment horizontal="left" vertical="top" wrapText="1"/>
    </xf>
    <xf numFmtId="0" fontId="14" fillId="0" borderId="42" xfId="0"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0" borderId="37" xfId="0" applyBorder="1"/>
    <xf numFmtId="0" fontId="0" fillId="4" borderId="59" xfId="0" applyFill="1" applyBorder="1" applyAlignment="1">
      <alignment vertical="top" wrapText="1"/>
    </xf>
    <xf numFmtId="0" fontId="0" fillId="4" borderId="59" xfId="0" applyFill="1" applyBorder="1" applyAlignment="1">
      <alignment wrapText="1"/>
    </xf>
    <xf numFmtId="0" fontId="6" fillId="4" borderId="49" xfId="0" applyFont="1" applyFill="1" applyBorder="1"/>
    <xf numFmtId="49" fontId="6" fillId="4" borderId="50" xfId="0" applyNumberFormat="1" applyFont="1" applyFill="1" applyBorder="1"/>
    <xf numFmtId="49" fontId="6" fillId="4" borderId="50" xfId="0" applyNumberFormat="1" applyFont="1" applyFill="1" applyBorder="1" applyAlignment="1">
      <alignment horizontal="left"/>
    </xf>
    <xf numFmtId="0" fontId="6" fillId="4" borderId="50" xfId="0" applyFont="1" applyFill="1" applyBorder="1" applyAlignment="1">
      <alignment horizontal="center"/>
    </xf>
    <xf numFmtId="0" fontId="6" fillId="4" borderId="50" xfId="0" applyFont="1" applyFill="1" applyBorder="1"/>
    <xf numFmtId="4" fontId="6" fillId="4" borderId="52" xfId="0" applyNumberFormat="1" applyFont="1" applyFill="1" applyBorder="1"/>
    <xf numFmtId="0" fontId="0" fillId="0" borderId="62" xfId="0" applyBorder="1" applyAlignment="1">
      <alignment vertical="top"/>
    </xf>
    <xf numFmtId="0" fontId="6" fillId="4" borderId="47" xfId="0" applyFont="1" applyFill="1" applyBorder="1" applyAlignment="1">
      <alignment vertical="top"/>
    </xf>
    <xf numFmtId="0" fontId="12" fillId="0" borderId="62" xfId="0" applyFont="1" applyBorder="1" applyAlignment="1">
      <alignment vertical="top"/>
    </xf>
    <xf numFmtId="0" fontId="7" fillId="0" borderId="62" xfId="0" applyFont="1" applyBorder="1" applyAlignment="1">
      <alignment vertical="top"/>
    </xf>
    <xf numFmtId="4" fontId="0" fillId="0" borderId="63" xfId="0" applyNumberFormat="1" applyBorder="1" applyAlignment="1">
      <alignment vertical="top" shrinkToFit="1"/>
    </xf>
    <xf numFmtId="4" fontId="6" fillId="4" borderId="28" xfId="0" applyNumberFormat="1" applyFont="1" applyFill="1" applyBorder="1" applyAlignment="1">
      <alignment vertical="top" shrinkToFit="1"/>
    </xf>
    <xf numFmtId="4" fontId="7" fillId="0" borderId="63" xfId="0" applyNumberFormat="1" applyFont="1" applyBorder="1" applyAlignment="1">
      <alignment vertical="top" shrinkToFit="1"/>
    </xf>
    <xf numFmtId="0" fontId="0" fillId="4" borderId="48" xfId="0" applyFill="1" applyBorder="1" applyAlignment="1">
      <alignment vertical="top"/>
    </xf>
    <xf numFmtId="49" fontId="0" fillId="4" borderId="49" xfId="0" applyNumberFormat="1" applyFill="1" applyBorder="1" applyAlignment="1">
      <alignment vertical="top"/>
    </xf>
    <xf numFmtId="4" fontId="0" fillId="0" borderId="64" xfId="0" applyNumberFormat="1" applyBorder="1" applyAlignment="1">
      <alignment vertical="top"/>
    </xf>
    <xf numFmtId="4" fontId="0" fillId="0" borderId="65" xfId="0" applyNumberFormat="1" applyBorder="1" applyAlignment="1">
      <alignment vertical="top"/>
    </xf>
    <xf numFmtId="4" fontId="0" fillId="0" borderId="66" xfId="0" applyNumberFormat="1" applyBorder="1" applyAlignment="1">
      <alignment vertical="top"/>
    </xf>
    <xf numFmtId="0" fontId="7" fillId="0" borderId="23" xfId="0" applyFont="1" applyBorder="1" applyAlignment="1">
      <alignment vertical="top"/>
    </xf>
    <xf numFmtId="0" fontId="7" fillId="0" borderId="24" xfId="0" applyNumberFormat="1" applyFont="1" applyBorder="1" applyAlignment="1">
      <alignment vertical="top"/>
    </xf>
    <xf numFmtId="4" fontId="7" fillId="0" borderId="68" xfId="0" applyNumberFormat="1" applyFont="1" applyBorder="1" applyAlignment="1">
      <alignment vertical="top" shrinkToFit="1"/>
    </xf>
    <xf numFmtId="4" fontId="7" fillId="0" borderId="24" xfId="0" applyNumberFormat="1" applyFont="1" applyBorder="1" applyAlignment="1">
      <alignment vertical="top" shrinkToFit="1"/>
    </xf>
    <xf numFmtId="4" fontId="7" fillId="0" borderId="69" xfId="0" applyNumberFormat="1" applyFont="1" applyBorder="1" applyAlignment="1">
      <alignment vertical="top" shrinkToFit="1"/>
    </xf>
    <xf numFmtId="0" fontId="15" fillId="0" borderId="0" xfId="0" applyNumberFormat="1" applyFont="1" applyAlignment="1">
      <alignment wrapText="1"/>
    </xf>
    <xf numFmtId="166" fontId="7" fillId="0" borderId="29" xfId="0" applyNumberFormat="1" applyFont="1" applyBorder="1"/>
    <xf numFmtId="166" fontId="7" fillId="4" borderId="57" xfId="0" applyNumberFormat="1" applyFont="1" applyFill="1" applyBorder="1"/>
    <xf numFmtId="0" fontId="19" fillId="0" borderId="0" xfId="0" applyNumberFormat="1" applyFont="1" applyAlignment="1">
      <alignment wrapText="1"/>
    </xf>
    <xf numFmtId="0" fontId="16" fillId="0" borderId="42" xfId="0" applyNumberFormat="1" applyFont="1" applyBorder="1" applyAlignment="1">
      <alignment horizontal="center" vertical="top" wrapText="1" shrinkToFit="1"/>
    </xf>
    <xf numFmtId="0" fontId="17" fillId="0" borderId="42" xfId="0" applyNumberFormat="1" applyFont="1" applyBorder="1" applyAlignment="1">
      <alignment horizontal="center" vertical="top" wrapText="1" shrinkToFit="1"/>
    </xf>
    <xf numFmtId="0" fontId="18" fillId="0" borderId="42" xfId="0" applyNumberFormat="1" applyFont="1" applyBorder="1" applyAlignment="1">
      <alignment horizontal="center" vertical="top" wrapText="1" shrinkToFit="1"/>
    </xf>
    <xf numFmtId="165" fontId="16" fillId="0" borderId="42" xfId="0" applyNumberFormat="1" applyFont="1" applyBorder="1" applyAlignment="1">
      <alignment vertical="top" wrapText="1" shrinkToFit="1"/>
    </xf>
    <xf numFmtId="165" fontId="17" fillId="0" borderId="42" xfId="0" applyNumberFormat="1" applyFont="1" applyBorder="1" applyAlignment="1">
      <alignment vertical="top" wrapText="1" shrinkToFit="1"/>
    </xf>
    <xf numFmtId="165" fontId="18" fillId="0" borderId="42" xfId="0" applyNumberFormat="1" applyFont="1" applyBorder="1" applyAlignment="1">
      <alignment vertical="top" wrapText="1" shrinkToFit="1"/>
    </xf>
    <xf numFmtId="165" fontId="7" fillId="5" borderId="42" xfId="0" applyNumberFormat="1" applyFont="1" applyFill="1" applyBorder="1" applyAlignment="1" applyProtection="1">
      <alignment vertical="top" shrinkToFit="1"/>
      <protection locked="0"/>
    </xf>
    <xf numFmtId="0" fontId="16" fillId="0" borderId="42" xfId="0" quotePrefix="1" applyNumberFormat="1" applyFont="1" applyBorder="1" applyAlignment="1">
      <alignment horizontal="left" vertical="top" wrapText="1"/>
    </xf>
    <xf numFmtId="0" fontId="17" fillId="0" borderId="42" xfId="0" applyNumberFormat="1" applyFont="1" applyBorder="1" applyAlignment="1">
      <alignment horizontal="left" vertical="top" wrapText="1"/>
    </xf>
    <xf numFmtId="0" fontId="17" fillId="0" borderId="42" xfId="0" quotePrefix="1" applyNumberFormat="1" applyFont="1" applyBorder="1" applyAlignment="1">
      <alignment horizontal="left" vertical="top" wrapText="1"/>
    </xf>
    <xf numFmtId="0" fontId="18" fillId="0" borderId="42" xfId="0" quotePrefix="1" applyNumberFormat="1" applyFont="1" applyBorder="1" applyAlignment="1">
      <alignment horizontal="left" vertical="top" wrapText="1"/>
    </xf>
    <xf numFmtId="0" fontId="20" fillId="0" borderId="42" xfId="0" applyNumberFormat="1" applyFont="1" applyBorder="1" applyAlignment="1">
      <alignment horizontal="center" vertical="top" wrapText="1" shrinkToFit="1"/>
    </xf>
    <xf numFmtId="165" fontId="20" fillId="0" borderId="42" xfId="0" applyNumberFormat="1" applyFont="1" applyBorder="1" applyAlignment="1">
      <alignment vertical="top" wrapText="1" shrinkToFit="1"/>
    </xf>
    <xf numFmtId="0" fontId="20" fillId="0" borderId="42" xfId="0" quotePrefix="1" applyNumberFormat="1" applyFont="1" applyBorder="1" applyAlignment="1">
      <alignment horizontal="left" vertical="top" wrapText="1"/>
    </xf>
    <xf numFmtId="49" fontId="6" fillId="0" borderId="0" xfId="0" applyNumberFormat="1" applyFont="1" applyAlignment="1">
      <alignment vertical="top"/>
    </xf>
    <xf numFmtId="0" fontId="0" fillId="4" borderId="48" xfId="0" applyFill="1" applyBorder="1"/>
    <xf numFmtId="0" fontId="0" fillId="4" borderId="49" xfId="0" applyFill="1" applyBorder="1"/>
    <xf numFmtId="0" fontId="0" fillId="4" borderId="50" xfId="0" applyFill="1" applyBorder="1"/>
    <xf numFmtId="0" fontId="0" fillId="4" borderId="51" xfId="0" applyFill="1" applyBorder="1"/>
    <xf numFmtId="0" fontId="0" fillId="4" borderId="52" xfId="0" applyFill="1" applyBorder="1"/>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5" fillId="0" borderId="11" xfId="0" applyNumberFormat="1" applyFont="1" applyBorder="1"/>
    <xf numFmtId="4" fontId="5" fillId="0" borderId="12" xfId="0" applyNumberFormat="1" applyFont="1" applyBorder="1"/>
    <xf numFmtId="4" fontId="3" fillId="0" borderId="45" xfId="0" applyNumberFormat="1" applyFont="1" applyBorder="1" applyAlignment="1">
      <alignment vertical="center" wrapText="1"/>
    </xf>
    <xf numFmtId="4" fontId="3" fillId="0" borderId="45" xfId="0" applyNumberFormat="1" applyFont="1" applyBorder="1" applyAlignment="1">
      <alignment horizontal="center" vertical="center" wrapText="1"/>
    </xf>
    <xf numFmtId="4" fontId="3" fillId="0" borderId="45" xfId="0" applyNumberFormat="1" applyFont="1" applyBorder="1" applyAlignment="1">
      <alignment vertical="center" wrapText="1" shrinkToFit="1"/>
    </xf>
    <xf numFmtId="4" fontId="3" fillId="0" borderId="0" xfId="0" applyNumberFormat="1" applyFont="1" applyBorder="1" applyAlignment="1">
      <alignment vertical="center" wrapText="1"/>
    </xf>
    <xf numFmtId="4" fontId="3" fillId="0" borderId="0" xfId="0" applyNumberFormat="1" applyFont="1" applyBorder="1" applyAlignment="1">
      <alignment horizontal="center" vertical="center" wrapText="1"/>
    </xf>
    <xf numFmtId="4" fontId="3" fillId="0" borderId="0" xfId="0" applyNumberFormat="1" applyFont="1" applyBorder="1" applyAlignment="1">
      <alignment vertical="center" wrapText="1" shrinkToFit="1"/>
    </xf>
    <xf numFmtId="4" fontId="3" fillId="0" borderId="10" xfId="0" applyNumberFormat="1" applyFont="1" applyBorder="1" applyAlignment="1">
      <alignment vertical="center" wrapText="1"/>
    </xf>
    <xf numFmtId="4" fontId="3" fillId="0" borderId="10" xfId="0" applyNumberFormat="1" applyFont="1" applyBorder="1" applyAlignment="1">
      <alignment horizontal="center" vertical="center" wrapText="1"/>
    </xf>
    <xf numFmtId="4" fontId="3" fillId="0" borderId="10" xfId="0" applyNumberFormat="1" applyFont="1" applyBorder="1" applyAlignment="1">
      <alignment vertical="center" wrapText="1" shrinkToFit="1"/>
    </xf>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49" fontId="12" fillId="0" borderId="7" xfId="0" applyNumberFormat="1" applyFont="1" applyBorder="1"/>
    <xf numFmtId="0" fontId="12" fillId="0" borderId="0" xfId="0" applyNumberFormat="1" applyFont="1" applyAlignment="1">
      <alignment vertical="top" wrapText="1"/>
    </xf>
    <xf numFmtId="0" fontId="7" fillId="5" borderId="37" xfId="0" applyNumberFormat="1" applyFont="1" applyFill="1" applyBorder="1" applyAlignment="1" applyProtection="1">
      <alignment horizontal="left" vertical="top" wrapText="1"/>
      <protection locked="0"/>
    </xf>
    <xf numFmtId="49" fontId="7" fillId="5" borderId="0" xfId="0" applyNumberFormat="1" applyFont="1" applyFill="1" applyBorder="1" applyAlignment="1" applyProtection="1">
      <alignment vertical="top" shrinkToFit="1"/>
      <protection locked="0"/>
    </xf>
    <xf numFmtId="165" fontId="7" fillId="5" borderId="0" xfId="0" applyNumberFormat="1" applyFont="1" applyFill="1" applyBorder="1" applyAlignment="1" applyProtection="1">
      <alignment vertical="top" shrinkToFit="1"/>
      <protection locked="0"/>
    </xf>
    <xf numFmtId="4" fontId="7" fillId="5" borderId="0" xfId="0" applyNumberFormat="1" applyFont="1" applyFill="1" applyBorder="1" applyAlignment="1" applyProtection="1">
      <alignment vertical="top" shrinkToFit="1"/>
      <protection locked="0"/>
    </xf>
    <xf numFmtId="4" fontId="7" fillId="5" borderId="38" xfId="0" applyNumberFormat="1" applyFont="1" applyFill="1" applyBorder="1" applyAlignment="1" applyProtection="1">
      <alignment vertical="top" shrinkToFit="1"/>
      <protection locked="0"/>
    </xf>
    <xf numFmtId="0" fontId="5" fillId="0" borderId="0" xfId="0" applyFont="1" applyAlignment="1">
      <alignment horizontal="center"/>
    </xf>
    <xf numFmtId="0" fontId="5"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4" fontId="6" fillId="4" borderId="11" xfId="0" applyNumberFormat="1" applyFont="1" applyFill="1" applyBorder="1" applyAlignment="1">
      <alignment vertical="top" shrinkToFit="1"/>
    </xf>
    <xf numFmtId="4" fontId="6" fillId="4" borderId="13" xfId="0" applyNumberFormat="1" applyFont="1" applyFill="1" applyBorder="1" applyAlignment="1">
      <alignment vertical="top" shrinkToFit="1"/>
    </xf>
    <xf numFmtId="0" fontId="7" fillId="5" borderId="24" xfId="0" applyNumberFormat="1" applyFont="1" applyFill="1" applyBorder="1" applyAlignment="1" applyProtection="1">
      <alignment horizontal="left" vertical="top" wrapText="1"/>
      <protection locked="0"/>
    </xf>
    <xf numFmtId="49" fontId="7" fillId="5" borderId="25" xfId="0" applyNumberFormat="1" applyFont="1" applyFill="1" applyBorder="1" applyAlignment="1" applyProtection="1">
      <alignment vertical="top" shrinkToFit="1"/>
      <protection locked="0"/>
    </xf>
    <xf numFmtId="165" fontId="7" fillId="5" borderId="25" xfId="0" applyNumberFormat="1" applyFont="1" applyFill="1" applyBorder="1" applyAlignment="1" applyProtection="1">
      <alignment vertical="top" shrinkToFit="1"/>
      <protection locked="0"/>
    </xf>
    <xf numFmtId="4" fontId="7" fillId="5" borderId="25" xfId="0" applyNumberFormat="1" applyFont="1" applyFill="1" applyBorder="1" applyAlignment="1" applyProtection="1">
      <alignment vertical="top" shrinkToFit="1"/>
      <protection locked="0"/>
    </xf>
    <xf numFmtId="4" fontId="7" fillId="5" borderId="67" xfId="0" applyNumberFormat="1" applyFont="1" applyFill="1" applyBorder="1" applyAlignment="1" applyProtection="1">
      <alignment vertical="top" shrinkToFit="1"/>
      <protection locked="0"/>
    </xf>
    <xf numFmtId="0" fontId="6" fillId="0" borderId="0" xfId="0" applyNumberFormat="1" applyFont="1" applyAlignment="1">
      <alignment vertical="top" wrapText="1"/>
    </xf>
    <xf numFmtId="0" fontId="7" fillId="0" borderId="37" xfId="0" applyNumberFormat="1" applyFont="1" applyBorder="1" applyAlignment="1">
      <alignment vertical="top" wrapText="1"/>
    </xf>
    <xf numFmtId="0" fontId="7" fillId="0" borderId="37" xfId="0" applyNumberFormat="1" applyFont="1" applyBorder="1" applyAlignment="1">
      <alignment horizontal="left" vertical="top" wrapText="1"/>
    </xf>
    <xf numFmtId="0" fontId="7" fillId="0" borderId="0" xfId="0" applyNumberFormat="1" applyFont="1" applyBorder="1" applyAlignment="1">
      <alignment vertical="top" wrapText="1" shrinkToFit="1"/>
    </xf>
    <xf numFmtId="165" fontId="7" fillId="0" borderId="0" xfId="0" applyNumberFormat="1" applyFont="1" applyBorder="1" applyAlignment="1">
      <alignment vertical="top" wrapText="1" shrinkToFit="1"/>
    </xf>
    <xf numFmtId="4" fontId="7" fillId="0" borderId="0" xfId="0" applyNumberFormat="1" applyFont="1" applyBorder="1" applyAlignment="1">
      <alignment vertical="top" wrapText="1" shrinkToFit="1"/>
    </xf>
    <xf numFmtId="4" fontId="7" fillId="0" borderId="38" xfId="0" applyNumberFormat="1" applyFont="1" applyBorder="1" applyAlignment="1">
      <alignment vertical="top" wrapText="1" shrinkToFit="1"/>
    </xf>
    <xf numFmtId="0" fontId="7" fillId="0" borderId="44" xfId="0" applyNumberFormat="1" applyFont="1" applyBorder="1" applyAlignment="1">
      <alignment vertical="top" wrapText="1"/>
    </xf>
    <xf numFmtId="0" fontId="7" fillId="0" borderId="44" xfId="0" applyNumberFormat="1" applyFont="1" applyBorder="1" applyAlignment="1">
      <alignment horizontal="left" vertical="top" wrapText="1"/>
    </xf>
    <xf numFmtId="0" fontId="7" fillId="0" borderId="45" xfId="0" applyNumberFormat="1" applyFont="1" applyBorder="1" applyAlignment="1">
      <alignment vertical="top" wrapText="1" shrinkToFit="1"/>
    </xf>
    <xf numFmtId="165" fontId="7" fillId="0" borderId="45" xfId="0" applyNumberFormat="1" applyFont="1" applyBorder="1" applyAlignment="1">
      <alignment vertical="top" wrapText="1" shrinkToFit="1"/>
    </xf>
    <xf numFmtId="4" fontId="7" fillId="0" borderId="45" xfId="0" applyNumberFormat="1" applyFont="1" applyBorder="1" applyAlignment="1">
      <alignment vertical="top" wrapText="1" shrinkToFit="1"/>
    </xf>
    <xf numFmtId="4" fontId="7" fillId="0" borderId="46" xfId="0" applyNumberFormat="1" applyFont="1" applyBorder="1" applyAlignment="1">
      <alignment vertical="top" wrapText="1" shrinkToFi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RowHeight="12.75" x14ac:dyDescent="0.2"/>
  <cols>
    <col min="1" max="1" width="23.140625" customWidth="1"/>
  </cols>
  <sheetData>
    <row r="1" spans="1:8" x14ac:dyDescent="0.2">
      <c r="A1" s="15"/>
      <c r="B1" s="15"/>
      <c r="C1" s="15"/>
      <c r="D1" s="15"/>
      <c r="E1" s="15"/>
      <c r="F1" s="15"/>
      <c r="G1" s="15"/>
      <c r="H1" s="15"/>
    </row>
    <row r="2" spans="1:8" ht="15.75" x14ac:dyDescent="0.25">
      <c r="A2" s="16" t="s">
        <v>4</v>
      </c>
      <c r="B2" s="17"/>
      <c r="C2" s="15"/>
      <c r="D2" s="15"/>
      <c r="E2" s="15"/>
      <c r="F2" s="15"/>
      <c r="G2" s="15"/>
      <c r="H2" s="15"/>
    </row>
    <row r="3" spans="1:8" ht="15.75" x14ac:dyDescent="0.25">
      <c r="A3" s="16"/>
      <c r="B3" s="17"/>
      <c r="C3" s="15"/>
      <c r="D3" s="15"/>
      <c r="E3" s="15"/>
      <c r="F3" s="15"/>
      <c r="G3" s="15"/>
      <c r="H3" s="15"/>
    </row>
    <row r="4" spans="1:8" ht="13.5" thickBot="1" x14ac:dyDescent="0.25">
      <c r="A4" s="18"/>
      <c r="B4" s="17"/>
      <c r="C4" s="15"/>
      <c r="D4" s="15"/>
      <c r="E4" s="15"/>
      <c r="F4" s="15"/>
      <c r="G4" s="15"/>
      <c r="H4" s="15"/>
    </row>
    <row r="5" spans="1:8" x14ac:dyDescent="0.2">
      <c r="A5" s="19" t="s">
        <v>5</v>
      </c>
      <c r="B5" s="264" t="s">
        <v>0</v>
      </c>
      <c r="C5" s="264"/>
      <c r="D5" s="264"/>
      <c r="E5" s="264"/>
      <c r="F5" s="264"/>
      <c r="G5" s="265"/>
      <c r="H5" s="15"/>
    </row>
    <row r="6" spans="1:8" x14ac:dyDescent="0.2">
      <c r="A6" s="20" t="s">
        <v>6</v>
      </c>
      <c r="B6" s="266"/>
      <c r="C6" s="266"/>
      <c r="D6" s="266"/>
      <c r="E6" s="266"/>
      <c r="F6" s="266"/>
      <c r="G6" s="267"/>
      <c r="H6" s="15"/>
    </row>
    <row r="7" spans="1:8" x14ac:dyDescent="0.2">
      <c r="A7" s="20" t="s">
        <v>7</v>
      </c>
      <c r="B7" s="266"/>
      <c r="C7" s="266"/>
      <c r="D7" s="266"/>
      <c r="E7" s="266"/>
      <c r="F7" s="266"/>
      <c r="G7" s="267"/>
      <c r="H7" s="15"/>
    </row>
    <row r="8" spans="1:8" x14ac:dyDescent="0.2">
      <c r="A8" s="20" t="s">
        <v>8</v>
      </c>
      <c r="B8" s="266"/>
      <c r="C8" s="266"/>
      <c r="D8" s="266"/>
      <c r="E8" s="266"/>
      <c r="F8" s="266"/>
      <c r="G8" s="267"/>
      <c r="H8" s="15"/>
    </row>
    <row r="9" spans="1:8" x14ac:dyDescent="0.2">
      <c r="A9" s="20" t="s">
        <v>9</v>
      </c>
      <c r="B9" s="266"/>
      <c r="C9" s="266"/>
      <c r="D9" s="266"/>
      <c r="E9" s="266"/>
      <c r="F9" s="266"/>
      <c r="G9" s="267"/>
      <c r="H9" s="15"/>
    </row>
    <row r="10" spans="1:8" x14ac:dyDescent="0.2">
      <c r="A10" s="20" t="s">
        <v>10</v>
      </c>
      <c r="B10" s="266"/>
      <c r="C10" s="266"/>
      <c r="D10" s="266"/>
      <c r="E10" s="266"/>
      <c r="F10" s="266"/>
      <c r="G10" s="267"/>
      <c r="H10" s="15"/>
    </row>
    <row r="11" spans="1:8" x14ac:dyDescent="0.2">
      <c r="A11" s="20" t="s">
        <v>11</v>
      </c>
      <c r="B11" s="256"/>
      <c r="C11" s="256"/>
      <c r="D11" s="256"/>
      <c r="E11" s="256"/>
      <c r="F11" s="256"/>
      <c r="G11" s="257"/>
      <c r="H11" s="15"/>
    </row>
    <row r="12" spans="1:8" x14ac:dyDescent="0.2">
      <c r="A12" s="20" t="s">
        <v>12</v>
      </c>
      <c r="B12" s="258"/>
      <c r="C12" s="259"/>
      <c r="D12" s="259"/>
      <c r="E12" s="259"/>
      <c r="F12" s="259"/>
      <c r="G12" s="260"/>
      <c r="H12" s="15"/>
    </row>
    <row r="13" spans="1:8" ht="13.5" thickBot="1" x14ac:dyDescent="0.25">
      <c r="A13" s="21" t="s">
        <v>13</v>
      </c>
      <c r="B13" s="261"/>
      <c r="C13" s="261"/>
      <c r="D13" s="261"/>
      <c r="E13" s="261"/>
      <c r="F13" s="261"/>
      <c r="G13" s="262"/>
      <c r="H13" s="15"/>
    </row>
    <row r="14" spans="1:8" x14ac:dyDescent="0.2">
      <c r="A14" s="15"/>
      <c r="B14" s="15"/>
      <c r="C14" s="15"/>
      <c r="D14" s="15"/>
      <c r="E14" s="15"/>
      <c r="F14" s="15"/>
      <c r="G14" s="15"/>
      <c r="H14" s="15"/>
    </row>
    <row r="15" spans="1:8" x14ac:dyDescent="0.2">
      <c r="A15" s="15"/>
      <c r="B15" s="15"/>
      <c r="C15" s="15"/>
      <c r="D15" s="15"/>
      <c r="E15" s="15"/>
      <c r="F15" s="15"/>
      <c r="G15" s="15"/>
      <c r="H15" s="15"/>
    </row>
    <row r="16" spans="1:8" x14ac:dyDescent="0.2">
      <c r="A16" s="22" t="s">
        <v>14</v>
      </c>
      <c r="B16" s="15"/>
      <c r="C16" s="15"/>
      <c r="D16" s="15"/>
      <c r="E16" s="15"/>
      <c r="F16" s="15"/>
      <c r="G16" s="15"/>
      <c r="H16" s="15"/>
    </row>
    <row r="17" spans="1:8" ht="52.5" customHeight="1" x14ac:dyDescent="0.2">
      <c r="A17" s="263" t="s">
        <v>39</v>
      </c>
      <c r="B17" s="263"/>
      <c r="C17" s="263"/>
      <c r="D17" s="263"/>
      <c r="E17" s="263"/>
      <c r="F17" s="263"/>
      <c r="G17" s="263"/>
      <c r="H17" s="15"/>
    </row>
  </sheetData>
  <sheetProtection algorithmName="SHA-512" hashValue="Y3pPevjuF785pquUOs334/XculT4djYlMmwN2fBJWYwkc5urPmmK64tpAnAQQuTSYFY4VLJsXsPFsOIPUIyXLw==" saltValue="fQrhlpjMDF2mztVAjag3+w=="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348</v>
      </c>
      <c r="C4" s="170" t="s">
        <v>349</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SUMIF(AM8:AM188,AN5,G8:G188)</f>
        <v>0</v>
      </c>
      <c r="AO6">
        <f>SUMIF(AM8:AM188,AO5,G8:G188)</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SUM(G10:G84)</f>
        <v>0</v>
      </c>
      <c r="G9" s="305"/>
      <c r="H9" s="191"/>
      <c r="I9" s="191">
        <f>SUM(I10:I84)</f>
        <v>0</v>
      </c>
      <c r="J9" s="191"/>
      <c r="K9" s="191">
        <f>SUM(K10:K84)</f>
        <v>0</v>
      </c>
      <c r="L9" s="191"/>
      <c r="M9" s="191">
        <f>SUM(M10:M84)</f>
        <v>0</v>
      </c>
      <c r="N9" s="192"/>
      <c r="O9" s="220"/>
      <c r="AE9" t="s">
        <v>277</v>
      </c>
    </row>
    <row r="10" spans="1:60" outlineLevel="1" x14ac:dyDescent="0.2">
      <c r="A10" s="218"/>
      <c r="B10" s="318" t="s">
        <v>376</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378</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1396</v>
      </c>
      <c r="C12" s="202" t="s">
        <v>1397</v>
      </c>
      <c r="D12" s="181" t="s">
        <v>382</v>
      </c>
      <c r="E12" s="186">
        <v>330.07249999999999</v>
      </c>
      <c r="F12" s="193"/>
      <c r="G12" s="194">
        <f>ROUND(E12*F12,2)</f>
        <v>0</v>
      </c>
      <c r="H12" s="194">
        <v>21</v>
      </c>
      <c r="I12" s="194">
        <f>G12*(1+H12/100)</f>
        <v>0</v>
      </c>
      <c r="J12" s="194">
        <v>0</v>
      </c>
      <c r="K12" s="194">
        <f>ROUND(E12*J12,2)</f>
        <v>0</v>
      </c>
      <c r="L12" s="194">
        <v>0</v>
      </c>
      <c r="M12" s="194">
        <f>ROUND(E12*L12,2)</f>
        <v>0</v>
      </c>
      <c r="N12" s="195" t="s">
        <v>383</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1398</v>
      </c>
      <c r="D13" s="236"/>
      <c r="E13" s="239">
        <v>282.01249999999999</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1399</v>
      </c>
      <c r="D14" s="236"/>
      <c r="E14" s="239">
        <v>48.06</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386</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2</v>
      </c>
      <c r="B16" s="176" t="s">
        <v>391</v>
      </c>
      <c r="C16" s="202" t="s">
        <v>392</v>
      </c>
      <c r="D16" s="181" t="s">
        <v>382</v>
      </c>
      <c r="E16" s="186">
        <v>165.03625</v>
      </c>
      <c r="F16" s="193"/>
      <c r="G16" s="194">
        <f>ROUND(E16*F16,2)</f>
        <v>0</v>
      </c>
      <c r="H16" s="194">
        <v>21</v>
      </c>
      <c r="I16" s="194">
        <f>G16*(1+H16/100)</f>
        <v>0</v>
      </c>
      <c r="J16" s="194">
        <v>0</v>
      </c>
      <c r="K16" s="194">
        <f>ROUND(E16*J16,2)</f>
        <v>0</v>
      </c>
      <c r="L16" s="194">
        <v>0</v>
      </c>
      <c r="M16" s="194">
        <f>ROUND(E16*L16,2)</f>
        <v>0</v>
      </c>
      <c r="N16" s="195" t="s">
        <v>383</v>
      </c>
      <c r="O16" s="221" t="s">
        <v>281</v>
      </c>
      <c r="P16" s="32"/>
      <c r="Q16" s="32"/>
      <c r="R16" s="32"/>
      <c r="S16" s="32"/>
      <c r="T16" s="32"/>
      <c r="U16" s="32"/>
      <c r="V16" s="32"/>
      <c r="W16" s="32"/>
      <c r="X16" s="32"/>
      <c r="Y16" s="32"/>
      <c r="Z16" s="32"/>
      <c r="AA16" s="32"/>
      <c r="AB16" s="32"/>
      <c r="AC16" s="32"/>
      <c r="AD16" s="32"/>
      <c r="AE16" s="32" t="s">
        <v>397</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1400</v>
      </c>
      <c r="D17" s="236"/>
      <c r="E17" s="239">
        <v>165.03625</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386</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1401</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v>0</v>
      </c>
      <c r="AD19" s="32"/>
      <c r="AE19" s="32" t="s">
        <v>377</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312" t="s">
        <v>1402</v>
      </c>
      <c r="C20" s="313"/>
      <c r="D20" s="314"/>
      <c r="E20" s="315"/>
      <c r="F20" s="316"/>
      <c r="G20" s="317"/>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379</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3</v>
      </c>
      <c r="B21" s="176" t="s">
        <v>1403</v>
      </c>
      <c r="C21" s="202" t="s">
        <v>1404</v>
      </c>
      <c r="D21" s="181" t="s">
        <v>382</v>
      </c>
      <c r="E21" s="186">
        <v>26.405799999999999</v>
      </c>
      <c r="F21" s="193"/>
      <c r="G21" s="194">
        <f>ROUND(E21*F21,2)</f>
        <v>0</v>
      </c>
      <c r="H21" s="194">
        <v>21</v>
      </c>
      <c r="I21" s="194">
        <f>G21*(1+H21/100)</f>
        <v>0</v>
      </c>
      <c r="J21" s="194">
        <v>0</v>
      </c>
      <c r="K21" s="194">
        <f>ROUND(E21*J21,2)</f>
        <v>0</v>
      </c>
      <c r="L21" s="194">
        <v>0</v>
      </c>
      <c r="M21" s="194">
        <f>ROUND(E21*L21,2)</f>
        <v>0</v>
      </c>
      <c r="N21" s="195" t="s">
        <v>383</v>
      </c>
      <c r="O21" s="221" t="s">
        <v>281</v>
      </c>
      <c r="P21" s="32"/>
      <c r="Q21" s="32"/>
      <c r="R21" s="32"/>
      <c r="S21" s="32"/>
      <c r="T21" s="32"/>
      <c r="U21" s="32"/>
      <c r="V21" s="32"/>
      <c r="W21" s="32"/>
      <c r="X21" s="32"/>
      <c r="Y21" s="32"/>
      <c r="Z21" s="32"/>
      <c r="AA21" s="32"/>
      <c r="AB21" s="32"/>
      <c r="AC21" s="32"/>
      <c r="AD21" s="32"/>
      <c r="AE21" s="32" t="s">
        <v>397</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1405</v>
      </c>
      <c r="D22" s="236"/>
      <c r="E22" s="239">
        <v>26.405799999999999</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416</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377</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417</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379</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4</v>
      </c>
      <c r="B26" s="176" t="s">
        <v>1406</v>
      </c>
      <c r="C26" s="202" t="s">
        <v>1407</v>
      </c>
      <c r="D26" s="181" t="s">
        <v>382</v>
      </c>
      <c r="E26" s="186">
        <v>314</v>
      </c>
      <c r="F26" s="193"/>
      <c r="G26" s="194">
        <f>ROUND(E26*F26,2)</f>
        <v>0</v>
      </c>
      <c r="H26" s="194">
        <v>21</v>
      </c>
      <c r="I26" s="194">
        <f>G26*(1+H26/100)</f>
        <v>0</v>
      </c>
      <c r="J26" s="194">
        <v>0</v>
      </c>
      <c r="K26" s="194">
        <f>ROUND(E26*J26,2)</f>
        <v>0</v>
      </c>
      <c r="L26" s="194">
        <v>0</v>
      </c>
      <c r="M26" s="194">
        <f>ROUND(E26*L26,2)</f>
        <v>0</v>
      </c>
      <c r="N26" s="195" t="s">
        <v>383</v>
      </c>
      <c r="O26" s="221" t="s">
        <v>281</v>
      </c>
      <c r="P26" s="32"/>
      <c r="Q26" s="32"/>
      <c r="R26" s="32"/>
      <c r="S26" s="32"/>
      <c r="T26" s="32"/>
      <c r="U26" s="32"/>
      <c r="V26" s="32"/>
      <c r="W26" s="32"/>
      <c r="X26" s="32"/>
      <c r="Y26" s="32"/>
      <c r="Z26" s="32"/>
      <c r="AA26" s="32"/>
      <c r="AB26" s="32"/>
      <c r="AC26" s="32"/>
      <c r="AD26" s="32"/>
      <c r="AE26" s="32" t="s">
        <v>397</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1408</v>
      </c>
      <c r="D27" s="236"/>
      <c r="E27" s="239">
        <v>314</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1409</v>
      </c>
      <c r="C29" s="202" t="s">
        <v>422</v>
      </c>
      <c r="D29" s="181" t="s">
        <v>382</v>
      </c>
      <c r="E29" s="186">
        <v>173.62</v>
      </c>
      <c r="F29" s="193"/>
      <c r="G29" s="194">
        <f>ROUND(E29*F29,2)</f>
        <v>0</v>
      </c>
      <c r="H29" s="194">
        <v>21</v>
      </c>
      <c r="I29" s="194">
        <f>G29*(1+H29/100)</f>
        <v>0</v>
      </c>
      <c r="J29" s="194">
        <v>0</v>
      </c>
      <c r="K29" s="194">
        <f>ROUND(E29*J29,2)</f>
        <v>0</v>
      </c>
      <c r="L29" s="194">
        <v>0</v>
      </c>
      <c r="M29" s="194">
        <f>ROUND(E29*L29,2)</f>
        <v>0</v>
      </c>
      <c r="N29" s="195" t="s">
        <v>383</v>
      </c>
      <c r="O29" s="221" t="s">
        <v>281</v>
      </c>
      <c r="P29" s="32"/>
      <c r="Q29" s="32"/>
      <c r="R29" s="32"/>
      <c r="S29" s="32"/>
      <c r="T29" s="32"/>
      <c r="U29" s="32"/>
      <c r="V29" s="32"/>
      <c r="W29" s="32"/>
      <c r="X29" s="32"/>
      <c r="Y29" s="32"/>
      <c r="Z29" s="32"/>
      <c r="AA29" s="32"/>
      <c r="AB29" s="32"/>
      <c r="AC29" s="32"/>
      <c r="AD29" s="32"/>
      <c r="AE29" s="32" t="s">
        <v>397</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1410</v>
      </c>
      <c r="D30" s="236"/>
      <c r="E30" s="239"/>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443</v>
      </c>
      <c r="D31" s="236"/>
      <c r="E31" s="239"/>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4" t="s">
        <v>444</v>
      </c>
      <c r="D32" s="237"/>
      <c r="E32" s="240"/>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5" t="s">
        <v>1411</v>
      </c>
      <c r="D33" s="237"/>
      <c r="E33" s="240">
        <v>156.24</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386</v>
      </c>
      <c r="AF33" s="32">
        <v>2</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5" t="s">
        <v>1412</v>
      </c>
      <c r="D34" s="237"/>
      <c r="E34" s="240">
        <v>0.4</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386</v>
      </c>
      <c r="AF34" s="32">
        <v>2</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5" t="s">
        <v>1413</v>
      </c>
      <c r="D35" s="237"/>
      <c r="E35" s="240">
        <v>6.6340000000000003</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386</v>
      </c>
      <c r="AF35" s="32">
        <v>2</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5" t="s">
        <v>1414</v>
      </c>
      <c r="D36" s="237"/>
      <c r="E36" s="240">
        <v>9.5510999999999999</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386</v>
      </c>
      <c r="AF36" s="32">
        <v>2</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5" t="s">
        <v>1415</v>
      </c>
      <c r="D37" s="237"/>
      <c r="E37" s="240">
        <v>0.49063000000000001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2</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6" t="s">
        <v>451</v>
      </c>
      <c r="D38" s="238"/>
      <c r="E38" s="241">
        <v>173.31572</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3</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4" t="s">
        <v>452</v>
      </c>
      <c r="D39" s="237"/>
      <c r="E39" s="240"/>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1416</v>
      </c>
      <c r="D40" s="236"/>
      <c r="E40" s="239">
        <v>173.62</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386</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425</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1</v>
      </c>
      <c r="AD42" s="32"/>
      <c r="AE42" s="32" t="s">
        <v>377</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6</v>
      </c>
      <c r="B43" s="176" t="s">
        <v>550</v>
      </c>
      <c r="C43" s="202" t="s">
        <v>427</v>
      </c>
      <c r="D43" s="181" t="s">
        <v>382</v>
      </c>
      <c r="E43" s="186">
        <v>1736.2</v>
      </c>
      <c r="F43" s="193"/>
      <c r="G43" s="194">
        <f>ROUND(E43*F43,2)</f>
        <v>0</v>
      </c>
      <c r="H43" s="194">
        <v>21</v>
      </c>
      <c r="I43" s="194">
        <f>G43*(1+H43/100)</f>
        <v>0</v>
      </c>
      <c r="J43" s="194">
        <v>0</v>
      </c>
      <c r="K43" s="194">
        <f>ROUND(E43*J43,2)</f>
        <v>0</v>
      </c>
      <c r="L43" s="194">
        <v>0</v>
      </c>
      <c r="M43" s="194">
        <f>ROUND(E43*L43,2)</f>
        <v>0</v>
      </c>
      <c r="N43" s="195" t="s">
        <v>383</v>
      </c>
      <c r="O43" s="221" t="s">
        <v>281</v>
      </c>
      <c r="P43" s="32"/>
      <c r="Q43" s="32"/>
      <c r="R43" s="32"/>
      <c r="S43" s="32"/>
      <c r="T43" s="32"/>
      <c r="U43" s="32"/>
      <c r="V43" s="32"/>
      <c r="W43" s="32"/>
      <c r="X43" s="32"/>
      <c r="Y43" s="32"/>
      <c r="Z43" s="32"/>
      <c r="AA43" s="32"/>
      <c r="AB43" s="32"/>
      <c r="AC43" s="32"/>
      <c r="AD43" s="32"/>
      <c r="AE43" s="32" t="s">
        <v>397</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1410</v>
      </c>
      <c r="D44" s="236"/>
      <c r="E44" s="239"/>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386</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443</v>
      </c>
      <c r="D45" s="236"/>
      <c r="E45" s="239"/>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386</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4" t="s">
        <v>444</v>
      </c>
      <c r="D46" s="237"/>
      <c r="E46" s="240"/>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5" t="s">
        <v>1411</v>
      </c>
      <c r="D47" s="237"/>
      <c r="E47" s="240">
        <v>156.24</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386</v>
      </c>
      <c r="AF47" s="32">
        <v>2</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45" t="s">
        <v>1412</v>
      </c>
      <c r="D48" s="237"/>
      <c r="E48" s="240">
        <v>0.4</v>
      </c>
      <c r="F48" s="194"/>
      <c r="G48" s="194"/>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386</v>
      </c>
      <c r="AF48" s="32">
        <v>2</v>
      </c>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45" t="s">
        <v>1413</v>
      </c>
      <c r="D49" s="237"/>
      <c r="E49" s="240">
        <v>6.6340000000000003</v>
      </c>
      <c r="F49" s="194"/>
      <c r="G49" s="194"/>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386</v>
      </c>
      <c r="AF49" s="32">
        <v>2</v>
      </c>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5" t="s">
        <v>1414</v>
      </c>
      <c r="D50" s="237"/>
      <c r="E50" s="240">
        <v>9.5510999999999999</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386</v>
      </c>
      <c r="AF50" s="32">
        <v>2</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5" t="s">
        <v>1415</v>
      </c>
      <c r="D51" s="237"/>
      <c r="E51" s="240">
        <v>0.49063000000000001</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386</v>
      </c>
      <c r="AF51" s="32">
        <v>2</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6" t="s">
        <v>451</v>
      </c>
      <c r="D52" s="238"/>
      <c r="E52" s="241">
        <v>173.31572</v>
      </c>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386</v>
      </c>
      <c r="AF52" s="32">
        <v>3</v>
      </c>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4" t="s">
        <v>452</v>
      </c>
      <c r="D53" s="237"/>
      <c r="E53" s="240"/>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1417</v>
      </c>
      <c r="D54" s="236"/>
      <c r="E54" s="239">
        <v>1736.2</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386</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312" t="s">
        <v>552</v>
      </c>
      <c r="C56" s="313"/>
      <c r="D56" s="314"/>
      <c r="E56" s="315"/>
      <c r="F56" s="316"/>
      <c r="G56" s="317"/>
      <c r="H56" s="194"/>
      <c r="I56" s="194"/>
      <c r="J56" s="194"/>
      <c r="K56" s="194"/>
      <c r="L56" s="194"/>
      <c r="M56" s="194"/>
      <c r="N56" s="195"/>
      <c r="O56" s="221"/>
      <c r="P56" s="32"/>
      <c r="Q56" s="32"/>
      <c r="R56" s="32"/>
      <c r="S56" s="32"/>
      <c r="T56" s="32"/>
      <c r="U56" s="32"/>
      <c r="V56" s="32"/>
      <c r="W56" s="32"/>
      <c r="X56" s="32"/>
      <c r="Y56" s="32"/>
      <c r="Z56" s="32"/>
      <c r="AA56" s="32"/>
      <c r="AB56" s="32"/>
      <c r="AC56" s="32">
        <v>0</v>
      </c>
      <c r="AD56" s="32"/>
      <c r="AE56" s="32" t="s">
        <v>377</v>
      </c>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7</v>
      </c>
      <c r="B57" s="176" t="s">
        <v>474</v>
      </c>
      <c r="C57" s="202" t="s">
        <v>475</v>
      </c>
      <c r="D57" s="181" t="s">
        <v>382</v>
      </c>
      <c r="E57" s="186">
        <v>173.62</v>
      </c>
      <c r="F57" s="193"/>
      <c r="G57" s="194">
        <f>ROUND(E57*F57,2)</f>
        <v>0</v>
      </c>
      <c r="H57" s="194">
        <v>21</v>
      </c>
      <c r="I57" s="194">
        <f>G57*(1+H57/100)</f>
        <v>0</v>
      </c>
      <c r="J57" s="194">
        <v>0</v>
      </c>
      <c r="K57" s="194">
        <f>ROUND(E57*J57,2)</f>
        <v>0</v>
      </c>
      <c r="L57" s="194">
        <v>0</v>
      </c>
      <c r="M57" s="194">
        <f>ROUND(E57*L57,2)</f>
        <v>0</v>
      </c>
      <c r="N57" s="195" t="s">
        <v>383</v>
      </c>
      <c r="O57" s="221" t="s">
        <v>281</v>
      </c>
      <c r="P57" s="32"/>
      <c r="Q57" s="32"/>
      <c r="R57" s="32"/>
      <c r="S57" s="32"/>
      <c r="T57" s="32"/>
      <c r="U57" s="32"/>
      <c r="V57" s="32"/>
      <c r="W57" s="32"/>
      <c r="X57" s="32"/>
      <c r="Y57" s="32"/>
      <c r="Z57" s="32"/>
      <c r="AA57" s="32"/>
      <c r="AB57" s="32"/>
      <c r="AC57" s="32"/>
      <c r="AD57" s="32"/>
      <c r="AE57" s="32" t="s">
        <v>397</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438</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377</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439</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379</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8</v>
      </c>
      <c r="B61" s="176" t="s">
        <v>1418</v>
      </c>
      <c r="C61" s="202" t="s">
        <v>1419</v>
      </c>
      <c r="D61" s="181" t="s">
        <v>382</v>
      </c>
      <c r="E61" s="186">
        <v>156.99850000000001</v>
      </c>
      <c r="F61" s="193"/>
      <c r="G61" s="194">
        <f>ROUND(E61*F61,2)</f>
        <v>0</v>
      </c>
      <c r="H61" s="194">
        <v>21</v>
      </c>
      <c r="I61" s="194">
        <f>G61*(1+H61/100)</f>
        <v>0</v>
      </c>
      <c r="J61" s="194">
        <v>0</v>
      </c>
      <c r="K61" s="194">
        <f>ROUND(E61*J61,2)</f>
        <v>0</v>
      </c>
      <c r="L61" s="194">
        <v>0</v>
      </c>
      <c r="M61" s="194">
        <f>ROUND(E61*L61,2)</f>
        <v>0</v>
      </c>
      <c r="N61" s="195" t="s">
        <v>383</v>
      </c>
      <c r="O61" s="221" t="s">
        <v>281</v>
      </c>
      <c r="P61" s="32"/>
      <c r="Q61" s="32"/>
      <c r="R61" s="32"/>
      <c r="S61" s="32"/>
      <c r="T61" s="32"/>
      <c r="U61" s="32"/>
      <c r="V61" s="32"/>
      <c r="W61" s="32"/>
      <c r="X61" s="32"/>
      <c r="Y61" s="32"/>
      <c r="Z61" s="32"/>
      <c r="AA61" s="32"/>
      <c r="AB61" s="32"/>
      <c r="AC61" s="32"/>
      <c r="AD61" s="32"/>
      <c r="AE61" s="32" t="s">
        <v>397</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ht="22.5" outlineLevel="1" x14ac:dyDescent="0.2">
      <c r="A62" s="218"/>
      <c r="B62" s="177"/>
      <c r="C62" s="203" t="s">
        <v>1420</v>
      </c>
      <c r="D62" s="182"/>
      <c r="E62" s="187"/>
      <c r="F62" s="196"/>
      <c r="G62" s="196"/>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284</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1421</v>
      </c>
      <c r="D63" s="236"/>
      <c r="E63" s="239">
        <v>282.55849999999998</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1422</v>
      </c>
      <c r="D64" s="236"/>
      <c r="E64" s="239">
        <v>48.06</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386</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443</v>
      </c>
      <c r="D65" s="236"/>
      <c r="E65" s="239"/>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4" t="s">
        <v>444</v>
      </c>
      <c r="D66" s="237"/>
      <c r="E66" s="240"/>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5" t="s">
        <v>1411</v>
      </c>
      <c r="D67" s="237"/>
      <c r="E67" s="240">
        <v>156.24</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386</v>
      </c>
      <c r="AF67" s="32">
        <v>2</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5" t="s">
        <v>1412</v>
      </c>
      <c r="D68" s="237"/>
      <c r="E68" s="240">
        <v>0.4</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386</v>
      </c>
      <c r="AF68" s="32">
        <v>2</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5" t="s">
        <v>1413</v>
      </c>
      <c r="D69" s="237"/>
      <c r="E69" s="240">
        <v>6.6340000000000003</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386</v>
      </c>
      <c r="AF69" s="32">
        <v>2</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5" t="s">
        <v>1414</v>
      </c>
      <c r="D70" s="237"/>
      <c r="E70" s="240">
        <v>9.5510999999999999</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2</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5" t="s">
        <v>1415</v>
      </c>
      <c r="D71" s="237"/>
      <c r="E71" s="240">
        <v>0.49063000000000001</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386</v>
      </c>
      <c r="AF71" s="32">
        <v>2</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6" t="s">
        <v>451</v>
      </c>
      <c r="D72" s="238"/>
      <c r="E72" s="241">
        <v>173.31572</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386</v>
      </c>
      <c r="AF72" s="32">
        <v>3</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4" t="s">
        <v>452</v>
      </c>
      <c r="D73" s="237"/>
      <c r="E73" s="240"/>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1423</v>
      </c>
      <c r="D74" s="236"/>
      <c r="E74" s="239">
        <v>-173.62</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1424</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v>0</v>
      </c>
      <c r="AD76" s="32"/>
      <c r="AE76" s="32" t="s">
        <v>377</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1425</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379</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9</v>
      </c>
      <c r="B78" s="176" t="s">
        <v>1426</v>
      </c>
      <c r="C78" s="202" t="s">
        <v>1427</v>
      </c>
      <c r="D78" s="181" t="s">
        <v>610</v>
      </c>
      <c r="E78" s="186">
        <v>121.54</v>
      </c>
      <c r="F78" s="193"/>
      <c r="G78" s="194">
        <f>ROUND(E78*F78,2)</f>
        <v>0</v>
      </c>
      <c r="H78" s="194">
        <v>21</v>
      </c>
      <c r="I78" s="194">
        <f>G78*(1+H78/100)</f>
        <v>0</v>
      </c>
      <c r="J78" s="194">
        <v>0</v>
      </c>
      <c r="K78" s="194">
        <f>ROUND(E78*J78,2)</f>
        <v>0</v>
      </c>
      <c r="L78" s="194">
        <v>0</v>
      </c>
      <c r="M78" s="194">
        <f>ROUND(E78*L78,2)</f>
        <v>0</v>
      </c>
      <c r="N78" s="195" t="s">
        <v>383</v>
      </c>
      <c r="O78" s="221" t="s">
        <v>281</v>
      </c>
      <c r="P78" s="32"/>
      <c r="Q78" s="32"/>
      <c r="R78" s="32"/>
      <c r="S78" s="32"/>
      <c r="T78" s="32"/>
      <c r="U78" s="32"/>
      <c r="V78" s="32"/>
      <c r="W78" s="32"/>
      <c r="X78" s="32"/>
      <c r="Y78" s="32"/>
      <c r="Z78" s="32"/>
      <c r="AA78" s="32"/>
      <c r="AB78" s="32"/>
      <c r="AC78" s="32"/>
      <c r="AD78" s="32"/>
      <c r="AE78" s="32" t="s">
        <v>397</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1428</v>
      </c>
      <c r="D79" s="236"/>
      <c r="E79" s="239">
        <v>117.04</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386</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3" t="s">
        <v>1429</v>
      </c>
      <c r="D80" s="236"/>
      <c r="E80" s="239">
        <v>4.5</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386</v>
      </c>
      <c r="AF80" s="32">
        <v>0</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553</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377</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10</v>
      </c>
      <c r="B83" s="176" t="s">
        <v>554</v>
      </c>
      <c r="C83" s="202" t="s">
        <v>555</v>
      </c>
      <c r="D83" s="181" t="s">
        <v>382</v>
      </c>
      <c r="E83" s="186">
        <v>173.62</v>
      </c>
      <c r="F83" s="193"/>
      <c r="G83" s="194">
        <f>ROUND(E83*F83,2)</f>
        <v>0</v>
      </c>
      <c r="H83" s="194">
        <v>21</v>
      </c>
      <c r="I83" s="194">
        <f>G83*(1+H83/100)</f>
        <v>0</v>
      </c>
      <c r="J83" s="194">
        <v>0</v>
      </c>
      <c r="K83" s="194">
        <f>ROUND(E83*J83,2)</f>
        <v>0</v>
      </c>
      <c r="L83" s="194">
        <v>0</v>
      </c>
      <c r="M83" s="194">
        <f>ROUND(E83*L83,2)</f>
        <v>0</v>
      </c>
      <c r="N83" s="195" t="s">
        <v>383</v>
      </c>
      <c r="O83" s="221" t="s">
        <v>281</v>
      </c>
      <c r="P83" s="32"/>
      <c r="Q83" s="32"/>
      <c r="R83" s="32"/>
      <c r="S83" s="32"/>
      <c r="T83" s="32"/>
      <c r="U83" s="32"/>
      <c r="V83" s="32"/>
      <c r="W83" s="32"/>
      <c r="X83" s="32"/>
      <c r="Y83" s="32"/>
      <c r="Z83" s="32"/>
      <c r="AA83" s="32"/>
      <c r="AB83" s="32"/>
      <c r="AC83" s="32"/>
      <c r="AD83" s="32"/>
      <c r="AE83" s="32" t="s">
        <v>397</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x14ac:dyDescent="0.2">
      <c r="A85" s="216" t="s">
        <v>276</v>
      </c>
      <c r="B85" s="175" t="s">
        <v>88</v>
      </c>
      <c r="C85" s="201" t="s">
        <v>89</v>
      </c>
      <c r="D85" s="180"/>
      <c r="E85" s="185"/>
      <c r="F85" s="304">
        <f>SUM(G86:G127)</f>
        <v>0</v>
      </c>
      <c r="G85" s="305"/>
      <c r="H85" s="191"/>
      <c r="I85" s="191">
        <f>SUM(I86:I127)</f>
        <v>0</v>
      </c>
      <c r="J85" s="191"/>
      <c r="K85" s="191">
        <f>SUM(K86:K127)</f>
        <v>144.41</v>
      </c>
      <c r="L85" s="191"/>
      <c r="M85" s="191">
        <f>SUM(M86:M127)</f>
        <v>0</v>
      </c>
      <c r="N85" s="192"/>
      <c r="O85" s="220"/>
      <c r="AE85" t="s">
        <v>277</v>
      </c>
    </row>
    <row r="86" spans="1:60" outlineLevel="1" x14ac:dyDescent="0.2">
      <c r="A86" s="218"/>
      <c r="B86" s="318" t="s">
        <v>1430</v>
      </c>
      <c r="C86" s="319"/>
      <c r="D86" s="320"/>
      <c r="E86" s="321"/>
      <c r="F86" s="322"/>
      <c r="G86" s="323"/>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377</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1431</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379</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11</v>
      </c>
      <c r="B88" s="176" t="s">
        <v>1432</v>
      </c>
      <c r="C88" s="202" t="s">
        <v>1433</v>
      </c>
      <c r="D88" s="181" t="s">
        <v>498</v>
      </c>
      <c r="E88" s="186">
        <v>1</v>
      </c>
      <c r="F88" s="193"/>
      <c r="G88" s="194">
        <f>ROUND(E88*F88,2)</f>
        <v>0</v>
      </c>
      <c r="H88" s="194">
        <v>21</v>
      </c>
      <c r="I88" s="194">
        <f>G88*(1+H88/100)</f>
        <v>0</v>
      </c>
      <c r="J88" s="194">
        <v>4.9899999999999996E-3</v>
      </c>
      <c r="K88" s="194">
        <f>ROUND(E88*J88,2)</f>
        <v>0</v>
      </c>
      <c r="L88" s="194">
        <v>0</v>
      </c>
      <c r="M88" s="194">
        <f>ROUND(E88*L88,2)</f>
        <v>0</v>
      </c>
      <c r="N88" s="195" t="s">
        <v>1434</v>
      </c>
      <c r="O88" s="221" t="s">
        <v>281</v>
      </c>
      <c r="P88" s="32"/>
      <c r="Q88" s="32"/>
      <c r="R88" s="32"/>
      <c r="S88" s="32"/>
      <c r="T88" s="32"/>
      <c r="U88" s="32"/>
      <c r="V88" s="32"/>
      <c r="W88" s="32"/>
      <c r="X88" s="32"/>
      <c r="Y88" s="32"/>
      <c r="Z88" s="32"/>
      <c r="AA88" s="32"/>
      <c r="AB88" s="32"/>
      <c r="AC88" s="32"/>
      <c r="AD88" s="32"/>
      <c r="AE88" s="32" t="s">
        <v>397</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1435</v>
      </c>
      <c r="D89" s="236"/>
      <c r="E89" s="239">
        <v>1</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386</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12</v>
      </c>
      <c r="B91" s="176" t="s">
        <v>1436</v>
      </c>
      <c r="C91" s="202" t="s">
        <v>1437</v>
      </c>
      <c r="D91" s="181" t="s">
        <v>498</v>
      </c>
      <c r="E91" s="186">
        <v>2</v>
      </c>
      <c r="F91" s="193"/>
      <c r="G91" s="194">
        <f>ROUND(E91*F91,2)</f>
        <v>0</v>
      </c>
      <c r="H91" s="194">
        <v>21</v>
      </c>
      <c r="I91" s="194">
        <f>G91*(1+H91/100)</f>
        <v>0</v>
      </c>
      <c r="J91" s="194">
        <v>1.353E-2</v>
      </c>
      <c r="K91" s="194">
        <f>ROUND(E91*J91,2)</f>
        <v>0.03</v>
      </c>
      <c r="L91" s="194">
        <v>0</v>
      </c>
      <c r="M91" s="194">
        <f>ROUND(E91*L91,2)</f>
        <v>0</v>
      </c>
      <c r="N91" s="195" t="s">
        <v>1434</v>
      </c>
      <c r="O91" s="221" t="s">
        <v>281</v>
      </c>
      <c r="P91" s="32"/>
      <c r="Q91" s="32"/>
      <c r="R91" s="32"/>
      <c r="S91" s="32"/>
      <c r="T91" s="32"/>
      <c r="U91" s="32"/>
      <c r="V91" s="32"/>
      <c r="W91" s="32"/>
      <c r="X91" s="32"/>
      <c r="Y91" s="32"/>
      <c r="Z91" s="32"/>
      <c r="AA91" s="32"/>
      <c r="AB91" s="32"/>
      <c r="AC91" s="32"/>
      <c r="AD91" s="32"/>
      <c r="AE91" s="32" t="s">
        <v>397</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1438</v>
      </c>
      <c r="D92" s="236"/>
      <c r="E92" s="239">
        <v>2</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7">
        <v>13</v>
      </c>
      <c r="B94" s="176" t="s">
        <v>1439</v>
      </c>
      <c r="C94" s="202" t="s">
        <v>1440</v>
      </c>
      <c r="D94" s="181" t="s">
        <v>498</v>
      </c>
      <c r="E94" s="186">
        <v>1</v>
      </c>
      <c r="F94" s="193"/>
      <c r="G94" s="194">
        <f>ROUND(E94*F94,2)</f>
        <v>0</v>
      </c>
      <c r="H94" s="194">
        <v>21</v>
      </c>
      <c r="I94" s="194">
        <f>G94*(1+H94/100)</f>
        <v>0</v>
      </c>
      <c r="J94" s="194">
        <v>1.831E-2</v>
      </c>
      <c r="K94" s="194">
        <f>ROUND(E94*J94,2)</f>
        <v>0.02</v>
      </c>
      <c r="L94" s="194">
        <v>0</v>
      </c>
      <c r="M94" s="194">
        <f>ROUND(E94*L94,2)</f>
        <v>0</v>
      </c>
      <c r="N94" s="195" t="s">
        <v>1434</v>
      </c>
      <c r="O94" s="221" t="s">
        <v>281</v>
      </c>
      <c r="P94" s="32"/>
      <c r="Q94" s="32"/>
      <c r="R94" s="32"/>
      <c r="S94" s="32"/>
      <c r="T94" s="32"/>
      <c r="U94" s="32"/>
      <c r="V94" s="32"/>
      <c r="W94" s="32"/>
      <c r="X94" s="32"/>
      <c r="Y94" s="32"/>
      <c r="Z94" s="32"/>
      <c r="AA94" s="32"/>
      <c r="AB94" s="32"/>
      <c r="AC94" s="32"/>
      <c r="AD94" s="32"/>
      <c r="AE94" s="32" t="s">
        <v>397</v>
      </c>
      <c r="AF94" s="32"/>
      <c r="AG94" s="32"/>
      <c r="AH94" s="32"/>
      <c r="AI94" s="32"/>
      <c r="AJ94" s="32"/>
      <c r="AK94" s="32"/>
      <c r="AL94" s="32"/>
      <c r="AM94" s="32">
        <v>21</v>
      </c>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1435</v>
      </c>
      <c r="D95" s="236"/>
      <c r="E95" s="239">
        <v>1</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386</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1441</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v>0</v>
      </c>
      <c r="AD97" s="32"/>
      <c r="AE97" s="32" t="s">
        <v>377</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ht="22.5" outlineLevel="1" x14ac:dyDescent="0.2">
      <c r="A98" s="218"/>
      <c r="B98" s="312" t="s">
        <v>1442</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379</v>
      </c>
      <c r="AF98" s="32"/>
      <c r="AG98" s="32"/>
      <c r="AH98" s="32"/>
      <c r="AI98" s="32"/>
      <c r="AJ98" s="32"/>
      <c r="AK98" s="32"/>
      <c r="AL98" s="32"/>
      <c r="AM98" s="32"/>
      <c r="AN98" s="32"/>
      <c r="AO98" s="32"/>
      <c r="AP98" s="32"/>
      <c r="AQ98" s="32"/>
      <c r="AR98" s="32"/>
      <c r="AS98" s="32"/>
      <c r="AT98" s="32"/>
      <c r="AU98" s="32"/>
      <c r="AV98" s="32"/>
      <c r="AW98" s="32"/>
      <c r="AX98" s="32"/>
      <c r="AY98" s="32"/>
      <c r="AZ98" s="235" t="str">
        <f>B98</f>
        <v>čistíren odpadních vod (mimo budovy), nádrží, vodojemů, žlabů nebo kanálů, včetně pomocného pracovního lešení o výšce podlahy do 1900 mm a pro zatížení do 1,5 kPa,</v>
      </c>
      <c r="BA98" s="32"/>
      <c r="BB98" s="32"/>
      <c r="BC98" s="32"/>
      <c r="BD98" s="32"/>
      <c r="BE98" s="32"/>
      <c r="BF98" s="32"/>
      <c r="BG98" s="32"/>
      <c r="BH98" s="32"/>
    </row>
    <row r="99" spans="1:60" outlineLevel="1" x14ac:dyDescent="0.2">
      <c r="A99" s="217">
        <v>14</v>
      </c>
      <c r="B99" s="176" t="s">
        <v>1443</v>
      </c>
      <c r="C99" s="202" t="s">
        <v>1444</v>
      </c>
      <c r="D99" s="181" t="s">
        <v>382</v>
      </c>
      <c r="E99" s="186">
        <v>48.475999999999999</v>
      </c>
      <c r="F99" s="193"/>
      <c r="G99" s="194">
        <f>ROUND(E99*F99,2)</f>
        <v>0</v>
      </c>
      <c r="H99" s="194">
        <v>21</v>
      </c>
      <c r="I99" s="194">
        <f>G99*(1+H99/100)</f>
        <v>0</v>
      </c>
      <c r="J99" s="194">
        <v>2.59138</v>
      </c>
      <c r="K99" s="194">
        <f>ROUND(E99*J99,2)</f>
        <v>125.62</v>
      </c>
      <c r="L99" s="194">
        <v>0</v>
      </c>
      <c r="M99" s="194">
        <f>ROUND(E99*L99,2)</f>
        <v>0</v>
      </c>
      <c r="N99" s="195" t="s">
        <v>1434</v>
      </c>
      <c r="O99" s="221" t="s">
        <v>281</v>
      </c>
      <c r="P99" s="32"/>
      <c r="Q99" s="32"/>
      <c r="R99" s="32"/>
      <c r="S99" s="32"/>
      <c r="T99" s="32"/>
      <c r="U99" s="32"/>
      <c r="V99" s="32"/>
      <c r="W99" s="32"/>
      <c r="X99" s="32"/>
      <c r="Y99" s="32"/>
      <c r="Z99" s="32"/>
      <c r="AA99" s="32"/>
      <c r="AB99" s="32"/>
      <c r="AC99" s="32"/>
      <c r="AD99" s="32"/>
      <c r="AE99" s="32" t="s">
        <v>384</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1445</v>
      </c>
      <c r="D100" s="236"/>
      <c r="E100" s="239">
        <v>18.899999999999999</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386</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3" t="s">
        <v>1446</v>
      </c>
      <c r="D101" s="236"/>
      <c r="E101" s="239">
        <v>15.84</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386</v>
      </c>
      <c r="AF101" s="32">
        <v>0</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1447</v>
      </c>
      <c r="D102" s="236"/>
      <c r="E102" s="239">
        <v>12.456</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386</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3" t="s">
        <v>1448</v>
      </c>
      <c r="D103" s="236"/>
      <c r="E103" s="239">
        <v>1.28</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386</v>
      </c>
      <c r="AF103" s="32">
        <v>0</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312" t="s">
        <v>1449</v>
      </c>
      <c r="C105" s="313"/>
      <c r="D105" s="314"/>
      <c r="E105" s="315"/>
      <c r="F105" s="316"/>
      <c r="G105" s="317"/>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377</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1450</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379</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1451</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v>1</v>
      </c>
      <c r="AD107" s="32"/>
      <c r="AE107" s="32" t="s">
        <v>377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15</v>
      </c>
      <c r="B108" s="176" t="s">
        <v>1452</v>
      </c>
      <c r="C108" s="202" t="s">
        <v>1453</v>
      </c>
      <c r="D108" s="181" t="s">
        <v>610</v>
      </c>
      <c r="E108" s="186">
        <v>55</v>
      </c>
      <c r="F108" s="193"/>
      <c r="G108" s="194">
        <f>ROUND(E108*F108,2)</f>
        <v>0</v>
      </c>
      <c r="H108" s="194">
        <v>21</v>
      </c>
      <c r="I108" s="194">
        <f>G108*(1+H108/100)</f>
        <v>0</v>
      </c>
      <c r="J108" s="194">
        <v>4.8419999999999998E-2</v>
      </c>
      <c r="K108" s="194">
        <f>ROUND(E108*J108,2)</f>
        <v>2.66</v>
      </c>
      <c r="L108" s="194">
        <v>0</v>
      </c>
      <c r="M108" s="194">
        <f>ROUND(E108*L108,2)</f>
        <v>0</v>
      </c>
      <c r="N108" s="195" t="s">
        <v>611</v>
      </c>
      <c r="O108" s="221" t="s">
        <v>281</v>
      </c>
      <c r="P108" s="32"/>
      <c r="Q108" s="32"/>
      <c r="R108" s="32"/>
      <c r="S108" s="32"/>
      <c r="T108" s="32"/>
      <c r="U108" s="32"/>
      <c r="V108" s="32"/>
      <c r="W108" s="32"/>
      <c r="X108" s="32"/>
      <c r="Y108" s="32"/>
      <c r="Z108" s="32"/>
      <c r="AA108" s="32"/>
      <c r="AB108" s="32"/>
      <c r="AC108" s="32"/>
      <c r="AD108" s="32"/>
      <c r="AE108" s="32" t="s">
        <v>384</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1454</v>
      </c>
      <c r="D109" s="236"/>
      <c r="E109" s="239">
        <v>55</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386</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1449</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v>0</v>
      </c>
      <c r="AD111" s="32"/>
      <c r="AE111" s="32" t="s">
        <v>377</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1450</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379</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1451</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1</v>
      </c>
      <c r="AD113" s="32"/>
      <c r="AE113" s="32" t="s">
        <v>377</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16</v>
      </c>
      <c r="B114" s="176" t="s">
        <v>1455</v>
      </c>
      <c r="C114" s="202" t="s">
        <v>1456</v>
      </c>
      <c r="D114" s="181" t="s">
        <v>610</v>
      </c>
      <c r="E114" s="186">
        <v>55</v>
      </c>
      <c r="F114" s="193"/>
      <c r="G114" s="194">
        <f>ROUND(E114*F114,2)</f>
        <v>0</v>
      </c>
      <c r="H114" s="194">
        <v>21</v>
      </c>
      <c r="I114" s="194">
        <f>G114*(1+H114/100)</f>
        <v>0</v>
      </c>
      <c r="J114" s="194">
        <v>0</v>
      </c>
      <c r="K114" s="194">
        <f>ROUND(E114*J114,2)</f>
        <v>0</v>
      </c>
      <c r="L114" s="194">
        <v>0</v>
      </c>
      <c r="M114" s="194">
        <f>ROUND(E114*L114,2)</f>
        <v>0</v>
      </c>
      <c r="N114" s="195" t="s">
        <v>611</v>
      </c>
      <c r="O114" s="221" t="s">
        <v>281</v>
      </c>
      <c r="P114" s="32"/>
      <c r="Q114" s="32"/>
      <c r="R114" s="32"/>
      <c r="S114" s="32"/>
      <c r="T114" s="32"/>
      <c r="U114" s="32"/>
      <c r="V114" s="32"/>
      <c r="W114" s="32"/>
      <c r="X114" s="32"/>
      <c r="Y114" s="32"/>
      <c r="Z114" s="32"/>
      <c r="AA114" s="32"/>
      <c r="AB114" s="32"/>
      <c r="AC114" s="32"/>
      <c r="AD114" s="32"/>
      <c r="AE114" s="32" t="s">
        <v>384</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1454</v>
      </c>
      <c r="D115" s="236"/>
      <c r="E115" s="239">
        <v>55</v>
      </c>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386</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17</v>
      </c>
      <c r="B117" s="176" t="s">
        <v>1457</v>
      </c>
      <c r="C117" s="202" t="s">
        <v>1458</v>
      </c>
      <c r="D117" s="181" t="s">
        <v>610</v>
      </c>
      <c r="E117" s="186">
        <v>156.97999999999999</v>
      </c>
      <c r="F117" s="193"/>
      <c r="G117" s="194">
        <f>ROUND(E117*F117,2)</f>
        <v>0</v>
      </c>
      <c r="H117" s="194">
        <v>21</v>
      </c>
      <c r="I117" s="194">
        <f>G117*(1+H117/100)</f>
        <v>0</v>
      </c>
      <c r="J117" s="194">
        <v>6.3310000000000005E-2</v>
      </c>
      <c r="K117" s="194">
        <f>ROUND(E117*J117,2)</f>
        <v>9.94</v>
      </c>
      <c r="L117" s="194">
        <v>0</v>
      </c>
      <c r="M117" s="194">
        <f>ROUND(E117*L117,2)</f>
        <v>0</v>
      </c>
      <c r="N117" s="195"/>
      <c r="O117" s="221" t="s">
        <v>281</v>
      </c>
      <c r="P117" s="32"/>
      <c r="Q117" s="32"/>
      <c r="R117" s="32"/>
      <c r="S117" s="32"/>
      <c r="T117" s="32"/>
      <c r="U117" s="32"/>
      <c r="V117" s="32"/>
      <c r="W117" s="32"/>
      <c r="X117" s="32"/>
      <c r="Y117" s="32"/>
      <c r="Z117" s="32"/>
      <c r="AA117" s="32"/>
      <c r="AB117" s="32"/>
      <c r="AC117" s="32"/>
      <c r="AD117" s="32"/>
      <c r="AE117" s="32" t="s">
        <v>384</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1459</v>
      </c>
      <c r="D118" s="236"/>
      <c r="E118" s="239">
        <v>9.9</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386</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1460</v>
      </c>
      <c r="D119" s="236"/>
      <c r="E119" s="239">
        <v>126.72</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1461</v>
      </c>
      <c r="D120" s="236"/>
      <c r="E120" s="239">
        <v>7.56</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386</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3" t="s">
        <v>1462</v>
      </c>
      <c r="D121" s="236"/>
      <c r="E121" s="239">
        <v>12.8</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386</v>
      </c>
      <c r="AF121" s="32">
        <v>0</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ht="22.5" outlineLevel="1" x14ac:dyDescent="0.2">
      <c r="A123" s="217">
        <v>18</v>
      </c>
      <c r="B123" s="176" t="s">
        <v>1463</v>
      </c>
      <c r="C123" s="202" t="s">
        <v>1464</v>
      </c>
      <c r="D123" s="181" t="s">
        <v>610</v>
      </c>
      <c r="E123" s="186">
        <v>156.97999999999999</v>
      </c>
      <c r="F123" s="193"/>
      <c r="G123" s="194">
        <f>ROUND(E123*F123,2)</f>
        <v>0</v>
      </c>
      <c r="H123" s="194">
        <v>21</v>
      </c>
      <c r="I123" s="194">
        <f>G123*(1+H123/100)</f>
        <v>0</v>
      </c>
      <c r="J123" s="194">
        <v>0</v>
      </c>
      <c r="K123" s="194">
        <f>ROUND(E123*J123,2)</f>
        <v>0</v>
      </c>
      <c r="L123" s="194">
        <v>0</v>
      </c>
      <c r="M123" s="194">
        <f>ROUND(E123*L123,2)</f>
        <v>0</v>
      </c>
      <c r="N123" s="195"/>
      <c r="O123" s="221" t="s">
        <v>281</v>
      </c>
      <c r="P123" s="32"/>
      <c r="Q123" s="32"/>
      <c r="R123" s="32"/>
      <c r="S123" s="32"/>
      <c r="T123" s="32"/>
      <c r="U123" s="32"/>
      <c r="V123" s="32"/>
      <c r="W123" s="32"/>
      <c r="X123" s="32"/>
      <c r="Y123" s="32"/>
      <c r="Z123" s="32"/>
      <c r="AA123" s="32"/>
      <c r="AB123" s="32"/>
      <c r="AC123" s="32"/>
      <c r="AD123" s="32"/>
      <c r="AE123" s="32" t="s">
        <v>384</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19</v>
      </c>
      <c r="B125" s="176" t="s">
        <v>1465</v>
      </c>
      <c r="C125" s="202" t="s">
        <v>1466</v>
      </c>
      <c r="D125" s="181" t="s">
        <v>478</v>
      </c>
      <c r="E125" s="186">
        <v>5.9899500000000003</v>
      </c>
      <c r="F125" s="193"/>
      <c r="G125" s="194">
        <f>ROUND(E125*F125,2)</f>
        <v>0</v>
      </c>
      <c r="H125" s="194">
        <v>21</v>
      </c>
      <c r="I125" s="194">
        <f>G125*(1+H125/100)</f>
        <v>0</v>
      </c>
      <c r="J125" s="194">
        <v>1.02535</v>
      </c>
      <c r="K125" s="194">
        <f>ROUND(E125*J125,2)</f>
        <v>6.14</v>
      </c>
      <c r="L125" s="194">
        <v>0</v>
      </c>
      <c r="M125" s="194">
        <f>ROUND(E125*L125,2)</f>
        <v>0</v>
      </c>
      <c r="N125" s="195"/>
      <c r="O125" s="221" t="s">
        <v>281</v>
      </c>
      <c r="P125" s="32"/>
      <c r="Q125" s="32"/>
      <c r="R125" s="32"/>
      <c r="S125" s="32"/>
      <c r="T125" s="32"/>
      <c r="U125" s="32"/>
      <c r="V125" s="32"/>
      <c r="W125" s="32"/>
      <c r="X125" s="32"/>
      <c r="Y125" s="32"/>
      <c r="Z125" s="32"/>
      <c r="AA125" s="32"/>
      <c r="AB125" s="32"/>
      <c r="AC125" s="32"/>
      <c r="AD125" s="32"/>
      <c r="AE125" s="32" t="s">
        <v>384</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3" t="s">
        <v>1467</v>
      </c>
      <c r="D126" s="236"/>
      <c r="E126" s="239">
        <v>5.9899500000000003</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386</v>
      </c>
      <c r="AF126" s="32">
        <v>0</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276</v>
      </c>
      <c r="B128" s="175" t="s">
        <v>110</v>
      </c>
      <c r="C128" s="201" t="s">
        <v>111</v>
      </c>
      <c r="D128" s="180"/>
      <c r="E128" s="185"/>
      <c r="F128" s="304">
        <f>SUM(G129:G149)</f>
        <v>0</v>
      </c>
      <c r="G128" s="305"/>
      <c r="H128" s="191"/>
      <c r="I128" s="191">
        <f>SUM(I129:I149)</f>
        <v>0</v>
      </c>
      <c r="J128" s="191"/>
      <c r="K128" s="191">
        <f>SUM(K129:K149)</f>
        <v>86.2</v>
      </c>
      <c r="L128" s="191"/>
      <c r="M128" s="191">
        <f>SUM(M129:M149)</f>
        <v>0</v>
      </c>
      <c r="N128" s="192"/>
      <c r="O128" s="220"/>
      <c r="AE128" t="s">
        <v>277</v>
      </c>
    </row>
    <row r="129" spans="1:60" outlineLevel="1" x14ac:dyDescent="0.2">
      <c r="A129" s="218"/>
      <c r="B129" s="318" t="s">
        <v>671</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672</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1468</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v>1</v>
      </c>
      <c r="AD131" s="32"/>
      <c r="AE131" s="32" t="s">
        <v>377</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7">
        <v>20</v>
      </c>
      <c r="B132" s="176" t="s">
        <v>1469</v>
      </c>
      <c r="C132" s="202" t="s">
        <v>720</v>
      </c>
      <c r="D132" s="181" t="s">
        <v>382</v>
      </c>
      <c r="E132" s="186">
        <v>6.6340000000000003</v>
      </c>
      <c r="F132" s="193"/>
      <c r="G132" s="194">
        <f>ROUND(E132*F132,2)</f>
        <v>0</v>
      </c>
      <c r="H132" s="194">
        <v>21</v>
      </c>
      <c r="I132" s="194">
        <f>G132*(1+H132/100)</f>
        <v>0</v>
      </c>
      <c r="J132" s="194">
        <v>2.5249999999999999</v>
      </c>
      <c r="K132" s="194">
        <f>ROUND(E132*J132,2)</f>
        <v>16.75</v>
      </c>
      <c r="L132" s="194">
        <v>0</v>
      </c>
      <c r="M132" s="194">
        <f>ROUND(E132*L132,2)</f>
        <v>0</v>
      </c>
      <c r="N132" s="195" t="s">
        <v>611</v>
      </c>
      <c r="O132" s="221" t="s">
        <v>281</v>
      </c>
      <c r="P132" s="32"/>
      <c r="Q132" s="32"/>
      <c r="R132" s="32"/>
      <c r="S132" s="32"/>
      <c r="T132" s="32"/>
      <c r="U132" s="32"/>
      <c r="V132" s="32"/>
      <c r="W132" s="32"/>
      <c r="X132" s="32"/>
      <c r="Y132" s="32"/>
      <c r="Z132" s="32"/>
      <c r="AA132" s="32"/>
      <c r="AB132" s="32"/>
      <c r="AC132" s="32"/>
      <c r="AD132" s="32"/>
      <c r="AE132" s="32" t="s">
        <v>384</v>
      </c>
      <c r="AF132" s="32"/>
      <c r="AG132" s="32"/>
      <c r="AH132" s="32"/>
      <c r="AI132" s="32"/>
      <c r="AJ132" s="32"/>
      <c r="AK132" s="32"/>
      <c r="AL132" s="32"/>
      <c r="AM132" s="32">
        <v>21</v>
      </c>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03" t="s">
        <v>679</v>
      </c>
      <c r="D133" s="182"/>
      <c r="E133" s="187"/>
      <c r="F133" s="196"/>
      <c r="G133" s="196"/>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284</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1470</v>
      </c>
      <c r="D134" s="236"/>
      <c r="E134" s="239">
        <v>6.6340000000000003</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386</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682</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v>0</v>
      </c>
      <c r="AD136" s="32"/>
      <c r="AE136" s="32" t="s">
        <v>377</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7">
        <v>21</v>
      </c>
      <c r="B137" s="176" t="s">
        <v>683</v>
      </c>
      <c r="C137" s="202" t="s">
        <v>609</v>
      </c>
      <c r="D137" s="181" t="s">
        <v>610</v>
      </c>
      <c r="E137" s="186">
        <v>3.38</v>
      </c>
      <c r="F137" s="193"/>
      <c r="G137" s="194">
        <f>ROUND(E137*F137,2)</f>
        <v>0</v>
      </c>
      <c r="H137" s="194">
        <v>21</v>
      </c>
      <c r="I137" s="194">
        <f>G137*(1+H137/100)</f>
        <v>0</v>
      </c>
      <c r="J137" s="194">
        <v>1.41E-2</v>
      </c>
      <c r="K137" s="194">
        <f>ROUND(E137*J137,2)</f>
        <v>0.05</v>
      </c>
      <c r="L137" s="194">
        <v>0</v>
      </c>
      <c r="M137" s="194">
        <f>ROUND(E137*L137,2)</f>
        <v>0</v>
      </c>
      <c r="N137" s="195" t="s">
        <v>611</v>
      </c>
      <c r="O137" s="221" t="s">
        <v>281</v>
      </c>
      <c r="P137" s="32"/>
      <c r="Q137" s="32"/>
      <c r="R137" s="32"/>
      <c r="S137" s="32"/>
      <c r="T137" s="32"/>
      <c r="U137" s="32"/>
      <c r="V137" s="32"/>
      <c r="W137" s="32"/>
      <c r="X137" s="32"/>
      <c r="Y137" s="32"/>
      <c r="Z137" s="32"/>
      <c r="AA137" s="32"/>
      <c r="AB137" s="32"/>
      <c r="AC137" s="32"/>
      <c r="AD137" s="32"/>
      <c r="AE137" s="32" t="s">
        <v>384</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3" t="s">
        <v>1471</v>
      </c>
      <c r="D138" s="236"/>
      <c r="E138" s="239">
        <v>3.38</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386</v>
      </c>
      <c r="AF138" s="32">
        <v>0</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22</v>
      </c>
      <c r="B140" s="176" t="s">
        <v>691</v>
      </c>
      <c r="C140" s="202" t="s">
        <v>619</v>
      </c>
      <c r="D140" s="181" t="s">
        <v>610</v>
      </c>
      <c r="E140" s="186">
        <v>3.38</v>
      </c>
      <c r="F140" s="193"/>
      <c r="G140" s="194">
        <f>ROUND(E140*F140,2)</f>
        <v>0</v>
      </c>
      <c r="H140" s="194">
        <v>21</v>
      </c>
      <c r="I140" s="194">
        <f>G140*(1+H140/100)</f>
        <v>0</v>
      </c>
      <c r="J140" s="194">
        <v>0</v>
      </c>
      <c r="K140" s="194">
        <f>ROUND(E140*J140,2)</f>
        <v>0</v>
      </c>
      <c r="L140" s="194">
        <v>0</v>
      </c>
      <c r="M140" s="194">
        <f>ROUND(E140*L140,2)</f>
        <v>0</v>
      </c>
      <c r="N140" s="195" t="s">
        <v>611</v>
      </c>
      <c r="O140" s="221" t="s">
        <v>281</v>
      </c>
      <c r="P140" s="32"/>
      <c r="Q140" s="32"/>
      <c r="R140" s="32"/>
      <c r="S140" s="32"/>
      <c r="T140" s="32"/>
      <c r="U140" s="32"/>
      <c r="V140" s="32"/>
      <c r="W140" s="32"/>
      <c r="X140" s="32"/>
      <c r="Y140" s="32"/>
      <c r="Z140" s="32"/>
      <c r="AA140" s="32"/>
      <c r="AB140" s="32"/>
      <c r="AC140" s="32"/>
      <c r="AD140" s="32"/>
      <c r="AE140" s="32" t="s">
        <v>384</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3" t="s">
        <v>1471</v>
      </c>
      <c r="D141" s="236"/>
      <c r="E141" s="239">
        <v>3.38</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386</v>
      </c>
      <c r="AF141" s="32">
        <v>0</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692</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v>0</v>
      </c>
      <c r="AD143" s="32"/>
      <c r="AE143" s="32" t="s">
        <v>377</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312" t="s">
        <v>693</v>
      </c>
      <c r="C144" s="313"/>
      <c r="D144" s="314"/>
      <c r="E144" s="315"/>
      <c r="F144" s="316"/>
      <c r="G144" s="31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379</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312" t="s">
        <v>694</v>
      </c>
      <c r="C145" s="313"/>
      <c r="D145" s="314"/>
      <c r="E145" s="315"/>
      <c r="F145" s="316"/>
      <c r="G145" s="317"/>
      <c r="H145" s="194"/>
      <c r="I145" s="194"/>
      <c r="J145" s="194"/>
      <c r="K145" s="194"/>
      <c r="L145" s="194"/>
      <c r="M145" s="194"/>
      <c r="N145" s="195"/>
      <c r="O145" s="221"/>
      <c r="P145" s="32"/>
      <c r="Q145" s="32"/>
      <c r="R145" s="32"/>
      <c r="S145" s="32"/>
      <c r="T145" s="32"/>
      <c r="U145" s="32"/>
      <c r="V145" s="32"/>
      <c r="W145" s="32"/>
      <c r="X145" s="32"/>
      <c r="Y145" s="32"/>
      <c r="Z145" s="32"/>
      <c r="AA145" s="32"/>
      <c r="AB145" s="32"/>
      <c r="AC145" s="32">
        <v>1</v>
      </c>
      <c r="AD145" s="32"/>
      <c r="AE145" s="32" t="s">
        <v>377</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23</v>
      </c>
      <c r="B146" s="176" t="s">
        <v>731</v>
      </c>
      <c r="C146" s="202" t="s">
        <v>732</v>
      </c>
      <c r="D146" s="181" t="s">
        <v>382</v>
      </c>
      <c r="E146" s="186">
        <v>37.777450000000002</v>
      </c>
      <c r="F146" s="193"/>
      <c r="G146" s="194">
        <f>ROUND(E146*F146,2)</f>
        <v>0</v>
      </c>
      <c r="H146" s="194">
        <v>21</v>
      </c>
      <c r="I146" s="194">
        <f>G146*(1+H146/100)</f>
        <v>0</v>
      </c>
      <c r="J146" s="194">
        <v>1.837</v>
      </c>
      <c r="K146" s="194">
        <f>ROUND(E146*J146,2)</f>
        <v>69.400000000000006</v>
      </c>
      <c r="L146" s="194">
        <v>0</v>
      </c>
      <c r="M146" s="194">
        <f>ROUND(E146*L146,2)</f>
        <v>0</v>
      </c>
      <c r="N146" s="195" t="s">
        <v>611</v>
      </c>
      <c r="O146" s="221" t="s">
        <v>281</v>
      </c>
      <c r="P146" s="32"/>
      <c r="Q146" s="32"/>
      <c r="R146" s="32"/>
      <c r="S146" s="32"/>
      <c r="T146" s="32"/>
      <c r="U146" s="32"/>
      <c r="V146" s="32"/>
      <c r="W146" s="32"/>
      <c r="X146" s="32"/>
      <c r="Y146" s="32"/>
      <c r="Z146" s="32"/>
      <c r="AA146" s="32"/>
      <c r="AB146" s="32"/>
      <c r="AC146" s="32"/>
      <c r="AD146" s="32"/>
      <c r="AE146" s="32" t="s">
        <v>397</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1472</v>
      </c>
      <c r="D147" s="236"/>
      <c r="E147" s="239">
        <v>32.7712</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43" t="s">
        <v>1473</v>
      </c>
      <c r="D148" s="236"/>
      <c r="E148" s="239">
        <v>5.0062499999999996</v>
      </c>
      <c r="F148" s="194"/>
      <c r="G148" s="194"/>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386</v>
      </c>
      <c r="AF148" s="32">
        <v>0</v>
      </c>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x14ac:dyDescent="0.2">
      <c r="A150" s="216" t="s">
        <v>276</v>
      </c>
      <c r="B150" s="175" t="s">
        <v>118</v>
      </c>
      <c r="C150" s="201" t="s">
        <v>119</v>
      </c>
      <c r="D150" s="180"/>
      <c r="E150" s="185"/>
      <c r="F150" s="304">
        <f>SUM(G151:G157)</f>
        <v>0</v>
      </c>
      <c r="G150" s="305"/>
      <c r="H150" s="191"/>
      <c r="I150" s="191">
        <f>SUM(I151:I157)</f>
        <v>0</v>
      </c>
      <c r="J150" s="191"/>
      <c r="K150" s="191">
        <f>SUM(K151:K157)</f>
        <v>0.05</v>
      </c>
      <c r="L150" s="191"/>
      <c r="M150" s="191">
        <f>SUM(M151:M157)</f>
        <v>0</v>
      </c>
      <c r="N150" s="192"/>
      <c r="O150" s="220"/>
      <c r="AE150" t="s">
        <v>277</v>
      </c>
    </row>
    <row r="151" spans="1:60" outlineLevel="1" x14ac:dyDescent="0.2">
      <c r="A151" s="218"/>
      <c r="B151" s="318" t="s">
        <v>740</v>
      </c>
      <c r="C151" s="319"/>
      <c r="D151" s="320"/>
      <c r="E151" s="321"/>
      <c r="F151" s="322"/>
      <c r="G151" s="323"/>
      <c r="H151" s="194"/>
      <c r="I151" s="194"/>
      <c r="J151" s="194"/>
      <c r="K151" s="194"/>
      <c r="L151" s="194"/>
      <c r="M151" s="194"/>
      <c r="N151" s="195"/>
      <c r="O151" s="221"/>
      <c r="P151" s="32"/>
      <c r="Q151" s="32"/>
      <c r="R151" s="32"/>
      <c r="S151" s="32"/>
      <c r="T151" s="32"/>
      <c r="U151" s="32"/>
      <c r="V151" s="32"/>
      <c r="W151" s="32"/>
      <c r="X151" s="32"/>
      <c r="Y151" s="32"/>
      <c r="Z151" s="32"/>
      <c r="AA151" s="32"/>
      <c r="AB151" s="32"/>
      <c r="AC151" s="32">
        <v>0</v>
      </c>
      <c r="AD151" s="32"/>
      <c r="AE151" s="32" t="s">
        <v>377</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24</v>
      </c>
      <c r="B152" s="176" t="s">
        <v>741</v>
      </c>
      <c r="C152" s="202" t="s">
        <v>742</v>
      </c>
      <c r="D152" s="181" t="s">
        <v>498</v>
      </c>
      <c r="E152" s="186">
        <v>2</v>
      </c>
      <c r="F152" s="193"/>
      <c r="G152" s="194">
        <f>ROUND(E152*F152,2)</f>
        <v>0</v>
      </c>
      <c r="H152" s="194">
        <v>21</v>
      </c>
      <c r="I152" s="194">
        <f>G152*(1+H152/100)</f>
        <v>0</v>
      </c>
      <c r="J152" s="194">
        <v>4.6800000000000001E-3</v>
      </c>
      <c r="K152" s="194">
        <f>ROUND(E152*J152,2)</f>
        <v>0.01</v>
      </c>
      <c r="L152" s="194">
        <v>0</v>
      </c>
      <c r="M152" s="194">
        <f>ROUND(E152*L152,2)</f>
        <v>0</v>
      </c>
      <c r="N152" s="195" t="s">
        <v>743</v>
      </c>
      <c r="O152" s="221" t="s">
        <v>281</v>
      </c>
      <c r="P152" s="32"/>
      <c r="Q152" s="32"/>
      <c r="R152" s="32"/>
      <c r="S152" s="32"/>
      <c r="T152" s="32"/>
      <c r="U152" s="32"/>
      <c r="V152" s="32"/>
      <c r="W152" s="32"/>
      <c r="X152" s="32"/>
      <c r="Y152" s="32"/>
      <c r="Z152" s="32"/>
      <c r="AA152" s="32"/>
      <c r="AB152" s="32"/>
      <c r="AC152" s="32"/>
      <c r="AD152" s="32"/>
      <c r="AE152" s="32" t="s">
        <v>397</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3" t="s">
        <v>1474</v>
      </c>
      <c r="D153" s="236"/>
      <c r="E153" s="239">
        <v>2</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386</v>
      </c>
      <c r="AF153" s="32">
        <v>0</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93"/>
      <c r="D154" s="294"/>
      <c r="E154" s="295"/>
      <c r="F154" s="296"/>
      <c r="G154" s="297"/>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ht="22.5" outlineLevel="1" x14ac:dyDescent="0.2">
      <c r="A155" s="217">
        <v>25</v>
      </c>
      <c r="B155" s="176" t="s">
        <v>1475</v>
      </c>
      <c r="C155" s="202" t="s">
        <v>1476</v>
      </c>
      <c r="D155" s="181" t="s">
        <v>498</v>
      </c>
      <c r="E155" s="186">
        <v>2</v>
      </c>
      <c r="F155" s="193"/>
      <c r="G155" s="194">
        <f>ROUND(E155*F155,2)</f>
        <v>0</v>
      </c>
      <c r="H155" s="194">
        <v>21</v>
      </c>
      <c r="I155" s="194">
        <f>G155*(1+H155/100)</f>
        <v>0</v>
      </c>
      <c r="J155" s="194">
        <v>1.7999999999999999E-2</v>
      </c>
      <c r="K155" s="194">
        <f>ROUND(E155*J155,2)</f>
        <v>0.04</v>
      </c>
      <c r="L155" s="194">
        <v>0</v>
      </c>
      <c r="M155" s="194">
        <f>ROUND(E155*L155,2)</f>
        <v>0</v>
      </c>
      <c r="N155" s="195" t="s">
        <v>479</v>
      </c>
      <c r="O155" s="221" t="s">
        <v>281</v>
      </c>
      <c r="P155" s="32"/>
      <c r="Q155" s="32"/>
      <c r="R155" s="32"/>
      <c r="S155" s="32"/>
      <c r="T155" s="32"/>
      <c r="U155" s="32"/>
      <c r="V155" s="32"/>
      <c r="W155" s="32"/>
      <c r="X155" s="32"/>
      <c r="Y155" s="32"/>
      <c r="Z155" s="32"/>
      <c r="AA155" s="32"/>
      <c r="AB155" s="32"/>
      <c r="AC155" s="32"/>
      <c r="AD155" s="32"/>
      <c r="AE155" s="32" t="s">
        <v>480</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3" t="s">
        <v>1474</v>
      </c>
      <c r="D156" s="236"/>
      <c r="E156" s="239">
        <v>2</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386</v>
      </c>
      <c r="AF156" s="32">
        <v>0</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x14ac:dyDescent="0.2">
      <c r="A158" s="216" t="s">
        <v>276</v>
      </c>
      <c r="B158" s="175" t="s">
        <v>146</v>
      </c>
      <c r="C158" s="201" t="s">
        <v>147</v>
      </c>
      <c r="D158" s="180"/>
      <c r="E158" s="185"/>
      <c r="F158" s="304">
        <f>SUM(G159:G165)</f>
        <v>0</v>
      </c>
      <c r="G158" s="305"/>
      <c r="H158" s="191"/>
      <c r="I158" s="191">
        <f>SUM(I159:I165)</f>
        <v>0</v>
      </c>
      <c r="J158" s="191"/>
      <c r="K158" s="191">
        <f>SUM(K159:K165)</f>
        <v>0.62</v>
      </c>
      <c r="L158" s="191"/>
      <c r="M158" s="191">
        <f>SUM(M159:M165)</f>
        <v>0</v>
      </c>
      <c r="N158" s="192"/>
      <c r="O158" s="220"/>
      <c r="AE158" t="s">
        <v>277</v>
      </c>
    </row>
    <row r="159" spans="1:60" outlineLevel="1" x14ac:dyDescent="0.2">
      <c r="A159" s="218"/>
      <c r="B159" s="318" t="s">
        <v>1477</v>
      </c>
      <c r="C159" s="319"/>
      <c r="D159" s="320"/>
      <c r="E159" s="321"/>
      <c r="F159" s="322"/>
      <c r="G159" s="323"/>
      <c r="H159" s="194"/>
      <c r="I159" s="194"/>
      <c r="J159" s="194"/>
      <c r="K159" s="194"/>
      <c r="L159" s="194"/>
      <c r="M159" s="194"/>
      <c r="N159" s="195"/>
      <c r="O159" s="221"/>
      <c r="P159" s="32"/>
      <c r="Q159" s="32"/>
      <c r="R159" s="32"/>
      <c r="S159" s="32"/>
      <c r="T159" s="32"/>
      <c r="U159" s="32"/>
      <c r="V159" s="32"/>
      <c r="W159" s="32"/>
      <c r="X159" s="32"/>
      <c r="Y159" s="32"/>
      <c r="Z159" s="32"/>
      <c r="AA159" s="32"/>
      <c r="AB159" s="32"/>
      <c r="AC159" s="32">
        <v>0</v>
      </c>
      <c r="AD159" s="32"/>
      <c r="AE159" s="32" t="s">
        <v>377</v>
      </c>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26</v>
      </c>
      <c r="B160" s="176" t="s">
        <v>1478</v>
      </c>
      <c r="C160" s="202" t="s">
        <v>1479</v>
      </c>
      <c r="D160" s="181" t="s">
        <v>560</v>
      </c>
      <c r="E160" s="186">
        <v>64</v>
      </c>
      <c r="F160" s="193"/>
      <c r="G160" s="194">
        <f>ROUND(E160*F160,2)</f>
        <v>0</v>
      </c>
      <c r="H160" s="194">
        <v>21</v>
      </c>
      <c r="I160" s="194">
        <f>G160*(1+H160/100)</f>
        <v>0</v>
      </c>
      <c r="J160" s="194">
        <v>8.9099999999999995E-3</v>
      </c>
      <c r="K160" s="194">
        <f>ROUND(E160*J160,2)</f>
        <v>0.56999999999999995</v>
      </c>
      <c r="L160" s="194">
        <v>0</v>
      </c>
      <c r="M160" s="194">
        <f>ROUND(E160*L160,2)</f>
        <v>0</v>
      </c>
      <c r="N160" s="195"/>
      <c r="O160" s="221" t="s">
        <v>295</v>
      </c>
      <c r="P160" s="32"/>
      <c r="Q160" s="32"/>
      <c r="R160" s="32"/>
      <c r="S160" s="32"/>
      <c r="T160" s="32"/>
      <c r="U160" s="32"/>
      <c r="V160" s="32"/>
      <c r="W160" s="32"/>
      <c r="X160" s="32"/>
      <c r="Y160" s="32"/>
      <c r="Z160" s="32"/>
      <c r="AA160" s="32"/>
      <c r="AB160" s="32"/>
      <c r="AC160" s="32"/>
      <c r="AD160" s="32"/>
      <c r="AE160" s="32" t="s">
        <v>397</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43" t="s">
        <v>1480</v>
      </c>
      <c r="D161" s="236"/>
      <c r="E161" s="239">
        <v>64</v>
      </c>
      <c r="F161" s="194"/>
      <c r="G161" s="194"/>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t="s">
        <v>386</v>
      </c>
      <c r="AF161" s="32">
        <v>0</v>
      </c>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93"/>
      <c r="D162" s="294"/>
      <c r="E162" s="295"/>
      <c r="F162" s="296"/>
      <c r="G162" s="297"/>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ht="22.5" outlineLevel="1" x14ac:dyDescent="0.2">
      <c r="A163" s="217">
        <v>27</v>
      </c>
      <c r="B163" s="176" t="s">
        <v>1481</v>
      </c>
      <c r="C163" s="202" t="s">
        <v>1482</v>
      </c>
      <c r="D163" s="181" t="s">
        <v>560</v>
      </c>
      <c r="E163" s="186">
        <v>64</v>
      </c>
      <c r="F163" s="193"/>
      <c r="G163" s="194">
        <f>ROUND(E163*F163,2)</f>
        <v>0</v>
      </c>
      <c r="H163" s="194">
        <v>21</v>
      </c>
      <c r="I163" s="194">
        <f>G163*(1+H163/100)</f>
        <v>0</v>
      </c>
      <c r="J163" s="194">
        <v>8.0000000000000004E-4</v>
      </c>
      <c r="K163" s="194">
        <f>ROUND(E163*J163,2)</f>
        <v>0.05</v>
      </c>
      <c r="L163" s="194">
        <v>0</v>
      </c>
      <c r="M163" s="194">
        <f>ROUND(E163*L163,2)</f>
        <v>0</v>
      </c>
      <c r="N163" s="195" t="s">
        <v>479</v>
      </c>
      <c r="O163" s="221" t="s">
        <v>281</v>
      </c>
      <c r="P163" s="32"/>
      <c r="Q163" s="32"/>
      <c r="R163" s="32"/>
      <c r="S163" s="32"/>
      <c r="T163" s="32"/>
      <c r="U163" s="32"/>
      <c r="V163" s="32"/>
      <c r="W163" s="32"/>
      <c r="X163" s="32"/>
      <c r="Y163" s="32"/>
      <c r="Z163" s="32"/>
      <c r="AA163" s="32"/>
      <c r="AB163" s="32"/>
      <c r="AC163" s="32"/>
      <c r="AD163" s="32"/>
      <c r="AE163" s="32" t="s">
        <v>480</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1480</v>
      </c>
      <c r="D164" s="236"/>
      <c r="E164" s="239">
        <v>64</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386</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x14ac:dyDescent="0.2">
      <c r="A166" s="216" t="s">
        <v>276</v>
      </c>
      <c r="B166" s="175" t="s">
        <v>150</v>
      </c>
      <c r="C166" s="201" t="s">
        <v>151</v>
      </c>
      <c r="D166" s="180"/>
      <c r="E166" s="185"/>
      <c r="F166" s="304">
        <f>SUM(G167:G172)</f>
        <v>0</v>
      </c>
      <c r="G166" s="305"/>
      <c r="H166" s="191"/>
      <c r="I166" s="191">
        <f>SUM(I167:I172)</f>
        <v>0</v>
      </c>
      <c r="J166" s="191"/>
      <c r="K166" s="191">
        <f>SUM(K167:K172)</f>
        <v>0</v>
      </c>
      <c r="L166" s="191"/>
      <c r="M166" s="191">
        <f>SUM(M167:M172)</f>
        <v>0</v>
      </c>
      <c r="N166" s="192"/>
      <c r="O166" s="220"/>
      <c r="AE166" t="s">
        <v>277</v>
      </c>
    </row>
    <row r="167" spans="1:60" outlineLevel="1" x14ac:dyDescent="0.2">
      <c r="A167" s="218"/>
      <c r="B167" s="318" t="s">
        <v>747</v>
      </c>
      <c r="C167" s="319"/>
      <c r="D167" s="320"/>
      <c r="E167" s="321"/>
      <c r="F167" s="322"/>
      <c r="G167" s="323"/>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377</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312" t="s">
        <v>748</v>
      </c>
      <c r="C168" s="313"/>
      <c r="D168" s="314"/>
      <c r="E168" s="315"/>
      <c r="F168" s="316"/>
      <c r="G168" s="31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379</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749</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v>1</v>
      </c>
      <c r="AD169" s="32"/>
      <c r="AE169" s="32" t="s">
        <v>377</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28</v>
      </c>
      <c r="B170" s="176" t="s">
        <v>1483</v>
      </c>
      <c r="C170" s="202" t="s">
        <v>1484</v>
      </c>
      <c r="D170" s="181" t="s">
        <v>498</v>
      </c>
      <c r="E170" s="186">
        <v>2</v>
      </c>
      <c r="F170" s="193"/>
      <c r="G170" s="194">
        <f>ROUND(E170*F170,2)</f>
        <v>0</v>
      </c>
      <c r="H170" s="194">
        <v>21</v>
      </c>
      <c r="I170" s="194">
        <f>G170*(1+H170/100)</f>
        <v>0</v>
      </c>
      <c r="J170" s="194">
        <v>1.4999999999999999E-4</v>
      </c>
      <c r="K170" s="194">
        <f>ROUND(E170*J170,2)</f>
        <v>0</v>
      </c>
      <c r="L170" s="194">
        <v>0</v>
      </c>
      <c r="M170" s="194">
        <f>ROUND(E170*L170,2)</f>
        <v>0</v>
      </c>
      <c r="N170" s="195" t="s">
        <v>611</v>
      </c>
      <c r="O170" s="221" t="s">
        <v>281</v>
      </c>
      <c r="P170" s="32"/>
      <c r="Q170" s="32"/>
      <c r="R170" s="32"/>
      <c r="S170" s="32"/>
      <c r="T170" s="32"/>
      <c r="U170" s="32"/>
      <c r="V170" s="32"/>
      <c r="W170" s="32"/>
      <c r="X170" s="32"/>
      <c r="Y170" s="32"/>
      <c r="Z170" s="32"/>
      <c r="AA170" s="32"/>
      <c r="AB170" s="32"/>
      <c r="AC170" s="32"/>
      <c r="AD170" s="32"/>
      <c r="AE170" s="32" t="s">
        <v>397</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43" t="s">
        <v>1485</v>
      </c>
      <c r="D171" s="236"/>
      <c r="E171" s="239">
        <v>2</v>
      </c>
      <c r="F171" s="194"/>
      <c r="G171" s="194"/>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386</v>
      </c>
      <c r="AF171" s="32">
        <v>0</v>
      </c>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x14ac:dyDescent="0.2">
      <c r="A173" s="216" t="s">
        <v>276</v>
      </c>
      <c r="B173" s="175" t="s">
        <v>157</v>
      </c>
      <c r="C173" s="201" t="s">
        <v>158</v>
      </c>
      <c r="D173" s="180"/>
      <c r="E173" s="185"/>
      <c r="F173" s="304">
        <f>SUM(G174:G185)</f>
        <v>0</v>
      </c>
      <c r="G173" s="305"/>
      <c r="H173" s="191"/>
      <c r="I173" s="191">
        <f>SUM(I174:I185)</f>
        <v>0</v>
      </c>
      <c r="J173" s="191"/>
      <c r="K173" s="191">
        <f>SUM(K174:K185)</f>
        <v>0</v>
      </c>
      <c r="L173" s="191"/>
      <c r="M173" s="191">
        <f>SUM(M174:M185)</f>
        <v>0</v>
      </c>
      <c r="N173" s="192"/>
      <c r="O173" s="220"/>
      <c r="AE173" t="s">
        <v>277</v>
      </c>
    </row>
    <row r="174" spans="1:60" outlineLevel="1" x14ac:dyDescent="0.2">
      <c r="A174" s="218"/>
      <c r="B174" s="318" t="s">
        <v>767</v>
      </c>
      <c r="C174" s="319"/>
      <c r="D174" s="320"/>
      <c r="E174" s="321"/>
      <c r="F174" s="322"/>
      <c r="G174" s="323"/>
      <c r="H174" s="194"/>
      <c r="I174" s="194"/>
      <c r="J174" s="194"/>
      <c r="K174" s="194"/>
      <c r="L174" s="194"/>
      <c r="M174" s="194"/>
      <c r="N174" s="195"/>
      <c r="O174" s="221"/>
      <c r="P174" s="32"/>
      <c r="Q174" s="32"/>
      <c r="R174" s="32"/>
      <c r="S174" s="32"/>
      <c r="T174" s="32"/>
      <c r="U174" s="32"/>
      <c r="V174" s="32"/>
      <c r="W174" s="32"/>
      <c r="X174" s="32"/>
      <c r="Y174" s="32"/>
      <c r="Z174" s="32"/>
      <c r="AA174" s="32"/>
      <c r="AB174" s="32"/>
      <c r="AC174" s="32">
        <v>0</v>
      </c>
      <c r="AD174" s="32"/>
      <c r="AE174" s="32" t="s">
        <v>377</v>
      </c>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312" t="s">
        <v>768</v>
      </c>
      <c r="C175" s="313"/>
      <c r="D175" s="314"/>
      <c r="E175" s="315"/>
      <c r="F175" s="316"/>
      <c r="G175" s="31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t="s">
        <v>769</v>
      </c>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770</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t="s">
        <v>769</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771</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769</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772</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769</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312" t="s">
        <v>773</v>
      </c>
      <c r="C179" s="313"/>
      <c r="D179" s="314"/>
      <c r="E179" s="315"/>
      <c r="F179" s="316"/>
      <c r="G179" s="31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769</v>
      </c>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312" t="s">
        <v>774</v>
      </c>
      <c r="C180" s="313"/>
      <c r="D180" s="314"/>
      <c r="E180" s="315"/>
      <c r="F180" s="316"/>
      <c r="G180" s="317"/>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769</v>
      </c>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312" t="s">
        <v>775</v>
      </c>
      <c r="C181" s="313"/>
      <c r="D181" s="314"/>
      <c r="E181" s="315"/>
      <c r="F181" s="316"/>
      <c r="G181" s="31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769</v>
      </c>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312" t="s">
        <v>776</v>
      </c>
      <c r="C182" s="313"/>
      <c r="D182" s="314"/>
      <c r="E182" s="315"/>
      <c r="F182" s="316"/>
      <c r="G182" s="317"/>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769</v>
      </c>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312" t="s">
        <v>777</v>
      </c>
      <c r="C183" s="313"/>
      <c r="D183" s="314"/>
      <c r="E183" s="315"/>
      <c r="F183" s="316"/>
      <c r="G183" s="31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379</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29</v>
      </c>
      <c r="B184" s="176" t="s">
        <v>778</v>
      </c>
      <c r="C184" s="202" t="s">
        <v>779</v>
      </c>
      <c r="D184" s="181" t="s">
        <v>478</v>
      </c>
      <c r="E184" s="186">
        <v>231.27618000000001</v>
      </c>
      <c r="F184" s="193"/>
      <c r="G184" s="194">
        <f>ROUND(E184*F184,2)</f>
        <v>0</v>
      </c>
      <c r="H184" s="194">
        <v>21</v>
      </c>
      <c r="I184" s="194">
        <f>G184*(1+H184/100)</f>
        <v>0</v>
      </c>
      <c r="J184" s="194">
        <v>0</v>
      </c>
      <c r="K184" s="194">
        <f>ROUND(E184*J184,2)</f>
        <v>0</v>
      </c>
      <c r="L184" s="194">
        <v>0</v>
      </c>
      <c r="M184" s="194">
        <f>ROUND(E184*L184,2)</f>
        <v>0</v>
      </c>
      <c r="N184" s="195"/>
      <c r="O184" s="221" t="s">
        <v>281</v>
      </c>
      <c r="P184" s="32"/>
      <c r="Q184" s="32"/>
      <c r="R184" s="32"/>
      <c r="S184" s="32"/>
      <c r="T184" s="32"/>
      <c r="U184" s="32"/>
      <c r="V184" s="32"/>
      <c r="W184" s="32"/>
      <c r="X184" s="32"/>
      <c r="Y184" s="32"/>
      <c r="Z184" s="32"/>
      <c r="AA184" s="32"/>
      <c r="AB184" s="32"/>
      <c r="AC184" s="32"/>
      <c r="AD184" s="32"/>
      <c r="AE184" s="32" t="s">
        <v>781</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ht="13.5" outlineLevel="1" thickBot="1" x14ac:dyDescent="0.25">
      <c r="A185" s="227"/>
      <c r="B185" s="228"/>
      <c r="C185" s="306"/>
      <c r="D185" s="307"/>
      <c r="E185" s="308"/>
      <c r="F185" s="309"/>
      <c r="G185" s="310"/>
      <c r="H185" s="229"/>
      <c r="I185" s="229"/>
      <c r="J185" s="229"/>
      <c r="K185" s="229"/>
      <c r="L185" s="229"/>
      <c r="M185" s="229"/>
      <c r="N185" s="230"/>
      <c r="O185" s="23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x14ac:dyDescent="0.2">
      <c r="A186" s="166"/>
      <c r="B186" s="178" t="s">
        <v>338</v>
      </c>
      <c r="C186" s="204" t="s">
        <v>338</v>
      </c>
      <c r="D186" s="183"/>
      <c r="E186" s="188"/>
      <c r="F186" s="197"/>
      <c r="G186" s="197"/>
      <c r="H186" s="197"/>
      <c r="I186" s="197"/>
      <c r="J186" s="197"/>
      <c r="K186" s="197"/>
      <c r="L186" s="197"/>
      <c r="M186" s="197"/>
      <c r="N186" s="197"/>
      <c r="O186" s="198"/>
    </row>
    <row r="187" spans="1:60" hidden="1" x14ac:dyDescent="0.2">
      <c r="A187" s="206"/>
      <c r="B187" s="199"/>
      <c r="C187" s="205"/>
      <c r="D187" s="144"/>
      <c r="E187" s="46"/>
      <c r="F187" s="46"/>
      <c r="G187" s="46"/>
      <c r="H187" s="46"/>
      <c r="I187" s="46"/>
      <c r="J187" s="46"/>
      <c r="K187" s="46"/>
      <c r="L187" s="46"/>
      <c r="M187" s="46"/>
      <c r="N187" s="46"/>
      <c r="O187" s="143"/>
    </row>
    <row r="188" spans="1:60" hidden="1" x14ac:dyDescent="0.2">
      <c r="A188" s="209"/>
      <c r="B188" s="210" t="s">
        <v>339</v>
      </c>
      <c r="C188" s="211"/>
      <c r="D188" s="212"/>
      <c r="E188" s="213"/>
      <c r="F188" s="213"/>
      <c r="G188" s="214">
        <f>F9+F85+F128+F150+F158+F166+F173</f>
        <v>0</v>
      </c>
      <c r="H188" s="39"/>
      <c r="I188" s="39"/>
      <c r="J188" s="39"/>
      <c r="K188" s="39"/>
      <c r="L188" s="39"/>
      <c r="M188" s="39"/>
      <c r="N188" s="39"/>
      <c r="O188" s="145"/>
    </row>
    <row r="189" spans="1:60" x14ac:dyDescent="0.2">
      <c r="D189" s="142"/>
    </row>
    <row r="190" spans="1:60" x14ac:dyDescent="0.2">
      <c r="D190" s="142"/>
    </row>
    <row r="191" spans="1:60" x14ac:dyDescent="0.2">
      <c r="D191" s="142"/>
    </row>
    <row r="192" spans="1:60"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MVfAINILQcYiXEtxDs9EolsL/UkIvOnMKF6S7Q39s1q3v5BE3GRuBnO4ByY62WhsTNZIRI/587PebMRX7ZyWLg==" saltValue="5HJJIYQa5CoFN+4XBB835g==" spinCount="100000" sheet="1"/>
  <mergeCells count="83">
    <mergeCell ref="B180:G180"/>
    <mergeCell ref="B181:G181"/>
    <mergeCell ref="B182:G182"/>
    <mergeCell ref="B183:G183"/>
    <mergeCell ref="C185:G185"/>
    <mergeCell ref="B179:G179"/>
    <mergeCell ref="F166:G166"/>
    <mergeCell ref="B167:G167"/>
    <mergeCell ref="B168:G168"/>
    <mergeCell ref="B169:G169"/>
    <mergeCell ref="C172:G172"/>
    <mergeCell ref="F173:G173"/>
    <mergeCell ref="B174:G174"/>
    <mergeCell ref="B175:G175"/>
    <mergeCell ref="B176:G176"/>
    <mergeCell ref="B177:G177"/>
    <mergeCell ref="B178:G178"/>
    <mergeCell ref="C165:G165"/>
    <mergeCell ref="B143:G143"/>
    <mergeCell ref="B144:G144"/>
    <mergeCell ref="B145:G145"/>
    <mergeCell ref="C149:G149"/>
    <mergeCell ref="F150:G150"/>
    <mergeCell ref="B151:G151"/>
    <mergeCell ref="C154:G154"/>
    <mergeCell ref="C157:G157"/>
    <mergeCell ref="F158:G158"/>
    <mergeCell ref="B159:G159"/>
    <mergeCell ref="C162:G162"/>
    <mergeCell ref="C142:G142"/>
    <mergeCell ref="C116:G116"/>
    <mergeCell ref="C122:G122"/>
    <mergeCell ref="C124:G124"/>
    <mergeCell ref="C127:G127"/>
    <mergeCell ref="F128:G128"/>
    <mergeCell ref="B129:G129"/>
    <mergeCell ref="B130:G130"/>
    <mergeCell ref="B131:G131"/>
    <mergeCell ref="C135:G135"/>
    <mergeCell ref="B136:G136"/>
    <mergeCell ref="C139:G139"/>
    <mergeCell ref="B113:G113"/>
    <mergeCell ref="C93:G93"/>
    <mergeCell ref="C96:G96"/>
    <mergeCell ref="B97:G97"/>
    <mergeCell ref="B98:G98"/>
    <mergeCell ref="C104:G104"/>
    <mergeCell ref="B105:G105"/>
    <mergeCell ref="B106:G106"/>
    <mergeCell ref="B107:G107"/>
    <mergeCell ref="C110:G110"/>
    <mergeCell ref="B111:G111"/>
    <mergeCell ref="B112:G112"/>
    <mergeCell ref="C90:G90"/>
    <mergeCell ref="B59:G59"/>
    <mergeCell ref="B60:G60"/>
    <mergeCell ref="C75:G75"/>
    <mergeCell ref="B76:G76"/>
    <mergeCell ref="B77:G77"/>
    <mergeCell ref="C81:G81"/>
    <mergeCell ref="B82:G82"/>
    <mergeCell ref="C84:G84"/>
    <mergeCell ref="F85:G85"/>
    <mergeCell ref="B86:G86"/>
    <mergeCell ref="B87:G87"/>
    <mergeCell ref="C58:G58"/>
    <mergeCell ref="C18:G18"/>
    <mergeCell ref="B19:G19"/>
    <mergeCell ref="B20:G20"/>
    <mergeCell ref="C23:G23"/>
    <mergeCell ref="B24:G24"/>
    <mergeCell ref="B25:G25"/>
    <mergeCell ref="C28:G28"/>
    <mergeCell ref="C41:G41"/>
    <mergeCell ref="B42:G42"/>
    <mergeCell ref="C55:G55"/>
    <mergeCell ref="B56:G56"/>
    <mergeCell ref="C15:G15"/>
    <mergeCell ref="A1:G1"/>
    <mergeCell ref="C7:G7"/>
    <mergeCell ref="F9:G9"/>
    <mergeCell ref="B10:G10"/>
    <mergeCell ref="B11:G11"/>
  </mergeCells>
  <pageMargins left="0.59055118110236204" right="0.39370078740157499" top="0.78740157499999996" bottom="0.78740157499999996" header="0.3" footer="0.3"/>
  <pageSetup paperSize="9"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350</v>
      </c>
      <c r="C4" s="170" t="s">
        <v>351</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SUMIF(AM8:AM139,AN5,G8:G139)</f>
        <v>0</v>
      </c>
      <c r="AO6">
        <f>SUMIF(AM8:AM139,AO5,G8:G139)</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88</v>
      </c>
      <c r="C9" s="201" t="s">
        <v>89</v>
      </c>
      <c r="D9" s="180"/>
      <c r="E9" s="185"/>
      <c r="F9" s="304">
        <f>SUM(G10:G51)</f>
        <v>0</v>
      </c>
      <c r="G9" s="305"/>
      <c r="H9" s="191"/>
      <c r="I9" s="191">
        <f>SUM(I10:I51)</f>
        <v>0</v>
      </c>
      <c r="J9" s="191"/>
      <c r="K9" s="191">
        <f>SUM(K10:K51)</f>
        <v>68.27000000000001</v>
      </c>
      <c r="L9" s="191"/>
      <c r="M9" s="191">
        <f>SUM(M10:M51)</f>
        <v>0</v>
      </c>
      <c r="N9" s="192"/>
      <c r="O9" s="220"/>
      <c r="AE9" t="s">
        <v>277</v>
      </c>
    </row>
    <row r="10" spans="1:60" outlineLevel="1" x14ac:dyDescent="0.2">
      <c r="A10" s="218"/>
      <c r="B10" s="318" t="s">
        <v>1430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1431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1432</v>
      </c>
      <c r="C12" s="202" t="s">
        <v>1433</v>
      </c>
      <c r="D12" s="181" t="s">
        <v>498</v>
      </c>
      <c r="E12" s="186">
        <v>3</v>
      </c>
      <c r="F12" s="193"/>
      <c r="G12" s="194">
        <f>ROUND(E12*F12,2)</f>
        <v>0</v>
      </c>
      <c r="H12" s="194">
        <v>21</v>
      </c>
      <c r="I12" s="194">
        <f>G12*(1+H12/100)</f>
        <v>0</v>
      </c>
      <c r="J12" s="194">
        <v>4.9899999999999996E-3</v>
      </c>
      <c r="K12" s="194">
        <f>ROUND(E12*J12,2)</f>
        <v>0.01</v>
      </c>
      <c r="L12" s="194">
        <v>0</v>
      </c>
      <c r="M12" s="194">
        <f>ROUND(E12*L12,2)</f>
        <v>0</v>
      </c>
      <c r="N12" s="195" t="s">
        <v>1434</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1486</v>
      </c>
      <c r="D13" s="236"/>
      <c r="E13" s="239">
        <v>3</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1439</v>
      </c>
      <c r="C15" s="202" t="s">
        <v>1440</v>
      </c>
      <c r="D15" s="181" t="s">
        <v>498</v>
      </c>
      <c r="E15" s="186">
        <v>3</v>
      </c>
      <c r="F15" s="193"/>
      <c r="G15" s="194">
        <f>ROUND(E15*F15,2)</f>
        <v>0</v>
      </c>
      <c r="H15" s="194">
        <v>21</v>
      </c>
      <c r="I15" s="194">
        <f>G15*(1+H15/100)</f>
        <v>0</v>
      </c>
      <c r="J15" s="194">
        <v>1.831E-2</v>
      </c>
      <c r="K15" s="194">
        <f>ROUND(E15*J15,2)</f>
        <v>0.05</v>
      </c>
      <c r="L15" s="194">
        <v>0</v>
      </c>
      <c r="M15" s="194">
        <f>ROUND(E15*L15,2)</f>
        <v>0</v>
      </c>
      <c r="N15" s="195" t="s">
        <v>1434</v>
      </c>
      <c r="O15" s="221" t="s">
        <v>281</v>
      </c>
      <c r="P15" s="32"/>
      <c r="Q15" s="32"/>
      <c r="R15" s="32"/>
      <c r="S15" s="32"/>
      <c r="T15" s="32"/>
      <c r="U15" s="32"/>
      <c r="V15" s="32"/>
      <c r="W15" s="32"/>
      <c r="X15" s="32"/>
      <c r="Y15" s="32"/>
      <c r="Z15" s="32"/>
      <c r="AA15" s="32"/>
      <c r="AB15" s="32"/>
      <c r="AC15" s="32"/>
      <c r="AD15" s="32"/>
      <c r="AE15" s="32" t="s">
        <v>397</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1486</v>
      </c>
      <c r="D16" s="236"/>
      <c r="E16" s="239">
        <v>3</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386</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1441</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377</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ht="22.5" outlineLevel="1" x14ac:dyDescent="0.2">
      <c r="A19" s="218"/>
      <c r="B19" s="312" t="s">
        <v>1442</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379</v>
      </c>
      <c r="AF19" s="32"/>
      <c r="AG19" s="32"/>
      <c r="AH19" s="32"/>
      <c r="AI19" s="32"/>
      <c r="AJ19" s="32"/>
      <c r="AK19" s="32"/>
      <c r="AL19" s="32"/>
      <c r="AM19" s="32"/>
      <c r="AN19" s="32"/>
      <c r="AO19" s="32"/>
      <c r="AP19" s="32"/>
      <c r="AQ19" s="32"/>
      <c r="AR19" s="32"/>
      <c r="AS19" s="32"/>
      <c r="AT19" s="32"/>
      <c r="AU19" s="32"/>
      <c r="AV19" s="32"/>
      <c r="AW19" s="32"/>
      <c r="AX19" s="32"/>
      <c r="AY19" s="32"/>
      <c r="AZ19" s="235" t="str">
        <f>B19</f>
        <v>čistíren odpadních vod (mimo budovy), nádrží, vodojemů, žlabů nebo kanálů, včetně pomocného pracovního lešení o výšce podlahy do 1900 mm a pro zatížení do 1,5 kPa,</v>
      </c>
      <c r="BA19" s="32"/>
      <c r="BB19" s="32"/>
      <c r="BC19" s="32"/>
      <c r="BD19" s="32"/>
      <c r="BE19" s="32"/>
      <c r="BF19" s="32"/>
      <c r="BG19" s="32"/>
      <c r="BH19" s="32"/>
    </row>
    <row r="20" spans="1:60" outlineLevel="1" x14ac:dyDescent="0.2">
      <c r="A20" s="217">
        <v>3</v>
      </c>
      <c r="B20" s="176" t="s">
        <v>1487</v>
      </c>
      <c r="C20" s="202" t="s">
        <v>1444</v>
      </c>
      <c r="D20" s="181" t="s">
        <v>382</v>
      </c>
      <c r="E20" s="186">
        <v>23.7</v>
      </c>
      <c r="F20" s="193"/>
      <c r="G20" s="194">
        <f>ROUND(E20*F20,2)</f>
        <v>0</v>
      </c>
      <c r="H20" s="194">
        <v>21</v>
      </c>
      <c r="I20" s="194">
        <f>G20*(1+H20/100)</f>
        <v>0</v>
      </c>
      <c r="J20" s="194">
        <v>2.59138</v>
      </c>
      <c r="K20" s="194">
        <f>ROUND(E20*J20,2)</f>
        <v>61.42</v>
      </c>
      <c r="L20" s="194">
        <v>0</v>
      </c>
      <c r="M20" s="194">
        <f>ROUND(E20*L20,2)</f>
        <v>0</v>
      </c>
      <c r="N20" s="195" t="s">
        <v>1434</v>
      </c>
      <c r="O20" s="221" t="s">
        <v>281</v>
      </c>
      <c r="P20" s="32"/>
      <c r="Q20" s="32"/>
      <c r="R20" s="32"/>
      <c r="S20" s="32"/>
      <c r="T20" s="32"/>
      <c r="U20" s="32"/>
      <c r="V20" s="32"/>
      <c r="W20" s="32"/>
      <c r="X20" s="32"/>
      <c r="Y20" s="32"/>
      <c r="Z20" s="32"/>
      <c r="AA20" s="32"/>
      <c r="AB20" s="32"/>
      <c r="AC20" s="32"/>
      <c r="AD20" s="32"/>
      <c r="AE20" s="32" t="s">
        <v>384</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4" t="s">
        <v>444</v>
      </c>
      <c r="D21" s="237"/>
      <c r="E21" s="240"/>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5" t="s">
        <v>1488</v>
      </c>
      <c r="D22" s="237"/>
      <c r="E22" s="240">
        <v>2.1627399999999999</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2</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5" t="s">
        <v>1489</v>
      </c>
      <c r="D23" s="237"/>
      <c r="E23" s="240">
        <v>0.23519999999999999</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386</v>
      </c>
      <c r="AF23" s="32">
        <v>2</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5" t="s">
        <v>1490</v>
      </c>
      <c r="D24" s="237"/>
      <c r="E24" s="240">
        <v>1.1395500000000001</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386</v>
      </c>
      <c r="AF24" s="32">
        <v>2</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5" t="s">
        <v>1491</v>
      </c>
      <c r="D25" s="237"/>
      <c r="E25" s="240">
        <v>3.4790000000000001</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2</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5" t="s">
        <v>1492</v>
      </c>
      <c r="D26" s="237"/>
      <c r="E26" s="240">
        <v>0.88326000000000005</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2</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6" t="s">
        <v>451</v>
      </c>
      <c r="D27" s="238"/>
      <c r="E27" s="241">
        <v>7.89975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3</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4" t="s">
        <v>452</v>
      </c>
      <c r="D28" s="237"/>
      <c r="E28" s="240"/>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1493</v>
      </c>
      <c r="D29" s="236"/>
      <c r="E29" s="239">
        <v>23.7</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386</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312" t="s">
        <v>1494</v>
      </c>
      <c r="C31" s="313"/>
      <c r="D31" s="314"/>
      <c r="E31" s="315"/>
      <c r="F31" s="316"/>
      <c r="G31" s="317"/>
      <c r="H31" s="194"/>
      <c r="I31" s="194"/>
      <c r="J31" s="194"/>
      <c r="K31" s="194"/>
      <c r="L31" s="194"/>
      <c r="M31" s="194"/>
      <c r="N31" s="195"/>
      <c r="O31" s="221"/>
      <c r="P31" s="32"/>
      <c r="Q31" s="32"/>
      <c r="R31" s="32"/>
      <c r="S31" s="32"/>
      <c r="T31" s="32"/>
      <c r="U31" s="32"/>
      <c r="V31" s="32"/>
      <c r="W31" s="32"/>
      <c r="X31" s="32"/>
      <c r="Y31" s="32"/>
      <c r="Z31" s="32"/>
      <c r="AA31" s="32"/>
      <c r="AB31" s="32"/>
      <c r="AC31" s="32">
        <v>0</v>
      </c>
      <c r="AD31" s="32"/>
      <c r="AE31" s="32" t="s">
        <v>377</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1495</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379</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1496</v>
      </c>
      <c r="C33" s="202" t="s">
        <v>1497</v>
      </c>
      <c r="D33" s="181" t="s">
        <v>478</v>
      </c>
      <c r="E33" s="186">
        <v>0.40727999999999998</v>
      </c>
      <c r="F33" s="193"/>
      <c r="G33" s="194">
        <f>ROUND(E33*F33,2)</f>
        <v>0</v>
      </c>
      <c r="H33" s="194">
        <v>21</v>
      </c>
      <c r="I33" s="194">
        <f>G33*(1+H33/100)</f>
        <v>0</v>
      </c>
      <c r="J33" s="194">
        <v>1.02535</v>
      </c>
      <c r="K33" s="194">
        <f>ROUND(E33*J33,2)</f>
        <v>0.42</v>
      </c>
      <c r="L33" s="194">
        <v>0</v>
      </c>
      <c r="M33" s="194">
        <f>ROUND(E33*L33,2)</f>
        <v>0</v>
      </c>
      <c r="N33" s="195"/>
      <c r="O33" s="221" t="s">
        <v>295</v>
      </c>
      <c r="P33" s="32"/>
      <c r="Q33" s="32"/>
      <c r="R33" s="32"/>
      <c r="S33" s="32"/>
      <c r="T33" s="32"/>
      <c r="U33" s="32"/>
      <c r="V33" s="32"/>
      <c r="W33" s="32"/>
      <c r="X33" s="32"/>
      <c r="Y33" s="32"/>
      <c r="Z33" s="32"/>
      <c r="AA33" s="32"/>
      <c r="AB33" s="32"/>
      <c r="AC33" s="32"/>
      <c r="AD33" s="32"/>
      <c r="AE33" s="32" t="s">
        <v>384</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1498</v>
      </c>
      <c r="D34" s="236"/>
      <c r="E34" s="239">
        <v>0.40727999999999998</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386</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5</v>
      </c>
      <c r="B36" s="176" t="s">
        <v>1457</v>
      </c>
      <c r="C36" s="202" t="s">
        <v>1458</v>
      </c>
      <c r="D36" s="181" t="s">
        <v>610</v>
      </c>
      <c r="E36" s="186">
        <v>74.61</v>
      </c>
      <c r="F36" s="193"/>
      <c r="G36" s="194">
        <f>ROUND(E36*F36,2)</f>
        <v>0</v>
      </c>
      <c r="H36" s="194">
        <v>21</v>
      </c>
      <c r="I36" s="194">
        <f>G36*(1+H36/100)</f>
        <v>0</v>
      </c>
      <c r="J36" s="194">
        <v>6.3310000000000005E-2</v>
      </c>
      <c r="K36" s="194">
        <f>ROUND(E36*J36,2)</f>
        <v>4.72</v>
      </c>
      <c r="L36" s="194">
        <v>0</v>
      </c>
      <c r="M36" s="194">
        <f>ROUND(E36*L36,2)</f>
        <v>0</v>
      </c>
      <c r="N36" s="195"/>
      <c r="O36" s="221" t="s">
        <v>281</v>
      </c>
      <c r="P36" s="32"/>
      <c r="Q36" s="32"/>
      <c r="R36" s="32"/>
      <c r="S36" s="32"/>
      <c r="T36" s="32"/>
      <c r="U36" s="32"/>
      <c r="V36" s="32"/>
      <c r="W36" s="32"/>
      <c r="X36" s="32"/>
      <c r="Y36" s="32"/>
      <c r="Z36" s="32"/>
      <c r="AA36" s="32"/>
      <c r="AB36" s="32"/>
      <c r="AC36" s="32"/>
      <c r="AD36" s="32"/>
      <c r="AE36" s="32" t="s">
        <v>384</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4" t="s">
        <v>444</v>
      </c>
      <c r="D37" s="237"/>
      <c r="E37" s="240"/>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5" t="s">
        <v>1499</v>
      </c>
      <c r="D38" s="237"/>
      <c r="E38" s="240">
        <v>9.7343399999999995</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2</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5" t="s">
        <v>1500</v>
      </c>
      <c r="D39" s="237"/>
      <c r="E39" s="240">
        <v>5.3606999999999996</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386</v>
      </c>
      <c r="AF39" s="32">
        <v>2</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5" t="s">
        <v>1501</v>
      </c>
      <c r="D40" s="237"/>
      <c r="E40" s="240">
        <v>3.1100400000000001</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386</v>
      </c>
      <c r="AF40" s="32">
        <v>2</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5" t="s">
        <v>1502</v>
      </c>
      <c r="D41" s="237"/>
      <c r="E41" s="240">
        <v>3.5281400000000001</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386</v>
      </c>
      <c r="AF41" s="32">
        <v>2</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5" t="s">
        <v>1503</v>
      </c>
      <c r="D42" s="237"/>
      <c r="E42" s="240">
        <v>3.1381999999999999</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386</v>
      </c>
      <c r="AF42" s="32">
        <v>2</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6" t="s">
        <v>451</v>
      </c>
      <c r="D43" s="238"/>
      <c r="E43" s="241">
        <v>24.871420000000001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3</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4" t="s">
        <v>452</v>
      </c>
      <c r="D44" s="237"/>
      <c r="E44" s="240"/>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1504</v>
      </c>
      <c r="D45" s="236"/>
      <c r="E45" s="239">
        <v>74.61</v>
      </c>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386</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ht="22.5" outlineLevel="1" x14ac:dyDescent="0.2">
      <c r="A47" s="217">
        <v>6</v>
      </c>
      <c r="B47" s="176" t="s">
        <v>1463</v>
      </c>
      <c r="C47" s="202" t="s">
        <v>1464</v>
      </c>
      <c r="D47" s="181" t="s">
        <v>610</v>
      </c>
      <c r="E47" s="186">
        <v>74.61</v>
      </c>
      <c r="F47" s="193"/>
      <c r="G47" s="194">
        <f>ROUND(E47*F47,2)</f>
        <v>0</v>
      </c>
      <c r="H47" s="194">
        <v>21</v>
      </c>
      <c r="I47" s="194">
        <f>G47*(1+H47/100)</f>
        <v>0</v>
      </c>
      <c r="J47" s="194">
        <v>0</v>
      </c>
      <c r="K47" s="194">
        <f>ROUND(E47*J47,2)</f>
        <v>0</v>
      </c>
      <c r="L47" s="194">
        <v>0</v>
      </c>
      <c r="M47" s="194">
        <f>ROUND(E47*L47,2)</f>
        <v>0</v>
      </c>
      <c r="N47" s="195"/>
      <c r="O47" s="221" t="s">
        <v>281</v>
      </c>
      <c r="P47" s="32"/>
      <c r="Q47" s="32"/>
      <c r="R47" s="32"/>
      <c r="S47" s="32"/>
      <c r="T47" s="32"/>
      <c r="U47" s="32"/>
      <c r="V47" s="32"/>
      <c r="W47" s="32"/>
      <c r="X47" s="32"/>
      <c r="Y47" s="32"/>
      <c r="Z47" s="32"/>
      <c r="AA47" s="32"/>
      <c r="AB47" s="32"/>
      <c r="AC47" s="32"/>
      <c r="AD47" s="32"/>
      <c r="AE47" s="32" t="s">
        <v>384</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7</v>
      </c>
      <c r="B49" s="176" t="s">
        <v>1465</v>
      </c>
      <c r="C49" s="202" t="s">
        <v>1466</v>
      </c>
      <c r="D49" s="181" t="s">
        <v>478</v>
      </c>
      <c r="E49" s="186">
        <v>1.6132500000000001</v>
      </c>
      <c r="F49" s="193"/>
      <c r="G49" s="194">
        <f>ROUND(E49*F49,2)</f>
        <v>0</v>
      </c>
      <c r="H49" s="194">
        <v>21</v>
      </c>
      <c r="I49" s="194">
        <f>G49*(1+H49/100)</f>
        <v>0</v>
      </c>
      <c r="J49" s="194">
        <v>1.02535</v>
      </c>
      <c r="K49" s="194">
        <f>ROUND(E49*J49,2)</f>
        <v>1.65</v>
      </c>
      <c r="L49" s="194">
        <v>0</v>
      </c>
      <c r="M49" s="194">
        <f>ROUND(E49*L49,2)</f>
        <v>0</v>
      </c>
      <c r="N49" s="195"/>
      <c r="O49" s="221" t="s">
        <v>281</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1505</v>
      </c>
      <c r="D50" s="236"/>
      <c r="E50" s="239">
        <v>1.6132500000000001</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386</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x14ac:dyDescent="0.2">
      <c r="A52" s="216" t="s">
        <v>276</v>
      </c>
      <c r="B52" s="175" t="s">
        <v>110</v>
      </c>
      <c r="C52" s="201" t="s">
        <v>111</v>
      </c>
      <c r="D52" s="180"/>
      <c r="E52" s="185"/>
      <c r="F52" s="304">
        <f>SUM(G53:G76)</f>
        <v>0</v>
      </c>
      <c r="G52" s="305"/>
      <c r="H52" s="191"/>
      <c r="I52" s="191">
        <f>SUM(I53:I76)</f>
        <v>0</v>
      </c>
      <c r="J52" s="191"/>
      <c r="K52" s="191">
        <f>SUM(K53:K76)</f>
        <v>15.08</v>
      </c>
      <c r="L52" s="191"/>
      <c r="M52" s="191">
        <f>SUM(M53:M76)</f>
        <v>0</v>
      </c>
      <c r="N52" s="192"/>
      <c r="O52" s="220"/>
      <c r="AE52" t="s">
        <v>277</v>
      </c>
    </row>
    <row r="53" spans="1:60" outlineLevel="1" x14ac:dyDescent="0.2">
      <c r="A53" s="218"/>
      <c r="B53" s="318" t="s">
        <v>671</v>
      </c>
      <c r="C53" s="319"/>
      <c r="D53" s="320"/>
      <c r="E53" s="321"/>
      <c r="F53" s="322"/>
      <c r="G53" s="323"/>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377</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312" t="s">
        <v>672</v>
      </c>
      <c r="C54" s="313"/>
      <c r="D54" s="314"/>
      <c r="E54" s="315"/>
      <c r="F54" s="316"/>
      <c r="G54" s="317"/>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379</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312" t="s">
        <v>1468</v>
      </c>
      <c r="C55" s="313"/>
      <c r="D55" s="314"/>
      <c r="E55" s="315"/>
      <c r="F55" s="316"/>
      <c r="G55" s="317"/>
      <c r="H55" s="194"/>
      <c r="I55" s="194"/>
      <c r="J55" s="194"/>
      <c r="K55" s="194"/>
      <c r="L55" s="194"/>
      <c r="M55" s="194"/>
      <c r="N55" s="195"/>
      <c r="O55" s="221"/>
      <c r="P55" s="32"/>
      <c r="Q55" s="32"/>
      <c r="R55" s="32"/>
      <c r="S55" s="32"/>
      <c r="T55" s="32"/>
      <c r="U55" s="32"/>
      <c r="V55" s="32"/>
      <c r="W55" s="32"/>
      <c r="X55" s="32"/>
      <c r="Y55" s="32"/>
      <c r="Z55" s="32"/>
      <c r="AA55" s="32"/>
      <c r="AB55" s="32"/>
      <c r="AC55" s="32">
        <v>1</v>
      </c>
      <c r="AD55" s="32"/>
      <c r="AE55" s="32" t="s">
        <v>377</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8</v>
      </c>
      <c r="B56" s="176" t="s">
        <v>1469</v>
      </c>
      <c r="C56" s="202" t="s">
        <v>720</v>
      </c>
      <c r="D56" s="181" t="s">
        <v>382</v>
      </c>
      <c r="E56" s="186">
        <v>5.94</v>
      </c>
      <c r="F56" s="193"/>
      <c r="G56" s="194">
        <f>ROUND(E56*F56,2)</f>
        <v>0</v>
      </c>
      <c r="H56" s="194">
        <v>21</v>
      </c>
      <c r="I56" s="194">
        <f>G56*(1+H56/100)</f>
        <v>0</v>
      </c>
      <c r="J56" s="194">
        <v>2.5249999999999999</v>
      </c>
      <c r="K56" s="194">
        <f>ROUND(E56*J56,2)</f>
        <v>15</v>
      </c>
      <c r="L56" s="194">
        <v>0</v>
      </c>
      <c r="M56" s="194">
        <f>ROUND(E56*L56,2)</f>
        <v>0</v>
      </c>
      <c r="N56" s="195" t="s">
        <v>611</v>
      </c>
      <c r="O56" s="221" t="s">
        <v>281</v>
      </c>
      <c r="P56" s="32"/>
      <c r="Q56" s="32"/>
      <c r="R56" s="32"/>
      <c r="S56" s="32"/>
      <c r="T56" s="32"/>
      <c r="U56" s="32"/>
      <c r="V56" s="32"/>
      <c r="W56" s="32"/>
      <c r="X56" s="32"/>
      <c r="Y56" s="32"/>
      <c r="Z56" s="32"/>
      <c r="AA56" s="32"/>
      <c r="AB56" s="32"/>
      <c r="AC56" s="32"/>
      <c r="AD56" s="32"/>
      <c r="AE56" s="32" t="s">
        <v>384</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03" t="s">
        <v>679</v>
      </c>
      <c r="D57" s="182"/>
      <c r="E57" s="187"/>
      <c r="F57" s="196"/>
      <c r="G57" s="196"/>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284</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4" t="s">
        <v>444</v>
      </c>
      <c r="D58" s="237"/>
      <c r="E58" s="240"/>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5" t="s">
        <v>1506</v>
      </c>
      <c r="D59" s="237"/>
      <c r="E59" s="240">
        <v>1.6637999999999999</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386</v>
      </c>
      <c r="AF59" s="32">
        <v>2</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5" t="s">
        <v>1507</v>
      </c>
      <c r="D60" s="237"/>
      <c r="E60" s="240">
        <v>0.31859999999999999</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386</v>
      </c>
      <c r="AF60" s="32">
        <v>2</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6" t="s">
        <v>451</v>
      </c>
      <c r="D61" s="238"/>
      <c r="E61" s="241">
        <v>1.9823999999999999</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3</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4" t="s">
        <v>452</v>
      </c>
      <c r="D62" s="237"/>
      <c r="E62" s="240"/>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1508</v>
      </c>
      <c r="D63" s="236"/>
      <c r="E63" s="239">
        <v>5.94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682</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377</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9</v>
      </c>
      <c r="B66" s="176" t="s">
        <v>683</v>
      </c>
      <c r="C66" s="202" t="s">
        <v>609</v>
      </c>
      <c r="D66" s="181" t="s">
        <v>610</v>
      </c>
      <c r="E66" s="186">
        <v>5.49</v>
      </c>
      <c r="F66" s="193"/>
      <c r="G66" s="194">
        <f>ROUND(E66*F66,2)</f>
        <v>0</v>
      </c>
      <c r="H66" s="194">
        <v>21</v>
      </c>
      <c r="I66" s="194">
        <f>G66*(1+H66/100)</f>
        <v>0</v>
      </c>
      <c r="J66" s="194">
        <v>1.41E-2</v>
      </c>
      <c r="K66" s="194">
        <f>ROUND(E66*J66,2)</f>
        <v>0.08</v>
      </c>
      <c r="L66" s="194">
        <v>0</v>
      </c>
      <c r="M66" s="194">
        <f>ROUND(E66*L66,2)</f>
        <v>0</v>
      </c>
      <c r="N66" s="195" t="s">
        <v>611</v>
      </c>
      <c r="O66" s="221" t="s">
        <v>281</v>
      </c>
      <c r="P66" s="32"/>
      <c r="Q66" s="32"/>
      <c r="R66" s="32"/>
      <c r="S66" s="32"/>
      <c r="T66" s="32"/>
      <c r="U66" s="32"/>
      <c r="V66" s="32"/>
      <c r="W66" s="32"/>
      <c r="X66" s="32"/>
      <c r="Y66" s="32"/>
      <c r="Z66" s="32"/>
      <c r="AA66" s="32"/>
      <c r="AB66" s="32"/>
      <c r="AC66" s="32"/>
      <c r="AD66" s="32"/>
      <c r="AE66" s="32" t="s">
        <v>384</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4" t="s">
        <v>444</v>
      </c>
      <c r="D67" s="237"/>
      <c r="E67" s="240"/>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5" t="s">
        <v>1509</v>
      </c>
      <c r="D68" s="237"/>
      <c r="E68" s="240">
        <v>1.6479999999999999</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386</v>
      </c>
      <c r="AF68" s="32">
        <v>2</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5" t="s">
        <v>1510</v>
      </c>
      <c r="D69" s="237"/>
      <c r="E69" s="240">
        <v>0.18</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386</v>
      </c>
      <c r="AF69" s="32">
        <v>2</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6" t="s">
        <v>451</v>
      </c>
      <c r="D70" s="238"/>
      <c r="E70" s="241">
        <v>1.8280000000000001</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3</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4" t="s">
        <v>452</v>
      </c>
      <c r="D71" s="237"/>
      <c r="E71" s="240"/>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1511</v>
      </c>
      <c r="D72" s="236"/>
      <c r="E72" s="239">
        <v>5.49</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386</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10</v>
      </c>
      <c r="B74" s="176" t="s">
        <v>691</v>
      </c>
      <c r="C74" s="202" t="s">
        <v>619</v>
      </c>
      <c r="D74" s="181" t="s">
        <v>610</v>
      </c>
      <c r="E74" s="186">
        <v>5.49</v>
      </c>
      <c r="F74" s="193"/>
      <c r="G74" s="194">
        <f>ROUND(E74*F74,2)</f>
        <v>0</v>
      </c>
      <c r="H74" s="194">
        <v>21</v>
      </c>
      <c r="I74" s="194">
        <f>G74*(1+H74/100)</f>
        <v>0</v>
      </c>
      <c r="J74" s="194">
        <v>0</v>
      </c>
      <c r="K74" s="194">
        <f>ROUND(E74*J74,2)</f>
        <v>0</v>
      </c>
      <c r="L74" s="194">
        <v>0</v>
      </c>
      <c r="M74" s="194">
        <f>ROUND(E74*L74,2)</f>
        <v>0</v>
      </c>
      <c r="N74" s="195" t="s">
        <v>611</v>
      </c>
      <c r="O74" s="221" t="s">
        <v>281</v>
      </c>
      <c r="P74" s="32"/>
      <c r="Q74" s="32"/>
      <c r="R74" s="32"/>
      <c r="S74" s="32"/>
      <c r="T74" s="32"/>
      <c r="U74" s="32"/>
      <c r="V74" s="32"/>
      <c r="W74" s="32"/>
      <c r="X74" s="32"/>
      <c r="Y74" s="32"/>
      <c r="Z74" s="32"/>
      <c r="AA74" s="32"/>
      <c r="AB74" s="32"/>
      <c r="AC74" s="32"/>
      <c r="AD74" s="32"/>
      <c r="AE74" s="32" t="s">
        <v>384</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1512</v>
      </c>
      <c r="D75" s="236"/>
      <c r="E75" s="239">
        <v>5.49</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386</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x14ac:dyDescent="0.2">
      <c r="A77" s="216" t="s">
        <v>276</v>
      </c>
      <c r="B77" s="175" t="s">
        <v>146</v>
      </c>
      <c r="C77" s="201" t="s">
        <v>147</v>
      </c>
      <c r="D77" s="180"/>
      <c r="E77" s="185"/>
      <c r="F77" s="304">
        <f>SUM(G78:G84)</f>
        <v>0</v>
      </c>
      <c r="G77" s="305"/>
      <c r="H77" s="191"/>
      <c r="I77" s="191">
        <f>SUM(I78:I84)</f>
        <v>0</v>
      </c>
      <c r="J77" s="191"/>
      <c r="K77" s="191">
        <f>SUM(K78:K84)</f>
        <v>0.60000000000000009</v>
      </c>
      <c r="L77" s="191"/>
      <c r="M77" s="191">
        <f>SUM(M78:M84)</f>
        <v>0</v>
      </c>
      <c r="N77" s="192"/>
      <c r="O77" s="220"/>
      <c r="AE77" t="s">
        <v>277</v>
      </c>
    </row>
    <row r="78" spans="1:60" outlineLevel="1" x14ac:dyDescent="0.2">
      <c r="A78" s="218"/>
      <c r="B78" s="318" t="s">
        <v>1477</v>
      </c>
      <c r="C78" s="319"/>
      <c r="D78" s="320"/>
      <c r="E78" s="321"/>
      <c r="F78" s="322"/>
      <c r="G78" s="323"/>
      <c r="H78" s="194"/>
      <c r="I78" s="194"/>
      <c r="J78" s="194"/>
      <c r="K78" s="194"/>
      <c r="L78" s="194"/>
      <c r="M78" s="194"/>
      <c r="N78" s="195"/>
      <c r="O78" s="221"/>
      <c r="P78" s="32"/>
      <c r="Q78" s="32"/>
      <c r="R78" s="32"/>
      <c r="S78" s="32"/>
      <c r="T78" s="32"/>
      <c r="U78" s="32"/>
      <c r="V78" s="32"/>
      <c r="W78" s="32"/>
      <c r="X78" s="32"/>
      <c r="Y78" s="32"/>
      <c r="Z78" s="32"/>
      <c r="AA78" s="32"/>
      <c r="AB78" s="32"/>
      <c r="AC78" s="32">
        <v>0</v>
      </c>
      <c r="AD78" s="32"/>
      <c r="AE78" s="32" t="s">
        <v>377</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11</v>
      </c>
      <c r="B79" s="176" t="s">
        <v>1478</v>
      </c>
      <c r="C79" s="202" t="s">
        <v>1479</v>
      </c>
      <c r="D79" s="181" t="s">
        <v>560</v>
      </c>
      <c r="E79" s="186">
        <v>61.68</v>
      </c>
      <c r="F79" s="193"/>
      <c r="G79" s="194">
        <f>ROUND(E79*F79,2)</f>
        <v>0</v>
      </c>
      <c r="H79" s="194">
        <v>21</v>
      </c>
      <c r="I79" s="194">
        <f>G79*(1+H79/100)</f>
        <v>0</v>
      </c>
      <c r="J79" s="194">
        <v>8.9099999999999995E-3</v>
      </c>
      <c r="K79" s="194">
        <f>ROUND(E79*J79,2)</f>
        <v>0.55000000000000004</v>
      </c>
      <c r="L79" s="194">
        <v>0</v>
      </c>
      <c r="M79" s="194">
        <f>ROUND(E79*L79,2)</f>
        <v>0</v>
      </c>
      <c r="N79" s="195"/>
      <c r="O79" s="221" t="s">
        <v>295</v>
      </c>
      <c r="P79" s="32"/>
      <c r="Q79" s="32"/>
      <c r="R79" s="32"/>
      <c r="S79" s="32"/>
      <c r="T79" s="32"/>
      <c r="U79" s="32"/>
      <c r="V79" s="32"/>
      <c r="W79" s="32"/>
      <c r="X79" s="32"/>
      <c r="Y79" s="32"/>
      <c r="Z79" s="32"/>
      <c r="AA79" s="32"/>
      <c r="AB79" s="32"/>
      <c r="AC79" s="32"/>
      <c r="AD79" s="32"/>
      <c r="AE79" s="32" t="s">
        <v>397</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3" t="s">
        <v>1513</v>
      </c>
      <c r="D80" s="236"/>
      <c r="E80" s="239">
        <v>61.68</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386</v>
      </c>
      <c r="AF80" s="32">
        <v>0</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ht="22.5" outlineLevel="1" x14ac:dyDescent="0.2">
      <c r="A82" s="217">
        <v>12</v>
      </c>
      <c r="B82" s="176" t="s">
        <v>1481</v>
      </c>
      <c r="C82" s="202" t="s">
        <v>1482</v>
      </c>
      <c r="D82" s="181" t="s">
        <v>560</v>
      </c>
      <c r="E82" s="186">
        <v>61.68</v>
      </c>
      <c r="F82" s="193"/>
      <c r="G82" s="194">
        <f>ROUND(E82*F82,2)</f>
        <v>0</v>
      </c>
      <c r="H82" s="194">
        <v>21</v>
      </c>
      <c r="I82" s="194">
        <f>G82*(1+H82/100)</f>
        <v>0</v>
      </c>
      <c r="J82" s="194">
        <v>8.0000000000000004E-4</v>
      </c>
      <c r="K82" s="194">
        <f>ROUND(E82*J82,2)</f>
        <v>0.05</v>
      </c>
      <c r="L82" s="194">
        <v>0</v>
      </c>
      <c r="M82" s="194">
        <f>ROUND(E82*L82,2)</f>
        <v>0</v>
      </c>
      <c r="N82" s="195" t="s">
        <v>479</v>
      </c>
      <c r="O82" s="221" t="s">
        <v>281</v>
      </c>
      <c r="P82" s="32"/>
      <c r="Q82" s="32"/>
      <c r="R82" s="32"/>
      <c r="S82" s="32"/>
      <c r="T82" s="32"/>
      <c r="U82" s="32"/>
      <c r="V82" s="32"/>
      <c r="W82" s="32"/>
      <c r="X82" s="32"/>
      <c r="Y82" s="32"/>
      <c r="Z82" s="32"/>
      <c r="AA82" s="32"/>
      <c r="AB82" s="32"/>
      <c r="AC82" s="32"/>
      <c r="AD82" s="32"/>
      <c r="AE82" s="32" t="s">
        <v>480</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1513</v>
      </c>
      <c r="D83" s="236"/>
      <c r="E83" s="239">
        <v>61.68</v>
      </c>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386</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x14ac:dyDescent="0.2">
      <c r="A85" s="216" t="s">
        <v>276</v>
      </c>
      <c r="B85" s="175" t="s">
        <v>150</v>
      </c>
      <c r="C85" s="201" t="s">
        <v>151</v>
      </c>
      <c r="D85" s="180"/>
      <c r="E85" s="185"/>
      <c r="F85" s="304">
        <f>SUM(G86:G101)</f>
        <v>0</v>
      </c>
      <c r="G85" s="305"/>
      <c r="H85" s="191"/>
      <c r="I85" s="191">
        <f>SUM(I86:I101)</f>
        <v>0</v>
      </c>
      <c r="J85" s="191"/>
      <c r="K85" s="191">
        <f>SUM(K86:K101)</f>
        <v>0.19</v>
      </c>
      <c r="L85" s="191"/>
      <c r="M85" s="191">
        <f>SUM(M86:M101)</f>
        <v>0</v>
      </c>
      <c r="N85" s="192"/>
      <c r="O85" s="220"/>
      <c r="AE85" t="s">
        <v>277</v>
      </c>
    </row>
    <row r="86" spans="1:60" outlineLevel="1" x14ac:dyDescent="0.2">
      <c r="A86" s="218"/>
      <c r="B86" s="318" t="s">
        <v>747</v>
      </c>
      <c r="C86" s="319"/>
      <c r="D86" s="320"/>
      <c r="E86" s="321"/>
      <c r="F86" s="322"/>
      <c r="G86" s="323"/>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377</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748</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379</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749</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v>1</v>
      </c>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13</v>
      </c>
      <c r="B89" s="176" t="s">
        <v>753</v>
      </c>
      <c r="C89" s="202" t="s">
        <v>754</v>
      </c>
      <c r="D89" s="181" t="s">
        <v>498</v>
      </c>
      <c r="E89" s="186">
        <v>3</v>
      </c>
      <c r="F89" s="193"/>
      <c r="G89" s="194">
        <f>ROUND(E89*F89,2)</f>
        <v>0</v>
      </c>
      <c r="H89" s="194">
        <v>21</v>
      </c>
      <c r="I89" s="194">
        <f>G89*(1+H89/100)</f>
        <v>0</v>
      </c>
      <c r="J89" s="194">
        <v>6.8000000000000005E-4</v>
      </c>
      <c r="K89" s="194">
        <f>ROUND(E89*J89,2)</f>
        <v>0</v>
      </c>
      <c r="L89" s="194">
        <v>0</v>
      </c>
      <c r="M89" s="194">
        <f>ROUND(E89*L89,2)</f>
        <v>0</v>
      </c>
      <c r="N89" s="195" t="s">
        <v>611</v>
      </c>
      <c r="O89" s="221" t="s">
        <v>281</v>
      </c>
      <c r="P89" s="32"/>
      <c r="Q89" s="32"/>
      <c r="R89" s="32"/>
      <c r="S89" s="32"/>
      <c r="T89" s="32"/>
      <c r="U89" s="32"/>
      <c r="V89" s="32"/>
      <c r="W89" s="32"/>
      <c r="X89" s="32"/>
      <c r="Y89" s="32"/>
      <c r="Z89" s="32"/>
      <c r="AA89" s="32"/>
      <c r="AB89" s="32"/>
      <c r="AC89" s="32"/>
      <c r="AD89" s="32"/>
      <c r="AE89" s="32" t="s">
        <v>397</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1514</v>
      </c>
      <c r="D90" s="236"/>
      <c r="E90" s="239">
        <v>3</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386</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312" t="s">
        <v>1515</v>
      </c>
      <c r="C92" s="313"/>
      <c r="D92" s="314"/>
      <c r="E92" s="315"/>
      <c r="F92" s="316"/>
      <c r="G92" s="317"/>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377</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ht="22.5" outlineLevel="1" x14ac:dyDescent="0.2">
      <c r="A93" s="217">
        <v>14</v>
      </c>
      <c r="B93" s="176" t="s">
        <v>1516</v>
      </c>
      <c r="C93" s="202" t="s">
        <v>1517</v>
      </c>
      <c r="D93" s="181" t="s">
        <v>498</v>
      </c>
      <c r="E93" s="186">
        <v>96</v>
      </c>
      <c r="F93" s="193"/>
      <c r="G93" s="194">
        <f>ROUND(E93*F93,2)</f>
        <v>0</v>
      </c>
      <c r="H93" s="194">
        <v>21</v>
      </c>
      <c r="I93" s="194">
        <f>G93*(1+H93/100)</f>
        <v>0</v>
      </c>
      <c r="J93" s="194">
        <v>0</v>
      </c>
      <c r="K93" s="194">
        <f>ROUND(E93*J93,2)</f>
        <v>0</v>
      </c>
      <c r="L93" s="194">
        <v>0</v>
      </c>
      <c r="M93" s="194">
        <f>ROUND(E93*L93,2)</f>
        <v>0</v>
      </c>
      <c r="N93" s="195" t="s">
        <v>876</v>
      </c>
      <c r="O93" s="221" t="s">
        <v>281</v>
      </c>
      <c r="P93" s="32"/>
      <c r="Q93" s="32"/>
      <c r="R93" s="32"/>
      <c r="S93" s="32"/>
      <c r="T93" s="32"/>
      <c r="U93" s="32"/>
      <c r="V93" s="32"/>
      <c r="W93" s="32"/>
      <c r="X93" s="32"/>
      <c r="Y93" s="32"/>
      <c r="Z93" s="32"/>
      <c r="AA93" s="32"/>
      <c r="AB93" s="32"/>
      <c r="AC93" s="32"/>
      <c r="AD93" s="32"/>
      <c r="AE93" s="32" t="s">
        <v>397</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1518</v>
      </c>
      <c r="D94" s="236"/>
      <c r="E94" s="239">
        <v>96</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386</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15</v>
      </c>
      <c r="B96" s="176" t="s">
        <v>1519</v>
      </c>
      <c r="C96" s="202" t="s">
        <v>1520</v>
      </c>
      <c r="D96" s="181" t="s">
        <v>638</v>
      </c>
      <c r="E96" s="186">
        <v>190.548</v>
      </c>
      <c r="F96" s="193"/>
      <c r="G96" s="194">
        <f>ROUND(E96*F96,2)</f>
        <v>0</v>
      </c>
      <c r="H96" s="194">
        <v>21</v>
      </c>
      <c r="I96" s="194">
        <f>G96*(1+H96/100)</f>
        <v>0</v>
      </c>
      <c r="J96" s="194">
        <v>1E-3</v>
      </c>
      <c r="K96" s="194">
        <f>ROUND(E96*J96,2)</f>
        <v>0.19</v>
      </c>
      <c r="L96" s="194">
        <v>0</v>
      </c>
      <c r="M96" s="194">
        <f>ROUND(E96*L96,2)</f>
        <v>0</v>
      </c>
      <c r="N96" s="195"/>
      <c r="O96" s="221" t="s">
        <v>295</v>
      </c>
      <c r="P96" s="32"/>
      <c r="Q96" s="32"/>
      <c r="R96" s="32"/>
      <c r="S96" s="32"/>
      <c r="T96" s="32"/>
      <c r="U96" s="32"/>
      <c r="V96" s="32"/>
      <c r="W96" s="32"/>
      <c r="X96" s="32"/>
      <c r="Y96" s="32"/>
      <c r="Z96" s="32"/>
      <c r="AA96" s="32"/>
      <c r="AB96" s="32"/>
      <c r="AC96" s="32"/>
      <c r="AD96" s="32"/>
      <c r="AE96" s="32" t="s">
        <v>480</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03" t="s">
        <v>760</v>
      </c>
      <c r="D97" s="182"/>
      <c r="E97" s="187"/>
      <c r="F97" s="196"/>
      <c r="G97" s="196"/>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284</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03" t="s">
        <v>761</v>
      </c>
      <c r="D98" s="182"/>
      <c r="E98" s="187"/>
      <c r="F98" s="196"/>
      <c r="G98" s="196"/>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284</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43" t="s">
        <v>1521</v>
      </c>
      <c r="D99" s="236"/>
      <c r="E99" s="239">
        <v>160.21199999999999</v>
      </c>
      <c r="F99" s="194"/>
      <c r="G99" s="194"/>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386</v>
      </c>
      <c r="AF99" s="32">
        <v>0</v>
      </c>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1522</v>
      </c>
      <c r="D100" s="236"/>
      <c r="E100" s="239">
        <v>30.335999999999999</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386</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x14ac:dyDescent="0.2">
      <c r="A102" s="216" t="s">
        <v>276</v>
      </c>
      <c r="B102" s="175" t="s">
        <v>157</v>
      </c>
      <c r="C102" s="201" t="s">
        <v>158</v>
      </c>
      <c r="D102" s="180"/>
      <c r="E102" s="185"/>
      <c r="F102" s="304">
        <f>SUM(G103:G114)</f>
        <v>0</v>
      </c>
      <c r="G102" s="305"/>
      <c r="H102" s="191"/>
      <c r="I102" s="191">
        <f>SUM(I103:I114)</f>
        <v>0</v>
      </c>
      <c r="J102" s="191"/>
      <c r="K102" s="191">
        <f>SUM(K103:K114)</f>
        <v>0</v>
      </c>
      <c r="L102" s="191"/>
      <c r="M102" s="191">
        <f>SUM(M103:M114)</f>
        <v>0</v>
      </c>
      <c r="N102" s="192"/>
      <c r="O102" s="220"/>
      <c r="AE102" t="s">
        <v>277</v>
      </c>
    </row>
    <row r="103" spans="1:60" outlineLevel="1" x14ac:dyDescent="0.2">
      <c r="A103" s="218"/>
      <c r="B103" s="318" t="s">
        <v>767</v>
      </c>
      <c r="C103" s="319"/>
      <c r="D103" s="320"/>
      <c r="E103" s="321"/>
      <c r="F103" s="322"/>
      <c r="G103" s="323"/>
      <c r="H103" s="194"/>
      <c r="I103" s="194"/>
      <c r="J103" s="194"/>
      <c r="K103" s="194"/>
      <c r="L103" s="194"/>
      <c r="M103" s="194"/>
      <c r="N103" s="195"/>
      <c r="O103" s="221"/>
      <c r="P103" s="32"/>
      <c r="Q103" s="32"/>
      <c r="R103" s="32"/>
      <c r="S103" s="32"/>
      <c r="T103" s="32"/>
      <c r="U103" s="32"/>
      <c r="V103" s="32"/>
      <c r="W103" s="32"/>
      <c r="X103" s="32"/>
      <c r="Y103" s="32"/>
      <c r="Z103" s="32"/>
      <c r="AA103" s="32"/>
      <c r="AB103" s="32"/>
      <c r="AC103" s="32">
        <v>0</v>
      </c>
      <c r="AD103" s="32"/>
      <c r="AE103" s="32" t="s">
        <v>377</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312" t="s">
        <v>768</v>
      </c>
      <c r="C104" s="313"/>
      <c r="D104" s="314"/>
      <c r="E104" s="315"/>
      <c r="F104" s="316"/>
      <c r="G104" s="31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769</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312" t="s">
        <v>770</v>
      </c>
      <c r="C105" s="313"/>
      <c r="D105" s="314"/>
      <c r="E105" s="315"/>
      <c r="F105" s="316"/>
      <c r="G105" s="31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769</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771</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769</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772</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769</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773</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769</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774</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769</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775</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769</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776</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769</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777</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379</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16</v>
      </c>
      <c r="B113" s="176" t="s">
        <v>778</v>
      </c>
      <c r="C113" s="202" t="s">
        <v>779</v>
      </c>
      <c r="D113" s="181" t="s">
        <v>478</v>
      </c>
      <c r="E113" s="186">
        <v>84.148330000000001</v>
      </c>
      <c r="F113" s="193"/>
      <c r="G113" s="194">
        <f>ROUND(E113*F113,2)</f>
        <v>0</v>
      </c>
      <c r="H113" s="194">
        <v>21</v>
      </c>
      <c r="I113" s="194">
        <f>G113*(1+H113/100)</f>
        <v>0</v>
      </c>
      <c r="J113" s="194">
        <v>0</v>
      </c>
      <c r="K113" s="194">
        <f>ROUND(E113*J113,2)</f>
        <v>0</v>
      </c>
      <c r="L113" s="194">
        <v>0</v>
      </c>
      <c r="M113" s="194">
        <f>ROUND(E113*L113,2)</f>
        <v>0</v>
      </c>
      <c r="N113" s="195"/>
      <c r="O113" s="221" t="s">
        <v>281</v>
      </c>
      <c r="P113" s="32"/>
      <c r="Q113" s="32"/>
      <c r="R113" s="32"/>
      <c r="S113" s="32"/>
      <c r="T113" s="32"/>
      <c r="U113" s="32"/>
      <c r="V113" s="32"/>
      <c r="W113" s="32"/>
      <c r="X113" s="32"/>
      <c r="Y113" s="32"/>
      <c r="Z113" s="32"/>
      <c r="AA113" s="32"/>
      <c r="AB113" s="32"/>
      <c r="AC113" s="32"/>
      <c r="AD113" s="32"/>
      <c r="AE113" s="32" t="s">
        <v>781</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x14ac:dyDescent="0.2">
      <c r="A115" s="216" t="s">
        <v>276</v>
      </c>
      <c r="B115" s="175" t="s">
        <v>209</v>
      </c>
      <c r="C115" s="201" t="s">
        <v>210</v>
      </c>
      <c r="D115" s="180"/>
      <c r="E115" s="185"/>
      <c r="F115" s="304">
        <f>SUM(G116:G136)</f>
        <v>0</v>
      </c>
      <c r="G115" s="305"/>
      <c r="H115" s="191"/>
      <c r="I115" s="191">
        <f>SUM(I116:I136)</f>
        <v>0</v>
      </c>
      <c r="J115" s="191"/>
      <c r="K115" s="191">
        <f>SUM(K116:K136)</f>
        <v>1.4600000000000002</v>
      </c>
      <c r="L115" s="191"/>
      <c r="M115" s="191">
        <f>SUM(M116:M136)</f>
        <v>0</v>
      </c>
      <c r="N115" s="192"/>
      <c r="O115" s="220"/>
      <c r="AE115" t="s">
        <v>277</v>
      </c>
    </row>
    <row r="116" spans="1:60" outlineLevel="1" x14ac:dyDescent="0.2">
      <c r="A116" s="218"/>
      <c r="B116" s="318" t="s">
        <v>1523</v>
      </c>
      <c r="C116" s="319"/>
      <c r="D116" s="320"/>
      <c r="E116" s="321"/>
      <c r="F116" s="322"/>
      <c r="G116" s="323"/>
      <c r="H116" s="194"/>
      <c r="I116" s="194"/>
      <c r="J116" s="194"/>
      <c r="K116" s="194"/>
      <c r="L116" s="194"/>
      <c r="M116" s="194"/>
      <c r="N116" s="195"/>
      <c r="O116" s="221"/>
      <c r="P116" s="32"/>
      <c r="Q116" s="32"/>
      <c r="R116" s="32"/>
      <c r="S116" s="32"/>
      <c r="T116" s="32"/>
      <c r="U116" s="32"/>
      <c r="V116" s="32"/>
      <c r="W116" s="32"/>
      <c r="X116" s="32"/>
      <c r="Y116" s="32"/>
      <c r="Z116" s="32"/>
      <c r="AA116" s="32"/>
      <c r="AB116" s="32"/>
      <c r="AC116" s="32">
        <v>0</v>
      </c>
      <c r="AD116" s="32"/>
      <c r="AE116" s="32" t="s">
        <v>377</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17</v>
      </c>
      <c r="B117" s="176" t="s">
        <v>1524</v>
      </c>
      <c r="C117" s="202" t="s">
        <v>1525</v>
      </c>
      <c r="D117" s="181" t="s">
        <v>638</v>
      </c>
      <c r="E117" s="186">
        <v>1522.8</v>
      </c>
      <c r="F117" s="193"/>
      <c r="G117" s="194">
        <f>ROUND(E117*F117,2)</f>
        <v>0</v>
      </c>
      <c r="H117" s="194">
        <v>21</v>
      </c>
      <c r="I117" s="194">
        <f>G117*(1+H117/100)</f>
        <v>0</v>
      </c>
      <c r="J117" s="194">
        <v>6.0000000000000002E-5</v>
      </c>
      <c r="K117" s="194">
        <f>ROUND(E117*J117,2)</f>
        <v>0.09</v>
      </c>
      <c r="L117" s="194">
        <v>0</v>
      </c>
      <c r="M117" s="194">
        <f>ROUND(E117*L117,2)</f>
        <v>0</v>
      </c>
      <c r="N117" s="195" t="s">
        <v>814</v>
      </c>
      <c r="O117" s="221" t="s">
        <v>281</v>
      </c>
      <c r="P117" s="32"/>
      <c r="Q117" s="32"/>
      <c r="R117" s="32"/>
      <c r="S117" s="32"/>
      <c r="T117" s="32"/>
      <c r="U117" s="32"/>
      <c r="V117" s="32"/>
      <c r="W117" s="32"/>
      <c r="X117" s="32"/>
      <c r="Y117" s="32"/>
      <c r="Z117" s="32"/>
      <c r="AA117" s="32"/>
      <c r="AB117" s="32"/>
      <c r="AC117" s="32"/>
      <c r="AD117" s="32"/>
      <c r="AE117" s="32" t="s">
        <v>397</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1526</v>
      </c>
      <c r="D118" s="236"/>
      <c r="E118" s="239">
        <v>1522.8</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386</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93"/>
      <c r="D119" s="294"/>
      <c r="E119" s="295"/>
      <c r="F119" s="296"/>
      <c r="G119" s="297"/>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312" t="s">
        <v>811</v>
      </c>
      <c r="C120" s="313"/>
      <c r="D120" s="314"/>
      <c r="E120" s="315"/>
      <c r="F120" s="316"/>
      <c r="G120" s="317"/>
      <c r="H120" s="194"/>
      <c r="I120" s="194"/>
      <c r="J120" s="194"/>
      <c r="K120" s="194"/>
      <c r="L120" s="194"/>
      <c r="M120" s="194"/>
      <c r="N120" s="195"/>
      <c r="O120" s="221"/>
      <c r="P120" s="32"/>
      <c r="Q120" s="32"/>
      <c r="R120" s="32"/>
      <c r="S120" s="32"/>
      <c r="T120" s="32"/>
      <c r="U120" s="32"/>
      <c r="V120" s="32"/>
      <c r="W120" s="32"/>
      <c r="X120" s="32"/>
      <c r="Y120" s="32"/>
      <c r="Z120" s="32"/>
      <c r="AA120" s="32"/>
      <c r="AB120" s="32"/>
      <c r="AC120" s="32">
        <v>0</v>
      </c>
      <c r="AD120" s="32"/>
      <c r="AE120" s="32" t="s">
        <v>377</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18</v>
      </c>
      <c r="B121" s="176" t="s">
        <v>1527</v>
      </c>
      <c r="C121" s="202" t="s">
        <v>1528</v>
      </c>
      <c r="D121" s="181" t="s">
        <v>638</v>
      </c>
      <c r="E121" s="186">
        <v>273</v>
      </c>
      <c r="F121" s="193"/>
      <c r="G121" s="194">
        <f>ROUND(E121*F121,2)</f>
        <v>0</v>
      </c>
      <c r="H121" s="194">
        <v>21</v>
      </c>
      <c r="I121" s="194">
        <f>G121*(1+H121/100)</f>
        <v>0</v>
      </c>
      <c r="J121" s="194">
        <v>5.0000000000000002E-5</v>
      </c>
      <c r="K121" s="194">
        <f>ROUND(E121*J121,2)</f>
        <v>0.01</v>
      </c>
      <c r="L121" s="194">
        <v>0</v>
      </c>
      <c r="M121" s="194">
        <f>ROUND(E121*L121,2)</f>
        <v>0</v>
      </c>
      <c r="N121" s="195" t="s">
        <v>814</v>
      </c>
      <c r="O121" s="221" t="s">
        <v>281</v>
      </c>
      <c r="P121" s="32"/>
      <c r="Q121" s="32"/>
      <c r="R121" s="32"/>
      <c r="S121" s="32"/>
      <c r="T121" s="32"/>
      <c r="U121" s="32"/>
      <c r="V121" s="32"/>
      <c r="W121" s="32"/>
      <c r="X121" s="32"/>
      <c r="Y121" s="32"/>
      <c r="Z121" s="32"/>
      <c r="AA121" s="32"/>
      <c r="AB121" s="32"/>
      <c r="AC121" s="32"/>
      <c r="AD121" s="32"/>
      <c r="AE121" s="32" t="s">
        <v>397</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3" t="s">
        <v>1529</v>
      </c>
      <c r="D122" s="236"/>
      <c r="E122" s="239">
        <v>273</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386</v>
      </c>
      <c r="AF122" s="32">
        <v>0</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7">
        <v>19</v>
      </c>
      <c r="B124" s="176" t="s">
        <v>1530</v>
      </c>
      <c r="C124" s="202" t="s">
        <v>1531</v>
      </c>
      <c r="D124" s="181" t="s">
        <v>498</v>
      </c>
      <c r="E124" s="186">
        <v>90</v>
      </c>
      <c r="F124" s="193"/>
      <c r="G124" s="194">
        <f>ROUND(E124*F124,2)</f>
        <v>0</v>
      </c>
      <c r="H124" s="194">
        <v>21</v>
      </c>
      <c r="I124" s="194">
        <f>G124*(1+H124/100)</f>
        <v>0</v>
      </c>
      <c r="J124" s="194">
        <v>1.21E-2</v>
      </c>
      <c r="K124" s="194">
        <f>ROUND(E124*J124,2)</f>
        <v>1.0900000000000001</v>
      </c>
      <c r="L124" s="194">
        <v>0</v>
      </c>
      <c r="M124" s="194">
        <f>ROUND(E124*L124,2)</f>
        <v>0</v>
      </c>
      <c r="N124" s="195"/>
      <c r="O124" s="221" t="s">
        <v>295</v>
      </c>
      <c r="P124" s="32"/>
      <c r="Q124" s="32"/>
      <c r="R124" s="32"/>
      <c r="S124" s="32"/>
      <c r="T124" s="32"/>
      <c r="U124" s="32"/>
      <c r="V124" s="32"/>
      <c r="W124" s="32"/>
      <c r="X124" s="32"/>
      <c r="Y124" s="32"/>
      <c r="Z124" s="32"/>
      <c r="AA124" s="32"/>
      <c r="AB124" s="32"/>
      <c r="AC124" s="32"/>
      <c r="AD124" s="32"/>
      <c r="AE124" s="32" t="s">
        <v>480</v>
      </c>
      <c r="AF124" s="32"/>
      <c r="AG124" s="32"/>
      <c r="AH124" s="32"/>
      <c r="AI124" s="32"/>
      <c r="AJ124" s="32"/>
      <c r="AK124" s="32"/>
      <c r="AL124" s="32"/>
      <c r="AM124" s="32">
        <v>21</v>
      </c>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03" t="s">
        <v>760</v>
      </c>
      <c r="D125" s="182"/>
      <c r="E125" s="187"/>
      <c r="F125" s="196"/>
      <c r="G125" s="196"/>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284</v>
      </c>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3" t="s">
        <v>1532</v>
      </c>
      <c r="D126" s="236"/>
      <c r="E126" s="239">
        <v>90</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386</v>
      </c>
      <c r="AF126" s="32">
        <v>0</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7">
        <v>20</v>
      </c>
      <c r="B128" s="176" t="s">
        <v>1533</v>
      </c>
      <c r="C128" s="202" t="s">
        <v>1534</v>
      </c>
      <c r="D128" s="181" t="s">
        <v>638</v>
      </c>
      <c r="E128" s="186">
        <v>273</v>
      </c>
      <c r="F128" s="193"/>
      <c r="G128" s="194">
        <f>ROUND(E128*F128,2)</f>
        <v>0</v>
      </c>
      <c r="H128" s="194">
        <v>21</v>
      </c>
      <c r="I128" s="194">
        <f>G128*(1+H128/100)</f>
        <v>0</v>
      </c>
      <c r="J128" s="194">
        <v>1E-3</v>
      </c>
      <c r="K128" s="194">
        <f>ROUND(E128*J128,2)</f>
        <v>0.27</v>
      </c>
      <c r="L128" s="194">
        <v>0</v>
      </c>
      <c r="M128" s="194">
        <f>ROUND(E128*L128,2)</f>
        <v>0</v>
      </c>
      <c r="N128" s="195"/>
      <c r="O128" s="221" t="s">
        <v>295</v>
      </c>
      <c r="P128" s="32"/>
      <c r="Q128" s="32"/>
      <c r="R128" s="32"/>
      <c r="S128" s="32"/>
      <c r="T128" s="32"/>
      <c r="U128" s="32"/>
      <c r="V128" s="32"/>
      <c r="W128" s="32"/>
      <c r="X128" s="32"/>
      <c r="Y128" s="32"/>
      <c r="Z128" s="32"/>
      <c r="AA128" s="32"/>
      <c r="AB128" s="32"/>
      <c r="AC128" s="32"/>
      <c r="AD128" s="32"/>
      <c r="AE128" s="32" t="s">
        <v>480</v>
      </c>
      <c r="AF128" s="32"/>
      <c r="AG128" s="32"/>
      <c r="AH128" s="32"/>
      <c r="AI128" s="32"/>
      <c r="AJ128" s="32"/>
      <c r="AK128" s="32"/>
      <c r="AL128" s="32"/>
      <c r="AM128" s="32">
        <v>21</v>
      </c>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03" t="s">
        <v>760</v>
      </c>
      <c r="D129" s="182"/>
      <c r="E129" s="187"/>
      <c r="F129" s="196"/>
      <c r="G129" s="196"/>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284</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03" t="s">
        <v>761</v>
      </c>
      <c r="D130" s="182"/>
      <c r="E130" s="187"/>
      <c r="F130" s="196"/>
      <c r="G130" s="196"/>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284</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43" t="s">
        <v>1529</v>
      </c>
      <c r="D131" s="236"/>
      <c r="E131" s="239">
        <v>273</v>
      </c>
      <c r="F131" s="194"/>
      <c r="G131" s="194"/>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386</v>
      </c>
      <c r="AF131" s="32">
        <v>0</v>
      </c>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819</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820</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379</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v>21</v>
      </c>
      <c r="B135" s="177" t="s">
        <v>821</v>
      </c>
      <c r="C135" s="202" t="s">
        <v>822</v>
      </c>
      <c r="D135" s="181" t="s">
        <v>823</v>
      </c>
      <c r="E135" s="242"/>
      <c r="F135" s="193"/>
      <c r="G135" s="194">
        <f>ROUND(E135*F135,2)</f>
        <v>0</v>
      </c>
      <c r="H135" s="194">
        <v>21</v>
      </c>
      <c r="I135" s="194">
        <f>G135*(1+H135/100)</f>
        <v>0</v>
      </c>
      <c r="J135" s="194">
        <v>0</v>
      </c>
      <c r="K135" s="194">
        <f>ROUND(E135*J135,2)</f>
        <v>0</v>
      </c>
      <c r="L135" s="194">
        <v>0</v>
      </c>
      <c r="M135" s="194">
        <f>ROUND(E135*L135,2)</f>
        <v>0</v>
      </c>
      <c r="N135" s="195" t="s">
        <v>814</v>
      </c>
      <c r="O135" s="221" t="s">
        <v>281</v>
      </c>
      <c r="P135" s="32"/>
      <c r="Q135" s="32"/>
      <c r="R135" s="32"/>
      <c r="S135" s="32"/>
      <c r="T135" s="32"/>
      <c r="U135" s="32"/>
      <c r="V135" s="32"/>
      <c r="W135" s="32"/>
      <c r="X135" s="32"/>
      <c r="Y135" s="32"/>
      <c r="Z135" s="32"/>
      <c r="AA135" s="32"/>
      <c r="AB135" s="32"/>
      <c r="AC135" s="32"/>
      <c r="AD135" s="32"/>
      <c r="AE135" s="32" t="s">
        <v>781</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ht="13.5" outlineLevel="1" thickBot="1" x14ac:dyDescent="0.25">
      <c r="A136" s="227"/>
      <c r="B136" s="228"/>
      <c r="C136" s="306"/>
      <c r="D136" s="307"/>
      <c r="E136" s="308"/>
      <c r="F136" s="309"/>
      <c r="G136" s="310"/>
      <c r="H136" s="229"/>
      <c r="I136" s="229"/>
      <c r="J136" s="229"/>
      <c r="K136" s="229"/>
      <c r="L136" s="229"/>
      <c r="M136" s="229"/>
      <c r="N136" s="230"/>
      <c r="O136" s="23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x14ac:dyDescent="0.2">
      <c r="A137" s="166"/>
      <c r="B137" s="178" t="s">
        <v>338</v>
      </c>
      <c r="C137" s="204" t="s">
        <v>338</v>
      </c>
      <c r="D137" s="183"/>
      <c r="E137" s="188"/>
      <c r="F137" s="197"/>
      <c r="G137" s="197"/>
      <c r="H137" s="197"/>
      <c r="I137" s="197"/>
      <c r="J137" s="197"/>
      <c r="K137" s="197"/>
      <c r="L137" s="197"/>
      <c r="M137" s="197"/>
      <c r="N137" s="197"/>
      <c r="O137" s="198"/>
    </row>
    <row r="138" spans="1:60" hidden="1" x14ac:dyDescent="0.2">
      <c r="A138" s="206"/>
      <c r="B138" s="199"/>
      <c r="C138" s="205"/>
      <c r="D138" s="144"/>
      <c r="E138" s="46"/>
      <c r="F138" s="46"/>
      <c r="G138" s="46"/>
      <c r="H138" s="46"/>
      <c r="I138" s="46"/>
      <c r="J138" s="46"/>
      <c r="K138" s="46"/>
      <c r="L138" s="46"/>
      <c r="M138" s="46"/>
      <c r="N138" s="46"/>
      <c r="O138" s="143"/>
    </row>
    <row r="139" spans="1:60" hidden="1" x14ac:dyDescent="0.2">
      <c r="A139" s="209"/>
      <c r="B139" s="210" t="s">
        <v>339</v>
      </c>
      <c r="C139" s="211"/>
      <c r="D139" s="212"/>
      <c r="E139" s="213"/>
      <c r="F139" s="213"/>
      <c r="G139" s="214">
        <f>F9+F52+F77+F85+F102+F115</f>
        <v>0</v>
      </c>
      <c r="H139" s="39"/>
      <c r="I139" s="39"/>
      <c r="J139" s="39"/>
      <c r="K139" s="39"/>
      <c r="L139" s="39"/>
      <c r="M139" s="39"/>
      <c r="N139" s="39"/>
      <c r="O139" s="145"/>
    </row>
    <row r="140" spans="1:60" x14ac:dyDescent="0.2">
      <c r="D140" s="142"/>
    </row>
    <row r="141" spans="1:60" x14ac:dyDescent="0.2">
      <c r="D141" s="142"/>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x72UUagN45MFQ7o6ozG1qMTsM66L1uW52hqMpXY5nSGl5AJoHcPV2UYE5hJ8+N6GYMdcutTvWB8p9q18nuq1DA==" saltValue="ZB9U/Fx3gdNFfqH+KavYwA==" spinCount="100000" sheet="1"/>
  <mergeCells count="58">
    <mergeCell ref="C132:G132"/>
    <mergeCell ref="B133:G133"/>
    <mergeCell ref="B134:G134"/>
    <mergeCell ref="C136:G136"/>
    <mergeCell ref="F115:G115"/>
    <mergeCell ref="B116:G116"/>
    <mergeCell ref="C119:G119"/>
    <mergeCell ref="B120:G120"/>
    <mergeCell ref="C123:G123"/>
    <mergeCell ref="C127:G127"/>
    <mergeCell ref="C114:G114"/>
    <mergeCell ref="F102:G102"/>
    <mergeCell ref="B103:G103"/>
    <mergeCell ref="B104:G104"/>
    <mergeCell ref="B105:G105"/>
    <mergeCell ref="B106:G106"/>
    <mergeCell ref="B107:G107"/>
    <mergeCell ref="B108:G108"/>
    <mergeCell ref="B109:G109"/>
    <mergeCell ref="B110:G110"/>
    <mergeCell ref="B111:G111"/>
    <mergeCell ref="B112:G112"/>
    <mergeCell ref="C101:G101"/>
    <mergeCell ref="F77:G77"/>
    <mergeCell ref="B78:G78"/>
    <mergeCell ref="C81:G81"/>
    <mergeCell ref="C84:G84"/>
    <mergeCell ref="F85:G85"/>
    <mergeCell ref="B86:G86"/>
    <mergeCell ref="B87:G87"/>
    <mergeCell ref="B88:G88"/>
    <mergeCell ref="C91:G91"/>
    <mergeCell ref="B92:G92"/>
    <mergeCell ref="C95:G95"/>
    <mergeCell ref="C76:G76"/>
    <mergeCell ref="C35:G35"/>
    <mergeCell ref="C46:G46"/>
    <mergeCell ref="C48:G48"/>
    <mergeCell ref="C51:G51"/>
    <mergeCell ref="F52:G52"/>
    <mergeCell ref="B53:G53"/>
    <mergeCell ref="B54:G54"/>
    <mergeCell ref="B55:G55"/>
    <mergeCell ref="C64:G64"/>
    <mergeCell ref="B65:G65"/>
    <mergeCell ref="C73:G73"/>
    <mergeCell ref="B32:G32"/>
    <mergeCell ref="A1:G1"/>
    <mergeCell ref="C7:G7"/>
    <mergeCell ref="F9:G9"/>
    <mergeCell ref="B10:G10"/>
    <mergeCell ref="B11:G11"/>
    <mergeCell ref="C14:G14"/>
    <mergeCell ref="C17:G17"/>
    <mergeCell ref="B18:G18"/>
    <mergeCell ref="B19:G19"/>
    <mergeCell ref="C30:G30"/>
    <mergeCell ref="B31:G31"/>
  </mergeCells>
  <pageMargins left="0.59055118110236204" right="0.39370078740157499" top="0.78740157499999996" bottom="0.78740157499999996"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352</v>
      </c>
      <c r="C4" s="170" t="s">
        <v>353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SUMIF(AM8:AM141,AN5,G8:G141)</f>
        <v>0</v>
      </c>
      <c r="AO6">
        <f>SUMIF(AM8:AM141,AO5,G8:G141)</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88</v>
      </c>
      <c r="C9" s="201" t="s">
        <v>89</v>
      </c>
      <c r="D9" s="180"/>
      <c r="E9" s="185"/>
      <c r="F9" s="304">
        <f>SUM(G10:G48)</f>
        <v>0</v>
      </c>
      <c r="G9" s="305"/>
      <c r="H9" s="191"/>
      <c r="I9" s="191">
        <f>SUM(I10:I48)</f>
        <v>0</v>
      </c>
      <c r="J9" s="191"/>
      <c r="K9" s="191">
        <f>SUM(K10:K48)</f>
        <v>67.66</v>
      </c>
      <c r="L9" s="191"/>
      <c r="M9" s="191">
        <f>SUM(M10:M48)</f>
        <v>0</v>
      </c>
      <c r="N9" s="192"/>
      <c r="O9" s="220"/>
      <c r="AE9" t="s">
        <v>277</v>
      </c>
    </row>
    <row r="10" spans="1:60" outlineLevel="1" x14ac:dyDescent="0.2">
      <c r="A10" s="218"/>
      <c r="B10" s="318" t="s">
        <v>1430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1431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1432</v>
      </c>
      <c r="C12" s="202" t="s">
        <v>1433</v>
      </c>
      <c r="D12" s="181" t="s">
        <v>498</v>
      </c>
      <c r="E12" s="186">
        <v>4</v>
      </c>
      <c r="F12" s="193"/>
      <c r="G12" s="194">
        <f>ROUND(E12*F12,2)</f>
        <v>0</v>
      </c>
      <c r="H12" s="194">
        <v>21</v>
      </c>
      <c r="I12" s="194">
        <f>G12*(1+H12/100)</f>
        <v>0</v>
      </c>
      <c r="J12" s="194">
        <v>4.9899999999999996E-3</v>
      </c>
      <c r="K12" s="194">
        <f>ROUND(E12*J12,2)</f>
        <v>0.02</v>
      </c>
      <c r="L12" s="194">
        <v>0</v>
      </c>
      <c r="M12" s="194">
        <f>ROUND(E12*L12,2)</f>
        <v>0</v>
      </c>
      <c r="N12" s="195" t="s">
        <v>1434</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1535</v>
      </c>
      <c r="D13" s="236"/>
      <c r="E13" s="239">
        <v>4</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1441</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1442</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379</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1487</v>
      </c>
      <c r="C17" s="202" t="s">
        <v>1444</v>
      </c>
      <c r="D17" s="181" t="s">
        <v>382</v>
      </c>
      <c r="E17" s="186">
        <v>23.6</v>
      </c>
      <c r="F17" s="193"/>
      <c r="G17" s="194">
        <f>ROUND(E17*F17,2)</f>
        <v>0</v>
      </c>
      <c r="H17" s="194">
        <v>21</v>
      </c>
      <c r="I17" s="194">
        <f>G17*(1+H17/100)</f>
        <v>0</v>
      </c>
      <c r="J17" s="194">
        <v>2.59138</v>
      </c>
      <c r="K17" s="194">
        <f>ROUND(E17*J17,2)</f>
        <v>61.16</v>
      </c>
      <c r="L17" s="194">
        <v>0</v>
      </c>
      <c r="M17" s="194">
        <f>ROUND(E17*L17,2)</f>
        <v>0</v>
      </c>
      <c r="N17" s="195" t="s">
        <v>1434</v>
      </c>
      <c r="O17" s="221" t="s">
        <v>281</v>
      </c>
      <c r="P17" s="32"/>
      <c r="Q17" s="32"/>
      <c r="R17" s="32"/>
      <c r="S17" s="32"/>
      <c r="T17" s="32"/>
      <c r="U17" s="32"/>
      <c r="V17" s="32"/>
      <c r="W17" s="32"/>
      <c r="X17" s="32"/>
      <c r="Y17" s="32"/>
      <c r="Z17" s="32"/>
      <c r="AA17" s="32"/>
      <c r="AB17" s="32"/>
      <c r="AC17" s="32"/>
      <c r="AD17" s="32"/>
      <c r="AE17" s="32" t="s">
        <v>384</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4" t="s">
        <v>444</v>
      </c>
      <c r="D18" s="237"/>
      <c r="E18" s="240"/>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5" t="s">
        <v>1536</v>
      </c>
      <c r="D19" s="237"/>
      <c r="E19" s="240">
        <v>1.1925399999999999</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2</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5" t="s">
        <v>1537</v>
      </c>
      <c r="D20" s="237"/>
      <c r="E20" s="240">
        <v>0.33074999999999999</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2</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5" t="s">
        <v>1538</v>
      </c>
      <c r="D21" s="237"/>
      <c r="E21" s="240">
        <v>0.62834999999999996</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386</v>
      </c>
      <c r="AF21" s="32">
        <v>2</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5" t="s">
        <v>1539</v>
      </c>
      <c r="D22" s="237"/>
      <c r="E22" s="240">
        <v>3.55</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2</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5" t="s">
        <v>1540</v>
      </c>
      <c r="D23" s="237"/>
      <c r="E23" s="240">
        <v>0.19639000000000001</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386</v>
      </c>
      <c r="AF23" s="32">
        <v>2</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6" t="s">
        <v>451</v>
      </c>
      <c r="D24" s="238"/>
      <c r="E24" s="241">
        <v>5.8980300000000003</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386</v>
      </c>
      <c r="AF24" s="32">
        <v>3</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4" t="s">
        <v>452</v>
      </c>
      <c r="D25" s="237"/>
      <c r="E25" s="240"/>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1541</v>
      </c>
      <c r="D26" s="236"/>
      <c r="E26" s="239">
        <v>23.6</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1494</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0</v>
      </c>
      <c r="AD28" s="32"/>
      <c r="AE28" s="32" t="s">
        <v>377</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1495</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379</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3</v>
      </c>
      <c r="B30" s="176" t="s">
        <v>1496</v>
      </c>
      <c r="C30" s="202" t="s">
        <v>1497</v>
      </c>
      <c r="D30" s="181" t="s">
        <v>478</v>
      </c>
      <c r="E30" s="186">
        <v>0.56472</v>
      </c>
      <c r="F30" s="193"/>
      <c r="G30" s="194">
        <f>ROUND(E30*F30,2)</f>
        <v>0</v>
      </c>
      <c r="H30" s="194">
        <v>21</v>
      </c>
      <c r="I30" s="194">
        <f>G30*(1+H30/100)</f>
        <v>0</v>
      </c>
      <c r="J30" s="194">
        <v>1.02535</v>
      </c>
      <c r="K30" s="194">
        <f>ROUND(E30*J30,2)</f>
        <v>0.57999999999999996</v>
      </c>
      <c r="L30" s="194">
        <v>0</v>
      </c>
      <c r="M30" s="194">
        <f>ROUND(E30*L30,2)</f>
        <v>0</v>
      </c>
      <c r="N30" s="195"/>
      <c r="O30" s="221" t="s">
        <v>295</v>
      </c>
      <c r="P30" s="32"/>
      <c r="Q30" s="32"/>
      <c r="R30" s="32"/>
      <c r="S30" s="32"/>
      <c r="T30" s="32"/>
      <c r="U30" s="32"/>
      <c r="V30" s="32"/>
      <c r="W30" s="32"/>
      <c r="X30" s="32"/>
      <c r="Y30" s="32"/>
      <c r="Z30" s="32"/>
      <c r="AA30" s="32"/>
      <c r="AB30" s="32"/>
      <c r="AC30" s="32"/>
      <c r="AD30" s="32"/>
      <c r="AE30" s="32" t="s">
        <v>384</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1542</v>
      </c>
      <c r="D31" s="236"/>
      <c r="E31" s="239">
        <v>0.56472</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1457</v>
      </c>
      <c r="C33" s="202" t="s">
        <v>1458</v>
      </c>
      <c r="D33" s="181" t="s">
        <v>610</v>
      </c>
      <c r="E33" s="186">
        <v>64.16</v>
      </c>
      <c r="F33" s="193"/>
      <c r="G33" s="194">
        <f>ROUND(E33*F33,2)</f>
        <v>0</v>
      </c>
      <c r="H33" s="194">
        <v>21</v>
      </c>
      <c r="I33" s="194">
        <f>G33*(1+H33/100)</f>
        <v>0</v>
      </c>
      <c r="J33" s="194">
        <v>6.3310000000000005E-2</v>
      </c>
      <c r="K33" s="194">
        <f>ROUND(E33*J33,2)</f>
        <v>4.0599999999999996</v>
      </c>
      <c r="L33" s="194">
        <v>0</v>
      </c>
      <c r="M33" s="194">
        <f>ROUND(E33*L33,2)</f>
        <v>0</v>
      </c>
      <c r="N33" s="195"/>
      <c r="O33" s="221" t="s">
        <v>281</v>
      </c>
      <c r="P33" s="32"/>
      <c r="Q33" s="32"/>
      <c r="R33" s="32"/>
      <c r="S33" s="32"/>
      <c r="T33" s="32"/>
      <c r="U33" s="32"/>
      <c r="V33" s="32"/>
      <c r="W33" s="32"/>
      <c r="X33" s="32"/>
      <c r="Y33" s="32"/>
      <c r="Z33" s="32"/>
      <c r="AA33" s="32"/>
      <c r="AB33" s="32"/>
      <c r="AC33" s="32"/>
      <c r="AD33" s="32"/>
      <c r="AE33" s="32" t="s">
        <v>384</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4" t="s">
        <v>444</v>
      </c>
      <c r="D34" s="237"/>
      <c r="E34" s="240"/>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5" t="s">
        <v>1543</v>
      </c>
      <c r="D35" s="237"/>
      <c r="E35" s="240">
        <v>6.5650199999999996</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386</v>
      </c>
      <c r="AF35" s="32">
        <v>2</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5" t="s">
        <v>1544</v>
      </c>
      <c r="D36" s="237"/>
      <c r="E36" s="240">
        <v>2.9559000000000002</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386</v>
      </c>
      <c r="AF36" s="32">
        <v>2</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5" t="s">
        <v>1545</v>
      </c>
      <c r="D37" s="237"/>
      <c r="E37" s="240">
        <v>2.2811900000000001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2</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5" t="s">
        <v>1546</v>
      </c>
      <c r="D38" s="237"/>
      <c r="E38" s="240">
        <v>3.1491600000000002</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2</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5" t="s">
        <v>1547</v>
      </c>
      <c r="D39" s="237"/>
      <c r="E39" s="240">
        <v>1.0933999999999999</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386</v>
      </c>
      <c r="AF39" s="32">
        <v>2</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6" t="s">
        <v>451</v>
      </c>
      <c r="D40" s="238"/>
      <c r="E40" s="241">
        <v>16.04467</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386</v>
      </c>
      <c r="AF40" s="32">
        <v>3</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4" t="s">
        <v>452</v>
      </c>
      <c r="D41" s="237"/>
      <c r="E41" s="240"/>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1548</v>
      </c>
      <c r="D42" s="236"/>
      <c r="E42" s="239">
        <v>64.16</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386</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ht="22.5" outlineLevel="1" x14ac:dyDescent="0.2">
      <c r="A44" s="217">
        <v>5</v>
      </c>
      <c r="B44" s="176" t="s">
        <v>1463</v>
      </c>
      <c r="C44" s="202" t="s">
        <v>1464</v>
      </c>
      <c r="D44" s="181" t="s">
        <v>610</v>
      </c>
      <c r="E44" s="186">
        <v>64.16</v>
      </c>
      <c r="F44" s="193"/>
      <c r="G44" s="194">
        <f>ROUND(E44*F44,2)</f>
        <v>0</v>
      </c>
      <c r="H44" s="194">
        <v>21</v>
      </c>
      <c r="I44" s="194">
        <f>G44*(1+H44/100)</f>
        <v>0</v>
      </c>
      <c r="J44" s="194">
        <v>0</v>
      </c>
      <c r="K44" s="194">
        <f>ROUND(E44*J44,2)</f>
        <v>0</v>
      </c>
      <c r="L44" s="194">
        <v>0</v>
      </c>
      <c r="M44" s="194">
        <f>ROUND(E44*L44,2)</f>
        <v>0</v>
      </c>
      <c r="N44" s="195"/>
      <c r="O44" s="221" t="s">
        <v>281</v>
      </c>
      <c r="P44" s="32"/>
      <c r="Q44" s="32"/>
      <c r="R44" s="32"/>
      <c r="S44" s="32"/>
      <c r="T44" s="32"/>
      <c r="U44" s="32"/>
      <c r="V44" s="32"/>
      <c r="W44" s="32"/>
      <c r="X44" s="32"/>
      <c r="Y44" s="32"/>
      <c r="Z44" s="32"/>
      <c r="AA44" s="32"/>
      <c r="AB44" s="32"/>
      <c r="AC44" s="32"/>
      <c r="AD44" s="32"/>
      <c r="AE44" s="32" t="s">
        <v>384</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6</v>
      </c>
      <c r="B46" s="176" t="s">
        <v>1465</v>
      </c>
      <c r="C46" s="202" t="s">
        <v>1466</v>
      </c>
      <c r="D46" s="181" t="s">
        <v>478</v>
      </c>
      <c r="E46" s="186">
        <v>1.7929999999999999</v>
      </c>
      <c r="F46" s="193"/>
      <c r="G46" s="194">
        <f>ROUND(E46*F46,2)</f>
        <v>0</v>
      </c>
      <c r="H46" s="194">
        <v>21</v>
      </c>
      <c r="I46" s="194">
        <f>G46*(1+H46/100)</f>
        <v>0</v>
      </c>
      <c r="J46" s="194">
        <v>1.02535</v>
      </c>
      <c r="K46" s="194">
        <f>ROUND(E46*J46,2)</f>
        <v>1.84</v>
      </c>
      <c r="L46" s="194">
        <v>0</v>
      </c>
      <c r="M46" s="194">
        <f>ROUND(E46*L46,2)</f>
        <v>0</v>
      </c>
      <c r="N46" s="195"/>
      <c r="O46" s="221" t="s">
        <v>281</v>
      </c>
      <c r="P46" s="32"/>
      <c r="Q46" s="32"/>
      <c r="R46" s="32"/>
      <c r="S46" s="32"/>
      <c r="T46" s="32"/>
      <c r="U46" s="32"/>
      <c r="V46" s="32"/>
      <c r="W46" s="32"/>
      <c r="X46" s="32"/>
      <c r="Y46" s="32"/>
      <c r="Z46" s="32"/>
      <c r="AA46" s="32"/>
      <c r="AB46" s="32"/>
      <c r="AC46" s="32"/>
      <c r="AD46" s="32"/>
      <c r="AE46" s="32" t="s">
        <v>384</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1549</v>
      </c>
      <c r="D47" s="236"/>
      <c r="E47" s="239">
        <v>1.7929999999999999</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386</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216" t="s">
        <v>276</v>
      </c>
      <c r="B49" s="175" t="s">
        <v>110</v>
      </c>
      <c r="C49" s="201" t="s">
        <v>111</v>
      </c>
      <c r="D49" s="180"/>
      <c r="E49" s="185"/>
      <c r="F49" s="304">
        <f>SUM(G50:G78)</f>
        <v>0</v>
      </c>
      <c r="G49" s="305"/>
      <c r="H49" s="191"/>
      <c r="I49" s="191">
        <f>SUM(I50:I78)</f>
        <v>0</v>
      </c>
      <c r="J49" s="191"/>
      <c r="K49" s="191">
        <f>SUM(K50:K78)</f>
        <v>19.900000000000002</v>
      </c>
      <c r="L49" s="191"/>
      <c r="M49" s="191">
        <f>SUM(M50:M78)</f>
        <v>0</v>
      </c>
      <c r="N49" s="192"/>
      <c r="O49" s="220"/>
      <c r="AE49" t="s">
        <v>277</v>
      </c>
    </row>
    <row r="50" spans="1:60" outlineLevel="1" x14ac:dyDescent="0.2">
      <c r="A50" s="218"/>
      <c r="B50" s="318" t="s">
        <v>671</v>
      </c>
      <c r="C50" s="319"/>
      <c r="D50" s="320"/>
      <c r="E50" s="321"/>
      <c r="F50" s="322"/>
      <c r="G50" s="323"/>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377</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312" t="s">
        <v>672</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379</v>
      </c>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312" t="s">
        <v>1468</v>
      </c>
      <c r="C52" s="313"/>
      <c r="D52" s="314"/>
      <c r="E52" s="315"/>
      <c r="F52" s="316"/>
      <c r="G52" s="317"/>
      <c r="H52" s="194"/>
      <c r="I52" s="194"/>
      <c r="J52" s="194"/>
      <c r="K52" s="194"/>
      <c r="L52" s="194"/>
      <c r="M52" s="194"/>
      <c r="N52" s="195"/>
      <c r="O52" s="221"/>
      <c r="P52" s="32"/>
      <c r="Q52" s="32"/>
      <c r="R52" s="32"/>
      <c r="S52" s="32"/>
      <c r="T52" s="32"/>
      <c r="U52" s="32"/>
      <c r="V52" s="32"/>
      <c r="W52" s="32"/>
      <c r="X52" s="32"/>
      <c r="Y52" s="32"/>
      <c r="Z52" s="32"/>
      <c r="AA52" s="32"/>
      <c r="AB52" s="32"/>
      <c r="AC52" s="32">
        <v>1</v>
      </c>
      <c r="AD52" s="32"/>
      <c r="AE52" s="32" t="s">
        <v>377</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7</v>
      </c>
      <c r="B53" s="176" t="s">
        <v>1469</v>
      </c>
      <c r="C53" s="202" t="s">
        <v>720</v>
      </c>
      <c r="D53" s="181" t="s">
        <v>382</v>
      </c>
      <c r="E53" s="186">
        <v>7.84</v>
      </c>
      <c r="F53" s="193"/>
      <c r="G53" s="194">
        <f>ROUND(E53*F53,2)</f>
        <v>0</v>
      </c>
      <c r="H53" s="194">
        <v>21</v>
      </c>
      <c r="I53" s="194">
        <f>G53*(1+H53/100)</f>
        <v>0</v>
      </c>
      <c r="J53" s="194">
        <v>2.5249999999999999</v>
      </c>
      <c r="K53" s="194">
        <f>ROUND(E53*J53,2)</f>
        <v>19.8</v>
      </c>
      <c r="L53" s="194">
        <v>0</v>
      </c>
      <c r="M53" s="194">
        <f>ROUND(E53*L53,2)</f>
        <v>0</v>
      </c>
      <c r="N53" s="195" t="s">
        <v>611</v>
      </c>
      <c r="O53" s="221" t="s">
        <v>281</v>
      </c>
      <c r="P53" s="32"/>
      <c r="Q53" s="32"/>
      <c r="R53" s="32"/>
      <c r="S53" s="32"/>
      <c r="T53" s="32"/>
      <c r="U53" s="32"/>
      <c r="V53" s="32"/>
      <c r="W53" s="32"/>
      <c r="X53" s="32"/>
      <c r="Y53" s="32"/>
      <c r="Z53" s="32"/>
      <c r="AA53" s="32"/>
      <c r="AB53" s="32"/>
      <c r="AC53" s="32"/>
      <c r="AD53" s="32"/>
      <c r="AE53" s="32" t="s">
        <v>384</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03" t="s">
        <v>679</v>
      </c>
      <c r="D54" s="182"/>
      <c r="E54" s="187"/>
      <c r="F54" s="196"/>
      <c r="G54" s="196"/>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284</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4" t="s">
        <v>444</v>
      </c>
      <c r="D55" s="237"/>
      <c r="E55" s="240"/>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5" t="s">
        <v>1550</v>
      </c>
      <c r="D56" s="237"/>
      <c r="E56" s="240">
        <v>1.6992</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386</v>
      </c>
      <c r="AF56" s="32">
        <v>2</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5" t="s">
        <v>1551</v>
      </c>
      <c r="D57" s="237"/>
      <c r="E57" s="240">
        <v>0.26550000000000001</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386</v>
      </c>
      <c r="AF57" s="32">
        <v>2</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6" t="s">
        <v>451</v>
      </c>
      <c r="D58" s="238"/>
      <c r="E58" s="241">
        <v>1.9646999999999999</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386</v>
      </c>
      <c r="AF58" s="32">
        <v>3</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4" t="s">
        <v>452</v>
      </c>
      <c r="D59" s="237"/>
      <c r="E59" s="240"/>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1552</v>
      </c>
      <c r="D60" s="236"/>
      <c r="E60" s="239">
        <v>7.84</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386</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312" t="s">
        <v>682</v>
      </c>
      <c r="C62" s="313"/>
      <c r="D62" s="314"/>
      <c r="E62" s="315"/>
      <c r="F62" s="316"/>
      <c r="G62" s="317"/>
      <c r="H62" s="194"/>
      <c r="I62" s="194"/>
      <c r="J62" s="194"/>
      <c r="K62" s="194"/>
      <c r="L62" s="194"/>
      <c r="M62" s="194"/>
      <c r="N62" s="195"/>
      <c r="O62" s="221"/>
      <c r="P62" s="32"/>
      <c r="Q62" s="32"/>
      <c r="R62" s="32"/>
      <c r="S62" s="32"/>
      <c r="T62" s="32"/>
      <c r="U62" s="32"/>
      <c r="V62" s="32"/>
      <c r="W62" s="32"/>
      <c r="X62" s="32"/>
      <c r="Y62" s="32"/>
      <c r="Z62" s="32"/>
      <c r="AA62" s="32"/>
      <c r="AB62" s="32"/>
      <c r="AC62" s="32">
        <v>0</v>
      </c>
      <c r="AD62" s="32"/>
      <c r="AE62" s="32" t="s">
        <v>377</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8</v>
      </c>
      <c r="B63" s="176" t="s">
        <v>683</v>
      </c>
      <c r="C63" s="202" t="s">
        <v>609</v>
      </c>
      <c r="D63" s="181" t="s">
        <v>610</v>
      </c>
      <c r="E63" s="186">
        <v>7.28</v>
      </c>
      <c r="F63" s="193"/>
      <c r="G63" s="194">
        <f>ROUND(E63*F63,2)</f>
        <v>0</v>
      </c>
      <c r="H63" s="194">
        <v>21</v>
      </c>
      <c r="I63" s="194">
        <f>G63*(1+H63/100)</f>
        <v>0</v>
      </c>
      <c r="J63" s="194">
        <v>1.41E-2</v>
      </c>
      <c r="K63" s="194">
        <f>ROUND(E63*J63,2)</f>
        <v>0.1</v>
      </c>
      <c r="L63" s="194">
        <v>0</v>
      </c>
      <c r="M63" s="194">
        <f>ROUND(E63*L63,2)</f>
        <v>0</v>
      </c>
      <c r="N63" s="195" t="s">
        <v>611</v>
      </c>
      <c r="O63" s="221" t="s">
        <v>281</v>
      </c>
      <c r="P63" s="32"/>
      <c r="Q63" s="32"/>
      <c r="R63" s="32"/>
      <c r="S63" s="32"/>
      <c r="T63" s="32"/>
      <c r="U63" s="32"/>
      <c r="V63" s="32"/>
      <c r="W63" s="32"/>
      <c r="X63" s="32"/>
      <c r="Y63" s="32"/>
      <c r="Z63" s="32"/>
      <c r="AA63" s="32"/>
      <c r="AB63" s="32"/>
      <c r="AC63" s="32"/>
      <c r="AD63" s="32"/>
      <c r="AE63" s="32" t="s">
        <v>384</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4" t="s">
        <v>444</v>
      </c>
      <c r="D64" s="237"/>
      <c r="E64" s="240"/>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5" t="s">
        <v>1553</v>
      </c>
      <c r="D65" s="237"/>
      <c r="E65" s="240">
        <v>1.6679999999999999</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2</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5" t="s">
        <v>1554</v>
      </c>
      <c r="D66" s="237"/>
      <c r="E66" s="240">
        <v>0.15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386</v>
      </c>
      <c r="AF66" s="32">
        <v>2</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6" t="s">
        <v>451</v>
      </c>
      <c r="D67" s="238"/>
      <c r="E67" s="241">
        <v>1.8180000000000001</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386</v>
      </c>
      <c r="AF67" s="32">
        <v>3</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4" t="s">
        <v>452</v>
      </c>
      <c r="D68" s="237"/>
      <c r="E68" s="240"/>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1555</v>
      </c>
      <c r="D69" s="236"/>
      <c r="E69" s="239">
        <v>7.28</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386</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9</v>
      </c>
      <c r="B71" s="176" t="s">
        <v>691</v>
      </c>
      <c r="C71" s="202" t="s">
        <v>619</v>
      </c>
      <c r="D71" s="181" t="s">
        <v>610</v>
      </c>
      <c r="E71" s="186">
        <v>7.28</v>
      </c>
      <c r="F71" s="193"/>
      <c r="G71" s="194">
        <f>ROUND(E71*F71,2)</f>
        <v>0</v>
      </c>
      <c r="H71" s="194">
        <v>21</v>
      </c>
      <c r="I71" s="194">
        <f>G71*(1+H71/100)</f>
        <v>0</v>
      </c>
      <c r="J71" s="194">
        <v>0</v>
      </c>
      <c r="K71" s="194">
        <f>ROUND(E71*J71,2)</f>
        <v>0</v>
      </c>
      <c r="L71" s="194">
        <v>0</v>
      </c>
      <c r="M71" s="194">
        <f>ROUND(E71*L71,2)</f>
        <v>0</v>
      </c>
      <c r="N71" s="195" t="s">
        <v>611</v>
      </c>
      <c r="O71" s="221" t="s">
        <v>281</v>
      </c>
      <c r="P71" s="32"/>
      <c r="Q71" s="32"/>
      <c r="R71" s="32"/>
      <c r="S71" s="32"/>
      <c r="T71" s="32"/>
      <c r="U71" s="32"/>
      <c r="V71" s="32"/>
      <c r="W71" s="32"/>
      <c r="X71" s="32"/>
      <c r="Y71" s="32"/>
      <c r="Z71" s="32"/>
      <c r="AA71" s="32"/>
      <c r="AB71" s="32"/>
      <c r="AC71" s="32"/>
      <c r="AD71" s="32"/>
      <c r="AE71" s="32" t="s">
        <v>384</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4" t="s">
        <v>444</v>
      </c>
      <c r="D72" s="237"/>
      <c r="E72" s="240"/>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5" t="s">
        <v>1553</v>
      </c>
      <c r="D73" s="237"/>
      <c r="E73" s="240">
        <v>1.6679999999999999</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2</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5" t="s">
        <v>1554</v>
      </c>
      <c r="D74" s="237"/>
      <c r="E74" s="240">
        <v>0.15</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2</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6" t="s">
        <v>451</v>
      </c>
      <c r="D75" s="238"/>
      <c r="E75" s="241">
        <v>1.8180000000000001</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386</v>
      </c>
      <c r="AF75" s="32">
        <v>3</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4" t="s">
        <v>452</v>
      </c>
      <c r="D76" s="237"/>
      <c r="E76" s="240"/>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1555</v>
      </c>
      <c r="D77" s="236"/>
      <c r="E77" s="239">
        <v>7.28</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386</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x14ac:dyDescent="0.2">
      <c r="A79" s="216" t="s">
        <v>276</v>
      </c>
      <c r="B79" s="175" t="s">
        <v>146</v>
      </c>
      <c r="C79" s="201" t="s">
        <v>147</v>
      </c>
      <c r="D79" s="180"/>
      <c r="E79" s="185"/>
      <c r="F79" s="304">
        <f>SUM(G80:G86)</f>
        <v>0</v>
      </c>
      <c r="G79" s="305"/>
      <c r="H79" s="191"/>
      <c r="I79" s="191">
        <f>SUM(I80:I86)</f>
        <v>0</v>
      </c>
      <c r="J79" s="191"/>
      <c r="K79" s="191">
        <f>SUM(K80:K86)</f>
        <v>0.8</v>
      </c>
      <c r="L79" s="191"/>
      <c r="M79" s="191">
        <f>SUM(M80:M86)</f>
        <v>0</v>
      </c>
      <c r="N79" s="192"/>
      <c r="O79" s="220"/>
      <c r="AE79" t="s">
        <v>277</v>
      </c>
    </row>
    <row r="80" spans="1:60" outlineLevel="1" x14ac:dyDescent="0.2">
      <c r="A80" s="218"/>
      <c r="B80" s="318" t="s">
        <v>1477</v>
      </c>
      <c r="C80" s="319"/>
      <c r="D80" s="320"/>
      <c r="E80" s="321"/>
      <c r="F80" s="322"/>
      <c r="G80" s="323"/>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377</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10</v>
      </c>
      <c r="B81" s="176" t="s">
        <v>1478</v>
      </c>
      <c r="C81" s="202" t="s">
        <v>1479</v>
      </c>
      <c r="D81" s="181" t="s">
        <v>560</v>
      </c>
      <c r="E81" s="186">
        <v>82.24</v>
      </c>
      <c r="F81" s="193"/>
      <c r="G81" s="194">
        <f>ROUND(E81*F81,2)</f>
        <v>0</v>
      </c>
      <c r="H81" s="194">
        <v>21</v>
      </c>
      <c r="I81" s="194">
        <f>G81*(1+H81/100)</f>
        <v>0</v>
      </c>
      <c r="J81" s="194">
        <v>8.9099999999999995E-3</v>
      </c>
      <c r="K81" s="194">
        <f>ROUND(E81*J81,2)</f>
        <v>0.73</v>
      </c>
      <c r="L81" s="194">
        <v>0</v>
      </c>
      <c r="M81" s="194">
        <f>ROUND(E81*L81,2)</f>
        <v>0</v>
      </c>
      <c r="N81" s="195"/>
      <c r="O81" s="221" t="s">
        <v>295</v>
      </c>
      <c r="P81" s="32"/>
      <c r="Q81" s="32"/>
      <c r="R81" s="32"/>
      <c r="S81" s="32"/>
      <c r="T81" s="32"/>
      <c r="U81" s="32"/>
      <c r="V81" s="32"/>
      <c r="W81" s="32"/>
      <c r="X81" s="32"/>
      <c r="Y81" s="32"/>
      <c r="Z81" s="32"/>
      <c r="AA81" s="32"/>
      <c r="AB81" s="32"/>
      <c r="AC81" s="32"/>
      <c r="AD81" s="32"/>
      <c r="AE81" s="32" t="s">
        <v>397</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3" t="s">
        <v>1556</v>
      </c>
      <c r="D82" s="236"/>
      <c r="E82" s="239">
        <v>82.24</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386</v>
      </c>
      <c r="AF82" s="32">
        <v>0</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ht="22.5" outlineLevel="1" x14ac:dyDescent="0.2">
      <c r="A84" s="217">
        <v>11</v>
      </c>
      <c r="B84" s="176" t="s">
        <v>1481</v>
      </c>
      <c r="C84" s="202" t="s">
        <v>1482</v>
      </c>
      <c r="D84" s="181" t="s">
        <v>560</v>
      </c>
      <c r="E84" s="186">
        <v>82.24</v>
      </c>
      <c r="F84" s="193"/>
      <c r="G84" s="194">
        <f>ROUND(E84*F84,2)</f>
        <v>0</v>
      </c>
      <c r="H84" s="194">
        <v>21</v>
      </c>
      <c r="I84" s="194">
        <f>G84*(1+H84/100)</f>
        <v>0</v>
      </c>
      <c r="J84" s="194">
        <v>8.0000000000000004E-4</v>
      </c>
      <c r="K84" s="194">
        <f>ROUND(E84*J84,2)</f>
        <v>7.0000000000000007E-2</v>
      </c>
      <c r="L84" s="194">
        <v>0</v>
      </c>
      <c r="M84" s="194">
        <f>ROUND(E84*L84,2)</f>
        <v>0</v>
      </c>
      <c r="N84" s="195" t="s">
        <v>479</v>
      </c>
      <c r="O84" s="221" t="s">
        <v>281</v>
      </c>
      <c r="P84" s="32"/>
      <c r="Q84" s="32"/>
      <c r="R84" s="32"/>
      <c r="S84" s="32"/>
      <c r="T84" s="32"/>
      <c r="U84" s="32"/>
      <c r="V84" s="32"/>
      <c r="W84" s="32"/>
      <c r="X84" s="32"/>
      <c r="Y84" s="32"/>
      <c r="Z84" s="32"/>
      <c r="AA84" s="32"/>
      <c r="AB84" s="32"/>
      <c r="AC84" s="32"/>
      <c r="AD84" s="32"/>
      <c r="AE84" s="32" t="s">
        <v>480</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1556</v>
      </c>
      <c r="D85" s="236"/>
      <c r="E85" s="239">
        <v>82.24</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386</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x14ac:dyDescent="0.2">
      <c r="A87" s="216" t="s">
        <v>276</v>
      </c>
      <c r="B87" s="175" t="s">
        <v>150</v>
      </c>
      <c r="C87" s="201" t="s">
        <v>151</v>
      </c>
      <c r="D87" s="180"/>
      <c r="E87" s="185"/>
      <c r="F87" s="304">
        <f>SUM(G88:G103)</f>
        <v>0</v>
      </c>
      <c r="G87" s="305"/>
      <c r="H87" s="191"/>
      <c r="I87" s="191">
        <f>SUM(I88:I103)</f>
        <v>0</v>
      </c>
      <c r="J87" s="191"/>
      <c r="K87" s="191">
        <f>SUM(K88:K103)</f>
        <v>0.25</v>
      </c>
      <c r="L87" s="191"/>
      <c r="M87" s="191">
        <f>SUM(M88:M103)</f>
        <v>0</v>
      </c>
      <c r="N87" s="192"/>
      <c r="O87" s="220"/>
      <c r="AE87" t="s">
        <v>277</v>
      </c>
    </row>
    <row r="88" spans="1:60" outlineLevel="1" x14ac:dyDescent="0.2">
      <c r="A88" s="218"/>
      <c r="B88" s="318" t="s">
        <v>747</v>
      </c>
      <c r="C88" s="319"/>
      <c r="D88" s="320"/>
      <c r="E88" s="321"/>
      <c r="F88" s="322"/>
      <c r="G88" s="323"/>
      <c r="H88" s="194"/>
      <c r="I88" s="194"/>
      <c r="J88" s="194"/>
      <c r="K88" s="194"/>
      <c r="L88" s="194"/>
      <c r="M88" s="194"/>
      <c r="N88" s="195"/>
      <c r="O88" s="221"/>
      <c r="P88" s="32"/>
      <c r="Q88" s="32"/>
      <c r="R88" s="32"/>
      <c r="S88" s="32"/>
      <c r="T88" s="32"/>
      <c r="U88" s="32"/>
      <c r="V88" s="32"/>
      <c r="W88" s="32"/>
      <c r="X88" s="32"/>
      <c r="Y88" s="32"/>
      <c r="Z88" s="32"/>
      <c r="AA88" s="32"/>
      <c r="AB88" s="32"/>
      <c r="AC88" s="32">
        <v>0</v>
      </c>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748</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379</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749</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1</v>
      </c>
      <c r="AD90" s="32"/>
      <c r="AE90" s="32" t="s">
        <v>377</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12</v>
      </c>
      <c r="B91" s="176" t="s">
        <v>753</v>
      </c>
      <c r="C91" s="202" t="s">
        <v>754</v>
      </c>
      <c r="D91" s="181" t="s">
        <v>498</v>
      </c>
      <c r="E91" s="186">
        <v>4</v>
      </c>
      <c r="F91" s="193"/>
      <c r="G91" s="194">
        <f>ROUND(E91*F91,2)</f>
        <v>0</v>
      </c>
      <c r="H91" s="194">
        <v>21</v>
      </c>
      <c r="I91" s="194">
        <f>G91*(1+H91/100)</f>
        <v>0</v>
      </c>
      <c r="J91" s="194">
        <v>6.8000000000000005E-4</v>
      </c>
      <c r="K91" s="194">
        <f>ROUND(E91*J91,2)</f>
        <v>0</v>
      </c>
      <c r="L91" s="194">
        <v>0</v>
      </c>
      <c r="M91" s="194">
        <f>ROUND(E91*L91,2)</f>
        <v>0</v>
      </c>
      <c r="N91" s="195" t="s">
        <v>611</v>
      </c>
      <c r="O91" s="221" t="s">
        <v>281</v>
      </c>
      <c r="P91" s="32"/>
      <c r="Q91" s="32"/>
      <c r="R91" s="32"/>
      <c r="S91" s="32"/>
      <c r="T91" s="32"/>
      <c r="U91" s="32"/>
      <c r="V91" s="32"/>
      <c r="W91" s="32"/>
      <c r="X91" s="32"/>
      <c r="Y91" s="32"/>
      <c r="Z91" s="32"/>
      <c r="AA91" s="32"/>
      <c r="AB91" s="32"/>
      <c r="AC91" s="32"/>
      <c r="AD91" s="32"/>
      <c r="AE91" s="32" t="s">
        <v>397</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1557</v>
      </c>
      <c r="D92" s="236"/>
      <c r="E92" s="239">
        <v>4</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1515</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377</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7">
        <v>13</v>
      </c>
      <c r="B95" s="176" t="s">
        <v>1516</v>
      </c>
      <c r="C95" s="202" t="s">
        <v>1517</v>
      </c>
      <c r="D95" s="181" t="s">
        <v>498</v>
      </c>
      <c r="E95" s="186">
        <v>128</v>
      </c>
      <c r="F95" s="193"/>
      <c r="G95" s="194">
        <f>ROUND(E95*F95,2)</f>
        <v>0</v>
      </c>
      <c r="H95" s="194">
        <v>21</v>
      </c>
      <c r="I95" s="194">
        <f>G95*(1+H95/100)</f>
        <v>0</v>
      </c>
      <c r="J95" s="194">
        <v>0</v>
      </c>
      <c r="K95" s="194">
        <f>ROUND(E95*J95,2)</f>
        <v>0</v>
      </c>
      <c r="L95" s="194">
        <v>0</v>
      </c>
      <c r="M95" s="194">
        <f>ROUND(E95*L95,2)</f>
        <v>0</v>
      </c>
      <c r="N95" s="195" t="s">
        <v>876</v>
      </c>
      <c r="O95" s="221" t="s">
        <v>281</v>
      </c>
      <c r="P95" s="32"/>
      <c r="Q95" s="32"/>
      <c r="R95" s="32"/>
      <c r="S95" s="32"/>
      <c r="T95" s="32"/>
      <c r="U95" s="32"/>
      <c r="V95" s="32"/>
      <c r="W95" s="32"/>
      <c r="X95" s="32"/>
      <c r="Y95" s="32"/>
      <c r="Z95" s="32"/>
      <c r="AA95" s="32"/>
      <c r="AB95" s="32"/>
      <c r="AC95" s="32"/>
      <c r="AD95" s="32"/>
      <c r="AE95" s="32" t="s">
        <v>397</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1558</v>
      </c>
      <c r="D96" s="236"/>
      <c r="E96" s="239">
        <v>128</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386</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14</v>
      </c>
      <c r="B98" s="176" t="s">
        <v>1519</v>
      </c>
      <c r="C98" s="202" t="s">
        <v>1520</v>
      </c>
      <c r="D98" s="181" t="s">
        <v>638</v>
      </c>
      <c r="E98" s="186">
        <v>254.06399999999999</v>
      </c>
      <c r="F98" s="193"/>
      <c r="G98" s="194">
        <f>ROUND(E98*F98,2)</f>
        <v>0</v>
      </c>
      <c r="H98" s="194">
        <v>21</v>
      </c>
      <c r="I98" s="194">
        <f>G98*(1+H98/100)</f>
        <v>0</v>
      </c>
      <c r="J98" s="194">
        <v>1E-3</v>
      </c>
      <c r="K98" s="194">
        <f>ROUND(E98*J98,2)</f>
        <v>0.25</v>
      </c>
      <c r="L98" s="194">
        <v>0</v>
      </c>
      <c r="M98" s="194">
        <f>ROUND(E98*L98,2)</f>
        <v>0</v>
      </c>
      <c r="N98" s="195"/>
      <c r="O98" s="221" t="s">
        <v>295</v>
      </c>
      <c r="P98" s="32"/>
      <c r="Q98" s="32"/>
      <c r="R98" s="32"/>
      <c r="S98" s="32"/>
      <c r="T98" s="32"/>
      <c r="U98" s="32"/>
      <c r="V98" s="32"/>
      <c r="W98" s="32"/>
      <c r="X98" s="32"/>
      <c r="Y98" s="32"/>
      <c r="Z98" s="32"/>
      <c r="AA98" s="32"/>
      <c r="AB98" s="32"/>
      <c r="AC98" s="32"/>
      <c r="AD98" s="32"/>
      <c r="AE98" s="32" t="s">
        <v>480</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03" t="s">
        <v>760</v>
      </c>
      <c r="D99" s="182"/>
      <c r="E99" s="187"/>
      <c r="F99" s="196"/>
      <c r="G99" s="196"/>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284</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03" t="s">
        <v>761</v>
      </c>
      <c r="D100" s="182"/>
      <c r="E100" s="187"/>
      <c r="F100" s="196"/>
      <c r="G100" s="196"/>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284</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3" t="s">
        <v>1559</v>
      </c>
      <c r="D101" s="236"/>
      <c r="E101" s="239">
        <v>213.61600000000001</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386</v>
      </c>
      <c r="AF101" s="32">
        <v>0</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1560</v>
      </c>
      <c r="D102" s="236"/>
      <c r="E102" s="239">
        <v>40.448</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386</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93"/>
      <c r="D103" s="294"/>
      <c r="E103" s="295"/>
      <c r="F103" s="296"/>
      <c r="G103" s="29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216" t="s">
        <v>276</v>
      </c>
      <c r="B104" s="175" t="s">
        <v>157</v>
      </c>
      <c r="C104" s="201" t="s">
        <v>158</v>
      </c>
      <c r="D104" s="180"/>
      <c r="E104" s="185"/>
      <c r="F104" s="304">
        <f>SUM(G105:G116)</f>
        <v>0</v>
      </c>
      <c r="G104" s="305"/>
      <c r="H104" s="191"/>
      <c r="I104" s="191">
        <f>SUM(I105:I116)</f>
        <v>0</v>
      </c>
      <c r="J104" s="191"/>
      <c r="K104" s="191">
        <f>SUM(K105:K116)</f>
        <v>0</v>
      </c>
      <c r="L104" s="191"/>
      <c r="M104" s="191">
        <f>SUM(M105:M116)</f>
        <v>0</v>
      </c>
      <c r="N104" s="192"/>
      <c r="O104" s="220"/>
      <c r="AE104" t="s">
        <v>277</v>
      </c>
    </row>
    <row r="105" spans="1:60" outlineLevel="1" x14ac:dyDescent="0.2">
      <c r="A105" s="218"/>
      <c r="B105" s="318" t="s">
        <v>767</v>
      </c>
      <c r="C105" s="319"/>
      <c r="D105" s="320"/>
      <c r="E105" s="321"/>
      <c r="F105" s="322"/>
      <c r="G105" s="323"/>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377</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768</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769</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770</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769</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771</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769</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772</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769</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773</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769</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774</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769</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775</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769</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776</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t="s">
        <v>769</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777</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379</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15</v>
      </c>
      <c r="B115" s="176" t="s">
        <v>778</v>
      </c>
      <c r="C115" s="202" t="s">
        <v>779</v>
      </c>
      <c r="D115" s="181" t="s">
        <v>478</v>
      </c>
      <c r="E115" s="186">
        <v>88.609970000000004</v>
      </c>
      <c r="F115" s="193"/>
      <c r="G115" s="194">
        <f>ROUND(E115*F115,2)</f>
        <v>0</v>
      </c>
      <c r="H115" s="194">
        <v>21</v>
      </c>
      <c r="I115" s="194">
        <f>G115*(1+H115/100)</f>
        <v>0</v>
      </c>
      <c r="J115" s="194">
        <v>0</v>
      </c>
      <c r="K115" s="194">
        <f>ROUND(E115*J115,2)</f>
        <v>0</v>
      </c>
      <c r="L115" s="194">
        <v>0</v>
      </c>
      <c r="M115" s="194">
        <f>ROUND(E115*L115,2)</f>
        <v>0</v>
      </c>
      <c r="N115" s="195"/>
      <c r="O115" s="221" t="s">
        <v>281</v>
      </c>
      <c r="P115" s="32"/>
      <c r="Q115" s="32"/>
      <c r="R115" s="32"/>
      <c r="S115" s="32"/>
      <c r="T115" s="32"/>
      <c r="U115" s="32"/>
      <c r="V115" s="32"/>
      <c r="W115" s="32"/>
      <c r="X115" s="32"/>
      <c r="Y115" s="32"/>
      <c r="Z115" s="32"/>
      <c r="AA115" s="32"/>
      <c r="AB115" s="32"/>
      <c r="AC115" s="32"/>
      <c r="AD115" s="32"/>
      <c r="AE115" s="32" t="s">
        <v>781</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x14ac:dyDescent="0.2">
      <c r="A117" s="216" t="s">
        <v>276</v>
      </c>
      <c r="B117" s="175" t="s">
        <v>209</v>
      </c>
      <c r="C117" s="201" t="s">
        <v>210</v>
      </c>
      <c r="D117" s="180"/>
      <c r="E117" s="185"/>
      <c r="F117" s="304">
        <f>SUM(G118:G138)</f>
        <v>0</v>
      </c>
      <c r="G117" s="305"/>
      <c r="H117" s="191"/>
      <c r="I117" s="191">
        <f>SUM(I118:I138)</f>
        <v>0</v>
      </c>
      <c r="J117" s="191"/>
      <c r="K117" s="191">
        <f>SUM(K118:K138)</f>
        <v>1.9499999999999997</v>
      </c>
      <c r="L117" s="191"/>
      <c r="M117" s="191">
        <f>SUM(M118:M138)</f>
        <v>0</v>
      </c>
      <c r="N117" s="192"/>
      <c r="O117" s="220"/>
      <c r="AE117" t="s">
        <v>277</v>
      </c>
    </row>
    <row r="118" spans="1:60" outlineLevel="1" x14ac:dyDescent="0.2">
      <c r="A118" s="218"/>
      <c r="B118" s="318" t="s">
        <v>1523</v>
      </c>
      <c r="C118" s="319"/>
      <c r="D118" s="320"/>
      <c r="E118" s="321"/>
      <c r="F118" s="322"/>
      <c r="G118" s="323"/>
      <c r="H118" s="194"/>
      <c r="I118" s="194"/>
      <c r="J118" s="194"/>
      <c r="K118" s="194"/>
      <c r="L118" s="194"/>
      <c r="M118" s="194"/>
      <c r="N118" s="195"/>
      <c r="O118" s="221"/>
      <c r="P118" s="32"/>
      <c r="Q118" s="32"/>
      <c r="R118" s="32"/>
      <c r="S118" s="32"/>
      <c r="T118" s="32"/>
      <c r="U118" s="32"/>
      <c r="V118" s="32"/>
      <c r="W118" s="32"/>
      <c r="X118" s="32"/>
      <c r="Y118" s="32"/>
      <c r="Z118" s="32"/>
      <c r="AA118" s="32"/>
      <c r="AB118" s="32"/>
      <c r="AC118" s="32">
        <v>0</v>
      </c>
      <c r="AD118" s="32"/>
      <c r="AE118" s="32" t="s">
        <v>377</v>
      </c>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16</v>
      </c>
      <c r="B119" s="176" t="s">
        <v>1524</v>
      </c>
      <c r="C119" s="202" t="s">
        <v>1525</v>
      </c>
      <c r="D119" s="181" t="s">
        <v>638</v>
      </c>
      <c r="E119" s="186">
        <v>2030.4</v>
      </c>
      <c r="F119" s="193"/>
      <c r="G119" s="194">
        <f>ROUND(E119*F119,2)</f>
        <v>0</v>
      </c>
      <c r="H119" s="194">
        <v>21</v>
      </c>
      <c r="I119" s="194">
        <f>G119*(1+H119/100)</f>
        <v>0</v>
      </c>
      <c r="J119" s="194">
        <v>6.0000000000000002E-5</v>
      </c>
      <c r="K119" s="194">
        <f>ROUND(E119*J119,2)</f>
        <v>0.12</v>
      </c>
      <c r="L119" s="194">
        <v>0</v>
      </c>
      <c r="M119" s="194">
        <f>ROUND(E119*L119,2)</f>
        <v>0</v>
      </c>
      <c r="N119" s="195" t="s">
        <v>814</v>
      </c>
      <c r="O119" s="221" t="s">
        <v>281</v>
      </c>
      <c r="P119" s="32"/>
      <c r="Q119" s="32"/>
      <c r="R119" s="32"/>
      <c r="S119" s="32"/>
      <c r="T119" s="32"/>
      <c r="U119" s="32"/>
      <c r="V119" s="32"/>
      <c r="W119" s="32"/>
      <c r="X119" s="32"/>
      <c r="Y119" s="32"/>
      <c r="Z119" s="32"/>
      <c r="AA119" s="32"/>
      <c r="AB119" s="32"/>
      <c r="AC119" s="32"/>
      <c r="AD119" s="32"/>
      <c r="AE119" s="32" t="s">
        <v>397</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1561</v>
      </c>
      <c r="D120" s="236"/>
      <c r="E120" s="239">
        <v>2030.4</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386</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312" t="s">
        <v>811</v>
      </c>
      <c r="C122" s="313"/>
      <c r="D122" s="314"/>
      <c r="E122" s="315"/>
      <c r="F122" s="316"/>
      <c r="G122" s="317"/>
      <c r="H122" s="194"/>
      <c r="I122" s="194"/>
      <c r="J122" s="194"/>
      <c r="K122" s="194"/>
      <c r="L122" s="194"/>
      <c r="M122" s="194"/>
      <c r="N122" s="195"/>
      <c r="O122" s="221"/>
      <c r="P122" s="32"/>
      <c r="Q122" s="32"/>
      <c r="R122" s="32"/>
      <c r="S122" s="32"/>
      <c r="T122" s="32"/>
      <c r="U122" s="32"/>
      <c r="V122" s="32"/>
      <c r="W122" s="32"/>
      <c r="X122" s="32"/>
      <c r="Y122" s="32"/>
      <c r="Z122" s="32"/>
      <c r="AA122" s="32"/>
      <c r="AB122" s="32"/>
      <c r="AC122" s="32">
        <v>0</v>
      </c>
      <c r="AD122" s="32"/>
      <c r="AE122" s="32" t="s">
        <v>377</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17</v>
      </c>
      <c r="B123" s="176" t="s">
        <v>1527</v>
      </c>
      <c r="C123" s="202" t="s">
        <v>1528</v>
      </c>
      <c r="D123" s="181" t="s">
        <v>638</v>
      </c>
      <c r="E123" s="186">
        <v>364</v>
      </c>
      <c r="F123" s="193"/>
      <c r="G123" s="194">
        <f>ROUND(E123*F123,2)</f>
        <v>0</v>
      </c>
      <c r="H123" s="194">
        <v>21</v>
      </c>
      <c r="I123" s="194">
        <f>G123*(1+H123/100)</f>
        <v>0</v>
      </c>
      <c r="J123" s="194">
        <v>5.0000000000000002E-5</v>
      </c>
      <c r="K123" s="194">
        <f>ROUND(E123*J123,2)</f>
        <v>0.02</v>
      </c>
      <c r="L123" s="194">
        <v>0</v>
      </c>
      <c r="M123" s="194">
        <f>ROUND(E123*L123,2)</f>
        <v>0</v>
      </c>
      <c r="N123" s="195" t="s">
        <v>814</v>
      </c>
      <c r="O123" s="221" t="s">
        <v>281</v>
      </c>
      <c r="P123" s="32"/>
      <c r="Q123" s="32"/>
      <c r="R123" s="32"/>
      <c r="S123" s="32"/>
      <c r="T123" s="32"/>
      <c r="U123" s="32"/>
      <c r="V123" s="32"/>
      <c r="W123" s="32"/>
      <c r="X123" s="32"/>
      <c r="Y123" s="32"/>
      <c r="Z123" s="32"/>
      <c r="AA123" s="32"/>
      <c r="AB123" s="32"/>
      <c r="AC123" s="32"/>
      <c r="AD123" s="32"/>
      <c r="AE123" s="32" t="s">
        <v>397</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1562</v>
      </c>
      <c r="D124" s="236"/>
      <c r="E124" s="239">
        <v>364</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386</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18</v>
      </c>
      <c r="B126" s="176" t="s">
        <v>1530</v>
      </c>
      <c r="C126" s="202" t="s">
        <v>1531</v>
      </c>
      <c r="D126" s="181" t="s">
        <v>498</v>
      </c>
      <c r="E126" s="186">
        <v>120</v>
      </c>
      <c r="F126" s="193"/>
      <c r="G126" s="194">
        <f>ROUND(E126*F126,2)</f>
        <v>0</v>
      </c>
      <c r="H126" s="194">
        <v>21</v>
      </c>
      <c r="I126" s="194">
        <f>G126*(1+H126/100)</f>
        <v>0</v>
      </c>
      <c r="J126" s="194">
        <v>1.21E-2</v>
      </c>
      <c r="K126" s="194">
        <f>ROUND(E126*J126,2)</f>
        <v>1.45</v>
      </c>
      <c r="L126" s="194">
        <v>0</v>
      </c>
      <c r="M126" s="194">
        <f>ROUND(E126*L126,2)</f>
        <v>0</v>
      </c>
      <c r="N126" s="195"/>
      <c r="O126" s="221" t="s">
        <v>295</v>
      </c>
      <c r="P126" s="32"/>
      <c r="Q126" s="32"/>
      <c r="R126" s="32"/>
      <c r="S126" s="32"/>
      <c r="T126" s="32"/>
      <c r="U126" s="32"/>
      <c r="V126" s="32"/>
      <c r="W126" s="32"/>
      <c r="X126" s="32"/>
      <c r="Y126" s="32"/>
      <c r="Z126" s="32"/>
      <c r="AA126" s="32"/>
      <c r="AB126" s="32"/>
      <c r="AC126" s="32"/>
      <c r="AD126" s="32"/>
      <c r="AE126" s="32" t="s">
        <v>480</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03" t="s">
        <v>760</v>
      </c>
      <c r="D127" s="182"/>
      <c r="E127" s="187"/>
      <c r="F127" s="196"/>
      <c r="G127" s="196"/>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284</v>
      </c>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43" t="s">
        <v>1563</v>
      </c>
      <c r="D128" s="236"/>
      <c r="E128" s="239">
        <v>120</v>
      </c>
      <c r="F128" s="194"/>
      <c r="G128" s="194"/>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t="s">
        <v>386</v>
      </c>
      <c r="AF128" s="32">
        <v>0</v>
      </c>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93"/>
      <c r="D129" s="294"/>
      <c r="E129" s="295"/>
      <c r="F129" s="296"/>
      <c r="G129" s="29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19</v>
      </c>
      <c r="B130" s="176" t="s">
        <v>1533</v>
      </c>
      <c r="C130" s="202" t="s">
        <v>1534</v>
      </c>
      <c r="D130" s="181" t="s">
        <v>638</v>
      </c>
      <c r="E130" s="186">
        <v>364</v>
      </c>
      <c r="F130" s="193"/>
      <c r="G130" s="194">
        <f>ROUND(E130*F130,2)</f>
        <v>0</v>
      </c>
      <c r="H130" s="194">
        <v>21</v>
      </c>
      <c r="I130" s="194">
        <f>G130*(1+H130/100)</f>
        <v>0</v>
      </c>
      <c r="J130" s="194">
        <v>1E-3</v>
      </c>
      <c r="K130" s="194">
        <f>ROUND(E130*J130,2)</f>
        <v>0.36</v>
      </c>
      <c r="L130" s="194">
        <v>0</v>
      </c>
      <c r="M130" s="194">
        <f>ROUND(E130*L130,2)</f>
        <v>0</v>
      </c>
      <c r="N130" s="195"/>
      <c r="O130" s="221" t="s">
        <v>295</v>
      </c>
      <c r="P130" s="32"/>
      <c r="Q130" s="32"/>
      <c r="R130" s="32"/>
      <c r="S130" s="32"/>
      <c r="T130" s="32"/>
      <c r="U130" s="32"/>
      <c r="V130" s="32"/>
      <c r="W130" s="32"/>
      <c r="X130" s="32"/>
      <c r="Y130" s="32"/>
      <c r="Z130" s="32"/>
      <c r="AA130" s="32"/>
      <c r="AB130" s="32"/>
      <c r="AC130" s="32"/>
      <c r="AD130" s="32"/>
      <c r="AE130" s="32" t="s">
        <v>480</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03" t="s">
        <v>760</v>
      </c>
      <c r="D131" s="182"/>
      <c r="E131" s="187"/>
      <c r="F131" s="196"/>
      <c r="G131" s="196"/>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284</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03" t="s">
        <v>761</v>
      </c>
      <c r="D132" s="182"/>
      <c r="E132" s="187"/>
      <c r="F132" s="196"/>
      <c r="G132" s="196"/>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284</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1562</v>
      </c>
      <c r="D133" s="236"/>
      <c r="E133" s="239">
        <v>364</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386</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819</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v>0</v>
      </c>
      <c r="AD135" s="32"/>
      <c r="AE135" s="32" t="s">
        <v>377</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820</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379</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v>20</v>
      </c>
      <c r="B137" s="177" t="s">
        <v>821</v>
      </c>
      <c r="C137" s="202" t="s">
        <v>822</v>
      </c>
      <c r="D137" s="181" t="s">
        <v>823</v>
      </c>
      <c r="E137" s="242"/>
      <c r="F137" s="193"/>
      <c r="G137" s="194">
        <f>ROUND(E137*F137,2)</f>
        <v>0</v>
      </c>
      <c r="H137" s="194">
        <v>21</v>
      </c>
      <c r="I137" s="194">
        <f>G137*(1+H137/100)</f>
        <v>0</v>
      </c>
      <c r="J137" s="194">
        <v>0</v>
      </c>
      <c r="K137" s="194">
        <f>ROUND(E137*J137,2)</f>
        <v>0</v>
      </c>
      <c r="L137" s="194">
        <v>0</v>
      </c>
      <c r="M137" s="194">
        <f>ROUND(E137*L137,2)</f>
        <v>0</v>
      </c>
      <c r="N137" s="195" t="s">
        <v>814</v>
      </c>
      <c r="O137" s="221" t="s">
        <v>281</v>
      </c>
      <c r="P137" s="32"/>
      <c r="Q137" s="32"/>
      <c r="R137" s="32"/>
      <c r="S137" s="32"/>
      <c r="T137" s="32"/>
      <c r="U137" s="32"/>
      <c r="V137" s="32"/>
      <c r="W137" s="32"/>
      <c r="X137" s="32"/>
      <c r="Y137" s="32"/>
      <c r="Z137" s="32"/>
      <c r="AA137" s="32"/>
      <c r="AB137" s="32"/>
      <c r="AC137" s="32"/>
      <c r="AD137" s="32"/>
      <c r="AE137" s="32" t="s">
        <v>781</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ht="13.5" outlineLevel="1" thickBot="1" x14ac:dyDescent="0.25">
      <c r="A138" s="227"/>
      <c r="B138" s="228"/>
      <c r="C138" s="306"/>
      <c r="D138" s="307"/>
      <c r="E138" s="308"/>
      <c r="F138" s="309"/>
      <c r="G138" s="310"/>
      <c r="H138" s="229"/>
      <c r="I138" s="229"/>
      <c r="J138" s="229"/>
      <c r="K138" s="229"/>
      <c r="L138" s="229"/>
      <c r="M138" s="229"/>
      <c r="N138" s="230"/>
      <c r="O138" s="23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x14ac:dyDescent="0.2">
      <c r="A139" s="166"/>
      <c r="B139" s="178" t="s">
        <v>338</v>
      </c>
      <c r="C139" s="204" t="s">
        <v>338</v>
      </c>
      <c r="D139" s="183"/>
      <c r="E139" s="188"/>
      <c r="F139" s="197"/>
      <c r="G139" s="197"/>
      <c r="H139" s="197"/>
      <c r="I139" s="197"/>
      <c r="J139" s="197"/>
      <c r="K139" s="197"/>
      <c r="L139" s="197"/>
      <c r="M139" s="197"/>
      <c r="N139" s="197"/>
      <c r="O139" s="198"/>
    </row>
    <row r="140" spans="1:60" hidden="1" x14ac:dyDescent="0.2">
      <c r="A140" s="206"/>
      <c r="B140" s="199"/>
      <c r="C140" s="205"/>
      <c r="D140" s="144"/>
      <c r="E140" s="46"/>
      <c r="F140" s="46"/>
      <c r="G140" s="46"/>
      <c r="H140" s="46"/>
      <c r="I140" s="46"/>
      <c r="J140" s="46"/>
      <c r="K140" s="46"/>
      <c r="L140" s="46"/>
      <c r="M140" s="46"/>
      <c r="N140" s="46"/>
      <c r="O140" s="143"/>
    </row>
    <row r="141" spans="1:60" hidden="1" x14ac:dyDescent="0.2">
      <c r="A141" s="209"/>
      <c r="B141" s="210" t="s">
        <v>339</v>
      </c>
      <c r="C141" s="211"/>
      <c r="D141" s="212"/>
      <c r="E141" s="213"/>
      <c r="F141" s="213"/>
      <c r="G141" s="214">
        <f>F9+F49+F79+F87+F104+F117</f>
        <v>0</v>
      </c>
      <c r="H141" s="39"/>
      <c r="I141" s="39"/>
      <c r="J141" s="39"/>
      <c r="K141" s="39"/>
      <c r="L141" s="39"/>
      <c r="M141" s="39"/>
      <c r="N141" s="39"/>
      <c r="O141" s="145"/>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HhDiN4yBepnxSZ6PJvyoNW3zvWB20Z+WA/dsGIGyejqe5/LZvdvkBvCZGi7UvYUYcqS7JKECtAh0ysqkM1iBUA==" saltValue="NlSdb9n24Xecr43J9HmCQA==" spinCount="100000" sheet="1"/>
  <mergeCells count="57">
    <mergeCell ref="B135:G135"/>
    <mergeCell ref="B136:G136"/>
    <mergeCell ref="C138:G138"/>
    <mergeCell ref="B118:G118"/>
    <mergeCell ref="C121:G121"/>
    <mergeCell ref="B122:G122"/>
    <mergeCell ref="C125:G125"/>
    <mergeCell ref="C129:G129"/>
    <mergeCell ref="C134:G134"/>
    <mergeCell ref="F117:G117"/>
    <mergeCell ref="B105:G105"/>
    <mergeCell ref="B106:G106"/>
    <mergeCell ref="B107:G107"/>
    <mergeCell ref="B108:G108"/>
    <mergeCell ref="B109:G109"/>
    <mergeCell ref="B110:G110"/>
    <mergeCell ref="B111:G111"/>
    <mergeCell ref="B112:G112"/>
    <mergeCell ref="B113:G113"/>
    <mergeCell ref="B114:G114"/>
    <mergeCell ref="C116:G116"/>
    <mergeCell ref="F104:G104"/>
    <mergeCell ref="B80:G80"/>
    <mergeCell ref="C83:G83"/>
    <mergeCell ref="C86:G86"/>
    <mergeCell ref="F87:G87"/>
    <mergeCell ref="B88:G88"/>
    <mergeCell ref="B89:G89"/>
    <mergeCell ref="B90:G90"/>
    <mergeCell ref="C93:G93"/>
    <mergeCell ref="B94:G94"/>
    <mergeCell ref="C97:G97"/>
    <mergeCell ref="C103:G103"/>
    <mergeCell ref="F79:G79"/>
    <mergeCell ref="C43:G43"/>
    <mergeCell ref="C45:G45"/>
    <mergeCell ref="C48:G48"/>
    <mergeCell ref="F49:G49"/>
    <mergeCell ref="B50:G50"/>
    <mergeCell ref="B51:G51"/>
    <mergeCell ref="B52:G52"/>
    <mergeCell ref="C61:G61"/>
    <mergeCell ref="B62:G62"/>
    <mergeCell ref="C70:G70"/>
    <mergeCell ref="C78:G78"/>
    <mergeCell ref="C32:G32"/>
    <mergeCell ref="A1:G1"/>
    <mergeCell ref="C7:G7"/>
    <mergeCell ref="F9:G9"/>
    <mergeCell ref="B10:G10"/>
    <mergeCell ref="B11:G11"/>
    <mergeCell ref="C14:G14"/>
    <mergeCell ref="B15:G15"/>
    <mergeCell ref="B16:G16"/>
    <mergeCell ref="C27:G27"/>
    <mergeCell ref="B28:G28"/>
    <mergeCell ref="B29:G29"/>
  </mergeCells>
  <pageMargins left="0.59055118110236204" right="0.39370078740157499" top="0.78740157499999996" bottom="0.78740157499999996"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354</v>
      </c>
      <c r="C4" s="170" t="s">
        <v>355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SUMIF(AM8:AM155,AN5,G8:G155)</f>
        <v>0</v>
      </c>
      <c r="AO6">
        <f>SUMIF(AM8:AM155,AO5,G8:G155)</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SUM(G10:G61)</f>
        <v>0</v>
      </c>
      <c r="G9" s="305"/>
      <c r="H9" s="191"/>
      <c r="I9" s="191">
        <f>SUM(I10:I61)</f>
        <v>0</v>
      </c>
      <c r="J9" s="191"/>
      <c r="K9" s="191">
        <f>SUM(K10:K61)</f>
        <v>0</v>
      </c>
      <c r="L9" s="191"/>
      <c r="M9" s="191">
        <f>SUM(M10:M61)</f>
        <v>0</v>
      </c>
      <c r="N9" s="192"/>
      <c r="O9" s="220"/>
      <c r="AE9" t="s">
        <v>277</v>
      </c>
    </row>
    <row r="10" spans="1:60" outlineLevel="1" x14ac:dyDescent="0.2">
      <c r="A10" s="218"/>
      <c r="B10" s="318" t="s">
        <v>376</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378</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380</v>
      </c>
      <c r="C12" s="202" t="s">
        <v>381</v>
      </c>
      <c r="D12" s="181" t="s">
        <v>382</v>
      </c>
      <c r="E12" s="186">
        <v>99.065119999999993</v>
      </c>
      <c r="F12" s="193"/>
      <c r="G12" s="194">
        <f>ROUND(E12*F12,2)</f>
        <v>0</v>
      </c>
      <c r="H12" s="194">
        <v>21</v>
      </c>
      <c r="I12" s="194">
        <f>G12*(1+H12/100)</f>
        <v>0</v>
      </c>
      <c r="J12" s="194">
        <v>0</v>
      </c>
      <c r="K12" s="194">
        <f>ROUND(E12*J12,2)</f>
        <v>0</v>
      </c>
      <c r="L12" s="194">
        <v>0</v>
      </c>
      <c r="M12" s="194">
        <f>ROUND(E12*L12,2)</f>
        <v>0</v>
      </c>
      <c r="N12" s="195" t="s">
        <v>383</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1564</v>
      </c>
      <c r="D13" s="236"/>
      <c r="E13" s="239">
        <v>99.065119999999993</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391</v>
      </c>
      <c r="C15" s="202" t="s">
        <v>392</v>
      </c>
      <c r="D15" s="181" t="s">
        <v>382</v>
      </c>
      <c r="E15" s="186">
        <v>49.532559999999997</v>
      </c>
      <c r="F15" s="193"/>
      <c r="G15" s="194">
        <f>ROUND(E15*F15,2)</f>
        <v>0</v>
      </c>
      <c r="H15" s="194">
        <v>21</v>
      </c>
      <c r="I15" s="194">
        <f>G15*(1+H15/100)</f>
        <v>0</v>
      </c>
      <c r="J15" s="194">
        <v>0</v>
      </c>
      <c r="K15" s="194">
        <f>ROUND(E15*J15,2)</f>
        <v>0</v>
      </c>
      <c r="L15" s="194">
        <v>0</v>
      </c>
      <c r="M15" s="194">
        <f>ROUND(E15*L15,2)</f>
        <v>0</v>
      </c>
      <c r="N15" s="195" t="s">
        <v>383</v>
      </c>
      <c r="O15" s="221" t="s">
        <v>281</v>
      </c>
      <c r="P15" s="32"/>
      <c r="Q15" s="32"/>
      <c r="R15" s="32"/>
      <c r="S15" s="32"/>
      <c r="T15" s="32"/>
      <c r="U15" s="32"/>
      <c r="V15" s="32"/>
      <c r="W15" s="32"/>
      <c r="X15" s="32"/>
      <c r="Y15" s="32"/>
      <c r="Z15" s="32"/>
      <c r="AA15" s="32"/>
      <c r="AB15" s="32"/>
      <c r="AC15" s="32"/>
      <c r="AD15" s="32"/>
      <c r="AE15" s="32" t="s">
        <v>397</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1565</v>
      </c>
      <c r="D16" s="236"/>
      <c r="E16" s="239">
        <v>49.532559999999997</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386</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1401</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377</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1402</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379</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1403</v>
      </c>
      <c r="C20" s="202" t="s">
        <v>1404</v>
      </c>
      <c r="D20" s="181" t="s">
        <v>382</v>
      </c>
      <c r="E20" s="186">
        <v>99.07</v>
      </c>
      <c r="F20" s="193"/>
      <c r="G20" s="194">
        <f>ROUND(E20*F20,2)</f>
        <v>0</v>
      </c>
      <c r="H20" s="194">
        <v>21</v>
      </c>
      <c r="I20" s="194">
        <f>G20*(1+H20/100)</f>
        <v>0</v>
      </c>
      <c r="J20" s="194">
        <v>0</v>
      </c>
      <c r="K20" s="194">
        <f>ROUND(E20*J20,2)</f>
        <v>0</v>
      </c>
      <c r="L20" s="194">
        <v>0</v>
      </c>
      <c r="M20" s="194">
        <f>ROUND(E20*L20,2)</f>
        <v>0</v>
      </c>
      <c r="N20" s="195" t="s">
        <v>383</v>
      </c>
      <c r="O20" s="221" t="s">
        <v>281</v>
      </c>
      <c r="P20" s="32"/>
      <c r="Q20" s="32"/>
      <c r="R20" s="32"/>
      <c r="S20" s="32"/>
      <c r="T20" s="32"/>
      <c r="U20" s="32"/>
      <c r="V20" s="32"/>
      <c r="W20" s="32"/>
      <c r="X20" s="32"/>
      <c r="Y20" s="32"/>
      <c r="Z20" s="32"/>
      <c r="AA20" s="32"/>
      <c r="AB20" s="32"/>
      <c r="AC20" s="32"/>
      <c r="AD20" s="32"/>
      <c r="AE20" s="32" t="s">
        <v>397</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416</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417</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379</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418</v>
      </c>
      <c r="C24" s="202" t="s">
        <v>419</v>
      </c>
      <c r="D24" s="181" t="s">
        <v>382</v>
      </c>
      <c r="E24" s="186">
        <v>64.970240000000004</v>
      </c>
      <c r="F24" s="193"/>
      <c r="G24" s="194">
        <f>ROUND(E24*F24,2)</f>
        <v>0</v>
      </c>
      <c r="H24" s="194">
        <v>21</v>
      </c>
      <c r="I24" s="194">
        <f>G24*(1+H24/100)</f>
        <v>0</v>
      </c>
      <c r="J24" s="194">
        <v>0</v>
      </c>
      <c r="K24" s="194">
        <f>ROUND(E24*J24,2)</f>
        <v>0</v>
      </c>
      <c r="L24" s="194">
        <v>0</v>
      </c>
      <c r="M24" s="194">
        <f>ROUND(E24*L24,2)</f>
        <v>0</v>
      </c>
      <c r="N24" s="195" t="s">
        <v>383</v>
      </c>
      <c r="O24" s="221" t="s">
        <v>281</v>
      </c>
      <c r="P24" s="32"/>
      <c r="Q24" s="32"/>
      <c r="R24" s="32"/>
      <c r="S24" s="32"/>
      <c r="T24" s="32"/>
      <c r="U24" s="32"/>
      <c r="V24" s="32"/>
      <c r="W24" s="32"/>
      <c r="X24" s="32"/>
      <c r="Y24" s="32"/>
      <c r="Z24" s="32"/>
      <c r="AA24" s="32"/>
      <c r="AB24" s="32"/>
      <c r="AC24" s="32"/>
      <c r="AD24" s="32"/>
      <c r="AE24" s="32" t="s">
        <v>397</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1566</v>
      </c>
      <c r="D25" s="236"/>
      <c r="E25" s="239">
        <v>64.970240000000004</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5</v>
      </c>
      <c r="B27" s="176" t="s">
        <v>1409</v>
      </c>
      <c r="C27" s="202" t="s">
        <v>422</v>
      </c>
      <c r="D27" s="181" t="s">
        <v>382</v>
      </c>
      <c r="E27" s="186">
        <v>66.58</v>
      </c>
      <c r="F27" s="193"/>
      <c r="G27" s="194">
        <f>ROUND(E27*F27,2)</f>
        <v>0</v>
      </c>
      <c r="H27" s="194">
        <v>21</v>
      </c>
      <c r="I27" s="194">
        <f>G27*(1+H27/100)</f>
        <v>0</v>
      </c>
      <c r="J27" s="194">
        <v>0</v>
      </c>
      <c r="K27" s="194">
        <f>ROUND(E27*J27,2)</f>
        <v>0</v>
      </c>
      <c r="L27" s="194">
        <v>0</v>
      </c>
      <c r="M27" s="194">
        <f>ROUND(E27*L27,2)</f>
        <v>0</v>
      </c>
      <c r="N27" s="195" t="s">
        <v>383</v>
      </c>
      <c r="O27" s="221" t="s">
        <v>281</v>
      </c>
      <c r="P27" s="32"/>
      <c r="Q27" s="32"/>
      <c r="R27" s="32"/>
      <c r="S27" s="32"/>
      <c r="T27" s="32"/>
      <c r="U27" s="32"/>
      <c r="V27" s="32"/>
      <c r="W27" s="32"/>
      <c r="X27" s="32"/>
      <c r="Y27" s="32"/>
      <c r="Z27" s="32"/>
      <c r="AA27" s="32"/>
      <c r="AB27" s="32"/>
      <c r="AC27" s="32"/>
      <c r="AD27" s="32"/>
      <c r="AE27" s="32" t="s">
        <v>397</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1567</v>
      </c>
      <c r="D28" s="236"/>
      <c r="E28" s="239"/>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386</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444</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5" t="s">
        <v>1568</v>
      </c>
      <c r="D30" s="237"/>
      <c r="E30" s="240">
        <v>51.84</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2</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5" t="s">
        <v>1569</v>
      </c>
      <c r="D31" s="237"/>
      <c r="E31" s="240">
        <v>14.74</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2</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6" t="s">
        <v>451</v>
      </c>
      <c r="D32" s="238"/>
      <c r="E32" s="241">
        <v>66.58</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386</v>
      </c>
      <c r="AF32" s="32">
        <v>3</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4" t="s">
        <v>452</v>
      </c>
      <c r="D33" s="237"/>
      <c r="E33" s="240"/>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1570</v>
      </c>
      <c r="D34" s="236"/>
      <c r="E34" s="239">
        <v>66.58</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386</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425</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377</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550</v>
      </c>
      <c r="C37" s="202" t="s">
        <v>427</v>
      </c>
      <c r="D37" s="181" t="s">
        <v>382</v>
      </c>
      <c r="E37" s="186">
        <v>116.7</v>
      </c>
      <c r="F37" s="193"/>
      <c r="G37" s="194">
        <f>ROUND(E37*F37,2)</f>
        <v>0</v>
      </c>
      <c r="H37" s="194">
        <v>21</v>
      </c>
      <c r="I37" s="194">
        <f>G37*(1+H37/100)</f>
        <v>0</v>
      </c>
      <c r="J37" s="194">
        <v>0</v>
      </c>
      <c r="K37" s="194">
        <f>ROUND(E37*J37,2)</f>
        <v>0</v>
      </c>
      <c r="L37" s="194">
        <v>0</v>
      </c>
      <c r="M37" s="194">
        <f>ROUND(E37*L37,2)</f>
        <v>0</v>
      </c>
      <c r="N37" s="195" t="s">
        <v>383</v>
      </c>
      <c r="O37" s="221" t="s">
        <v>281</v>
      </c>
      <c r="P37" s="32"/>
      <c r="Q37" s="32"/>
      <c r="R37" s="32"/>
      <c r="S37" s="32"/>
      <c r="T37" s="32"/>
      <c r="U37" s="32"/>
      <c r="V37" s="32"/>
      <c r="W37" s="32"/>
      <c r="X37" s="32"/>
      <c r="Y37" s="32"/>
      <c r="Z37" s="32"/>
      <c r="AA37" s="32"/>
      <c r="AB37" s="32"/>
      <c r="AC37" s="32"/>
      <c r="AD37" s="32"/>
      <c r="AE37" s="32" t="s">
        <v>397</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1571</v>
      </c>
      <c r="D38" s="236"/>
      <c r="E38" s="239">
        <v>116.7</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433</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v>0</v>
      </c>
      <c r="AD40" s="32"/>
      <c r="AE40" s="32" t="s">
        <v>377</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434</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1572</v>
      </c>
      <c r="C42" s="202" t="s">
        <v>1573</v>
      </c>
      <c r="D42" s="181" t="s">
        <v>382</v>
      </c>
      <c r="E42" s="186">
        <v>32.485120000000002</v>
      </c>
      <c r="F42" s="193"/>
      <c r="G42" s="194">
        <f>ROUND(E42*F42,2)</f>
        <v>0</v>
      </c>
      <c r="H42" s="194">
        <v>21</v>
      </c>
      <c r="I42" s="194">
        <f>G42*(1+H42/100)</f>
        <v>0</v>
      </c>
      <c r="J42" s="194">
        <v>0</v>
      </c>
      <c r="K42" s="194">
        <f>ROUND(E42*J42,2)</f>
        <v>0</v>
      </c>
      <c r="L42" s="194">
        <v>0</v>
      </c>
      <c r="M42" s="194">
        <f>ROUND(E42*L42,2)</f>
        <v>0</v>
      </c>
      <c r="N42" s="195" t="s">
        <v>383</v>
      </c>
      <c r="O42" s="221" t="s">
        <v>281</v>
      </c>
      <c r="P42" s="32"/>
      <c r="Q42" s="32"/>
      <c r="R42" s="32"/>
      <c r="S42" s="32"/>
      <c r="T42" s="32"/>
      <c r="U42" s="32"/>
      <c r="V42" s="32"/>
      <c r="W42" s="32"/>
      <c r="X42" s="32"/>
      <c r="Y42" s="32"/>
      <c r="Z42" s="32"/>
      <c r="AA42" s="32"/>
      <c r="AB42" s="32"/>
      <c r="AC42" s="32"/>
      <c r="AD42" s="32"/>
      <c r="AE42" s="32" t="s">
        <v>397</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312" t="s">
        <v>552</v>
      </c>
      <c r="C44" s="313"/>
      <c r="D44" s="314"/>
      <c r="E44" s="315"/>
      <c r="F44" s="316"/>
      <c r="G44" s="317"/>
      <c r="H44" s="194"/>
      <c r="I44" s="194"/>
      <c r="J44" s="194"/>
      <c r="K44" s="194"/>
      <c r="L44" s="194"/>
      <c r="M44" s="194"/>
      <c r="N44" s="195"/>
      <c r="O44" s="221"/>
      <c r="P44" s="32"/>
      <c r="Q44" s="32"/>
      <c r="R44" s="32"/>
      <c r="S44" s="32"/>
      <c r="T44" s="32"/>
      <c r="U44" s="32"/>
      <c r="V44" s="32"/>
      <c r="W44" s="32"/>
      <c r="X44" s="32"/>
      <c r="Y44" s="32"/>
      <c r="Z44" s="32"/>
      <c r="AA44" s="32"/>
      <c r="AB44" s="32"/>
      <c r="AC44" s="32">
        <v>0</v>
      </c>
      <c r="AD44" s="32"/>
      <c r="AE44" s="32" t="s">
        <v>377</v>
      </c>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8</v>
      </c>
      <c r="B45" s="176" t="s">
        <v>474</v>
      </c>
      <c r="C45" s="202" t="s">
        <v>475</v>
      </c>
      <c r="D45" s="181" t="s">
        <v>382</v>
      </c>
      <c r="E45" s="186">
        <v>66.58</v>
      </c>
      <c r="F45" s="193"/>
      <c r="G45" s="194">
        <f>ROUND(E45*F45,2)</f>
        <v>0</v>
      </c>
      <c r="H45" s="194">
        <v>21</v>
      </c>
      <c r="I45" s="194">
        <f>G45*(1+H45/100)</f>
        <v>0</v>
      </c>
      <c r="J45" s="194">
        <v>0</v>
      </c>
      <c r="K45" s="194">
        <f>ROUND(E45*J45,2)</f>
        <v>0</v>
      </c>
      <c r="L45" s="194">
        <v>0</v>
      </c>
      <c r="M45" s="194">
        <f>ROUND(E45*L45,2)</f>
        <v>0</v>
      </c>
      <c r="N45" s="195" t="s">
        <v>383</v>
      </c>
      <c r="O45" s="221" t="s">
        <v>281</v>
      </c>
      <c r="P45" s="32"/>
      <c r="Q45" s="32"/>
      <c r="R45" s="32"/>
      <c r="S45" s="32"/>
      <c r="T45" s="32"/>
      <c r="U45" s="32"/>
      <c r="V45" s="32"/>
      <c r="W45" s="32"/>
      <c r="X45" s="32"/>
      <c r="Y45" s="32"/>
      <c r="Z45" s="32"/>
      <c r="AA45" s="32"/>
      <c r="AB45" s="32"/>
      <c r="AC45" s="32"/>
      <c r="AD45" s="32"/>
      <c r="AE45" s="32" t="s">
        <v>397</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438</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v>0</v>
      </c>
      <c r="AD47" s="32"/>
      <c r="AE47" s="32" t="s">
        <v>377</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439</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379</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9</v>
      </c>
      <c r="B49" s="176" t="s">
        <v>1418</v>
      </c>
      <c r="C49" s="202" t="s">
        <v>1419</v>
      </c>
      <c r="D49" s="181" t="s">
        <v>382</v>
      </c>
      <c r="E49" s="186">
        <v>32.485120000000002</v>
      </c>
      <c r="F49" s="193"/>
      <c r="G49" s="194">
        <f>ROUND(E49*F49,2)</f>
        <v>0</v>
      </c>
      <c r="H49" s="194">
        <v>21</v>
      </c>
      <c r="I49" s="194">
        <f>G49*(1+H49/100)</f>
        <v>0</v>
      </c>
      <c r="J49" s="194">
        <v>0</v>
      </c>
      <c r="K49" s="194">
        <f>ROUND(E49*J49,2)</f>
        <v>0</v>
      </c>
      <c r="L49" s="194">
        <v>0</v>
      </c>
      <c r="M49" s="194">
        <f>ROUND(E49*L49,2)</f>
        <v>0</v>
      </c>
      <c r="N49" s="195" t="s">
        <v>383</v>
      </c>
      <c r="O49" s="221" t="s">
        <v>281</v>
      </c>
      <c r="P49" s="32"/>
      <c r="Q49" s="32"/>
      <c r="R49" s="32"/>
      <c r="S49" s="32"/>
      <c r="T49" s="32"/>
      <c r="U49" s="32"/>
      <c r="V49" s="32"/>
      <c r="W49" s="32"/>
      <c r="X49" s="32"/>
      <c r="Y49" s="32"/>
      <c r="Z49" s="32"/>
      <c r="AA49" s="32"/>
      <c r="AB49" s="32"/>
      <c r="AC49" s="32"/>
      <c r="AD49" s="32"/>
      <c r="AE49" s="32" t="s">
        <v>397</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ht="22.5" outlineLevel="1" x14ac:dyDescent="0.2">
      <c r="A50" s="218"/>
      <c r="B50" s="177"/>
      <c r="C50" s="203" t="s">
        <v>1420</v>
      </c>
      <c r="D50" s="182"/>
      <c r="E50" s="187"/>
      <c r="F50" s="196"/>
      <c r="G50" s="196"/>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284</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1574</v>
      </c>
      <c r="D51" s="236"/>
      <c r="E51" s="239">
        <v>99.065119999999993</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386</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4" t="s">
        <v>444</v>
      </c>
      <c r="D52" s="237"/>
      <c r="E52" s="240"/>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5" t="s">
        <v>1568</v>
      </c>
      <c r="D53" s="237"/>
      <c r="E53" s="240">
        <v>51.84</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386</v>
      </c>
      <c r="AF53" s="32">
        <v>2</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5" t="s">
        <v>1569</v>
      </c>
      <c r="D54" s="237"/>
      <c r="E54" s="240">
        <v>14.74</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386</v>
      </c>
      <c r="AF54" s="32">
        <v>2</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6" t="s">
        <v>451</v>
      </c>
      <c r="D55" s="238"/>
      <c r="E55" s="241">
        <v>66.58</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3</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4" t="s">
        <v>452</v>
      </c>
      <c r="D56" s="237"/>
      <c r="E56" s="240"/>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1575</v>
      </c>
      <c r="D57" s="236"/>
      <c r="E57" s="239">
        <v>-66.58</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386</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553</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377</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10</v>
      </c>
      <c r="B60" s="176" t="s">
        <v>554</v>
      </c>
      <c r="C60" s="202" t="s">
        <v>555</v>
      </c>
      <c r="D60" s="181" t="s">
        <v>382</v>
      </c>
      <c r="E60" s="186">
        <v>66.58</v>
      </c>
      <c r="F60" s="193"/>
      <c r="G60" s="194">
        <f>ROUND(E60*F60,2)</f>
        <v>0</v>
      </c>
      <c r="H60" s="194">
        <v>21</v>
      </c>
      <c r="I60" s="194">
        <f>G60*(1+H60/100)</f>
        <v>0</v>
      </c>
      <c r="J60" s="194">
        <v>0</v>
      </c>
      <c r="K60" s="194">
        <f>ROUND(E60*J60,2)</f>
        <v>0</v>
      </c>
      <c r="L60" s="194">
        <v>0</v>
      </c>
      <c r="M60" s="194">
        <f>ROUND(E60*L60,2)</f>
        <v>0</v>
      </c>
      <c r="N60" s="195" t="s">
        <v>383</v>
      </c>
      <c r="O60" s="221" t="s">
        <v>281</v>
      </c>
      <c r="P60" s="32"/>
      <c r="Q60" s="32"/>
      <c r="R60" s="32"/>
      <c r="S60" s="32"/>
      <c r="T60" s="32"/>
      <c r="U60" s="32"/>
      <c r="V60" s="32"/>
      <c r="W60" s="32"/>
      <c r="X60" s="32"/>
      <c r="Y60" s="32"/>
      <c r="Z60" s="32"/>
      <c r="AA60" s="32"/>
      <c r="AB60" s="32"/>
      <c r="AC60" s="32"/>
      <c r="AD60" s="32"/>
      <c r="AE60" s="32" t="s">
        <v>397</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x14ac:dyDescent="0.2">
      <c r="A62" s="216" t="s">
        <v>276</v>
      </c>
      <c r="B62" s="175" t="s">
        <v>88</v>
      </c>
      <c r="C62" s="201" t="s">
        <v>89</v>
      </c>
      <c r="D62" s="180"/>
      <c r="E62" s="185"/>
      <c r="F62" s="304">
        <f>SUM(G63:G85)</f>
        <v>0</v>
      </c>
      <c r="G62" s="305"/>
      <c r="H62" s="191"/>
      <c r="I62" s="191">
        <f>SUM(I63:I85)</f>
        <v>0</v>
      </c>
      <c r="J62" s="191"/>
      <c r="K62" s="191">
        <f>SUM(K63:K85)</f>
        <v>74.19</v>
      </c>
      <c r="L62" s="191"/>
      <c r="M62" s="191">
        <f>SUM(M63:M85)</f>
        <v>0</v>
      </c>
      <c r="N62" s="192"/>
      <c r="O62" s="220"/>
      <c r="AE62" t="s">
        <v>277</v>
      </c>
    </row>
    <row r="63" spans="1:60" outlineLevel="1" x14ac:dyDescent="0.2">
      <c r="A63" s="218"/>
      <c r="B63" s="318" t="s">
        <v>1430</v>
      </c>
      <c r="C63" s="319"/>
      <c r="D63" s="320"/>
      <c r="E63" s="321"/>
      <c r="F63" s="322"/>
      <c r="G63" s="323"/>
      <c r="H63" s="194"/>
      <c r="I63" s="194"/>
      <c r="J63" s="194"/>
      <c r="K63" s="194"/>
      <c r="L63" s="194"/>
      <c r="M63" s="194"/>
      <c r="N63" s="195"/>
      <c r="O63" s="221"/>
      <c r="P63" s="32"/>
      <c r="Q63" s="32"/>
      <c r="R63" s="32"/>
      <c r="S63" s="32"/>
      <c r="T63" s="32"/>
      <c r="U63" s="32"/>
      <c r="V63" s="32"/>
      <c r="W63" s="32"/>
      <c r="X63" s="32"/>
      <c r="Y63" s="32"/>
      <c r="Z63" s="32"/>
      <c r="AA63" s="32"/>
      <c r="AB63" s="32"/>
      <c r="AC63" s="32">
        <v>0</v>
      </c>
      <c r="AD63" s="32"/>
      <c r="AE63" s="32" t="s">
        <v>377</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1431</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379</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11</v>
      </c>
      <c r="B65" s="176" t="s">
        <v>1432</v>
      </c>
      <c r="C65" s="202" t="s">
        <v>1433</v>
      </c>
      <c r="D65" s="181" t="s">
        <v>498</v>
      </c>
      <c r="E65" s="186">
        <v>1</v>
      </c>
      <c r="F65" s="193"/>
      <c r="G65" s="194">
        <f>ROUND(E65*F65,2)</f>
        <v>0</v>
      </c>
      <c r="H65" s="194">
        <v>21</v>
      </c>
      <c r="I65" s="194">
        <f>G65*(1+H65/100)</f>
        <v>0</v>
      </c>
      <c r="J65" s="194">
        <v>4.9899999999999996E-3</v>
      </c>
      <c r="K65" s="194">
        <f>ROUND(E65*J65,2)</f>
        <v>0</v>
      </c>
      <c r="L65" s="194">
        <v>0</v>
      </c>
      <c r="M65" s="194">
        <f>ROUND(E65*L65,2)</f>
        <v>0</v>
      </c>
      <c r="N65" s="195" t="s">
        <v>1434</v>
      </c>
      <c r="O65" s="221" t="s">
        <v>281</v>
      </c>
      <c r="P65" s="32"/>
      <c r="Q65" s="32"/>
      <c r="R65" s="32"/>
      <c r="S65" s="32"/>
      <c r="T65" s="32"/>
      <c r="U65" s="32"/>
      <c r="V65" s="32"/>
      <c r="W65" s="32"/>
      <c r="X65" s="32"/>
      <c r="Y65" s="32"/>
      <c r="Z65" s="32"/>
      <c r="AA65" s="32"/>
      <c r="AB65" s="32"/>
      <c r="AC65" s="32"/>
      <c r="AD65" s="32"/>
      <c r="AE65" s="32" t="s">
        <v>397</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1435</v>
      </c>
      <c r="D66" s="236"/>
      <c r="E66" s="239">
        <v>1</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386</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12</v>
      </c>
      <c r="B68" s="176" t="s">
        <v>1439</v>
      </c>
      <c r="C68" s="202" t="s">
        <v>1440</v>
      </c>
      <c r="D68" s="181" t="s">
        <v>498</v>
      </c>
      <c r="E68" s="186">
        <v>3</v>
      </c>
      <c r="F68" s="193"/>
      <c r="G68" s="194">
        <f>ROUND(E68*F68,2)</f>
        <v>0</v>
      </c>
      <c r="H68" s="194">
        <v>21</v>
      </c>
      <c r="I68" s="194">
        <f>G68*(1+H68/100)</f>
        <v>0</v>
      </c>
      <c r="J68" s="194">
        <v>1.831E-2</v>
      </c>
      <c r="K68" s="194">
        <f>ROUND(E68*J68,2)</f>
        <v>0.05</v>
      </c>
      <c r="L68" s="194">
        <v>0</v>
      </c>
      <c r="M68" s="194">
        <f>ROUND(E68*L68,2)</f>
        <v>0</v>
      </c>
      <c r="N68" s="195" t="s">
        <v>1434</v>
      </c>
      <c r="O68" s="221" t="s">
        <v>281</v>
      </c>
      <c r="P68" s="32"/>
      <c r="Q68" s="32"/>
      <c r="R68" s="32"/>
      <c r="S68" s="32"/>
      <c r="T68" s="32"/>
      <c r="U68" s="32"/>
      <c r="V68" s="32"/>
      <c r="W68" s="32"/>
      <c r="X68" s="32"/>
      <c r="Y68" s="32"/>
      <c r="Z68" s="32"/>
      <c r="AA68" s="32"/>
      <c r="AB68" s="32"/>
      <c r="AC68" s="32"/>
      <c r="AD68" s="32"/>
      <c r="AE68" s="32" t="s">
        <v>397</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1576</v>
      </c>
      <c r="D69" s="236"/>
      <c r="E69" s="239">
        <v>3</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386</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1441</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v>0</v>
      </c>
      <c r="AD71" s="32"/>
      <c r="AE71" s="32" t="s">
        <v>377</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ht="22.5" outlineLevel="1" x14ac:dyDescent="0.2">
      <c r="A72" s="218"/>
      <c r="B72" s="312" t="s">
        <v>1442</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379</v>
      </c>
      <c r="AF72" s="32"/>
      <c r="AG72" s="32"/>
      <c r="AH72" s="32"/>
      <c r="AI72" s="32"/>
      <c r="AJ72" s="32"/>
      <c r="AK72" s="32"/>
      <c r="AL72" s="32"/>
      <c r="AM72" s="32"/>
      <c r="AN72" s="32"/>
      <c r="AO72" s="32"/>
      <c r="AP72" s="32"/>
      <c r="AQ72" s="32"/>
      <c r="AR72" s="32"/>
      <c r="AS72" s="32"/>
      <c r="AT72" s="32"/>
      <c r="AU72" s="32"/>
      <c r="AV72" s="32"/>
      <c r="AW72" s="32"/>
      <c r="AX72" s="32"/>
      <c r="AY72" s="32"/>
      <c r="AZ72" s="235" t="str">
        <f>B72</f>
        <v>čistíren odpadních vod (mimo budovy), nádrží, vodojemů, žlabů nebo kanálů, včetně pomocného pracovního lešení o výšce podlahy do 1900 mm a pro zatížení do 1,5 kPa,</v>
      </c>
      <c r="BA72" s="32"/>
      <c r="BB72" s="32"/>
      <c r="BC72" s="32"/>
      <c r="BD72" s="32"/>
      <c r="BE72" s="32"/>
      <c r="BF72" s="32"/>
      <c r="BG72" s="32"/>
      <c r="BH72" s="32"/>
    </row>
    <row r="73" spans="1:60" outlineLevel="1" x14ac:dyDescent="0.2">
      <c r="A73" s="217">
        <v>13</v>
      </c>
      <c r="B73" s="176" t="s">
        <v>1443</v>
      </c>
      <c r="C73" s="202" t="s">
        <v>1444</v>
      </c>
      <c r="D73" s="181" t="s">
        <v>382</v>
      </c>
      <c r="E73" s="186">
        <v>24.0305</v>
      </c>
      <c r="F73" s="193"/>
      <c r="G73" s="194">
        <f>ROUND(E73*F73,2)</f>
        <v>0</v>
      </c>
      <c r="H73" s="194">
        <v>21</v>
      </c>
      <c r="I73" s="194">
        <f>G73*(1+H73/100)</f>
        <v>0</v>
      </c>
      <c r="J73" s="194">
        <v>2.59138</v>
      </c>
      <c r="K73" s="194">
        <f>ROUND(E73*J73,2)</f>
        <v>62.27</v>
      </c>
      <c r="L73" s="194">
        <v>0</v>
      </c>
      <c r="M73" s="194">
        <f>ROUND(E73*L73,2)</f>
        <v>0</v>
      </c>
      <c r="N73" s="195" t="s">
        <v>1434</v>
      </c>
      <c r="O73" s="221" t="s">
        <v>281</v>
      </c>
      <c r="P73" s="32"/>
      <c r="Q73" s="32"/>
      <c r="R73" s="32"/>
      <c r="S73" s="32"/>
      <c r="T73" s="32"/>
      <c r="U73" s="32"/>
      <c r="V73" s="32"/>
      <c r="W73" s="32"/>
      <c r="X73" s="32"/>
      <c r="Y73" s="32"/>
      <c r="Z73" s="32"/>
      <c r="AA73" s="32"/>
      <c r="AB73" s="32"/>
      <c r="AC73" s="32"/>
      <c r="AD73" s="32"/>
      <c r="AE73" s="32" t="s">
        <v>384</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1577</v>
      </c>
      <c r="D74" s="236"/>
      <c r="E74" s="239">
        <v>16.830500000000001</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1578</v>
      </c>
      <c r="D75" s="236"/>
      <c r="E75" s="239">
        <v>7.2</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386</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14</v>
      </c>
      <c r="B77" s="176" t="s">
        <v>1457</v>
      </c>
      <c r="C77" s="202" t="s">
        <v>1458</v>
      </c>
      <c r="D77" s="181" t="s">
        <v>610</v>
      </c>
      <c r="E77" s="186">
        <v>143.10400000000001</v>
      </c>
      <c r="F77" s="193"/>
      <c r="G77" s="194">
        <f>ROUND(E77*F77,2)</f>
        <v>0</v>
      </c>
      <c r="H77" s="194">
        <v>21</v>
      </c>
      <c r="I77" s="194">
        <f>G77*(1+H77/100)</f>
        <v>0</v>
      </c>
      <c r="J77" s="194">
        <v>6.3310000000000005E-2</v>
      </c>
      <c r="K77" s="194">
        <f>ROUND(E77*J77,2)</f>
        <v>9.06</v>
      </c>
      <c r="L77" s="194">
        <v>0</v>
      </c>
      <c r="M77" s="194">
        <f>ROUND(E77*L77,2)</f>
        <v>0</v>
      </c>
      <c r="N77" s="195"/>
      <c r="O77" s="221" t="s">
        <v>281</v>
      </c>
      <c r="P77" s="32"/>
      <c r="Q77" s="32"/>
      <c r="R77" s="32"/>
      <c r="S77" s="32"/>
      <c r="T77" s="32"/>
      <c r="U77" s="32"/>
      <c r="V77" s="32"/>
      <c r="W77" s="32"/>
      <c r="X77" s="32"/>
      <c r="Y77" s="32"/>
      <c r="Z77" s="32"/>
      <c r="AA77" s="32"/>
      <c r="AB77" s="32"/>
      <c r="AC77" s="32"/>
      <c r="AD77" s="32"/>
      <c r="AE77" s="32" t="s">
        <v>384</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3" t="s">
        <v>1579</v>
      </c>
      <c r="D78" s="236"/>
      <c r="E78" s="239">
        <v>134.64400000000001</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386</v>
      </c>
      <c r="AF78" s="32">
        <v>0</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1580</v>
      </c>
      <c r="D79" s="236"/>
      <c r="E79" s="239">
        <v>8.4600000000000009</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386</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ht="22.5" outlineLevel="1" x14ac:dyDescent="0.2">
      <c r="A81" s="217">
        <v>15</v>
      </c>
      <c r="B81" s="176" t="s">
        <v>1463</v>
      </c>
      <c r="C81" s="202" t="s">
        <v>1464</v>
      </c>
      <c r="D81" s="181" t="s">
        <v>610</v>
      </c>
      <c r="E81" s="186">
        <v>143.10400000000001</v>
      </c>
      <c r="F81" s="193"/>
      <c r="G81" s="194">
        <f>ROUND(E81*F81,2)</f>
        <v>0</v>
      </c>
      <c r="H81" s="194">
        <v>21</v>
      </c>
      <c r="I81" s="194">
        <f>G81*(1+H81/100)</f>
        <v>0</v>
      </c>
      <c r="J81" s="194">
        <v>0</v>
      </c>
      <c r="K81" s="194">
        <f>ROUND(E81*J81,2)</f>
        <v>0</v>
      </c>
      <c r="L81" s="194">
        <v>0</v>
      </c>
      <c r="M81" s="194">
        <f>ROUND(E81*L81,2)</f>
        <v>0</v>
      </c>
      <c r="N81" s="195"/>
      <c r="O81" s="221" t="s">
        <v>281</v>
      </c>
      <c r="P81" s="32"/>
      <c r="Q81" s="32"/>
      <c r="R81" s="32"/>
      <c r="S81" s="32"/>
      <c r="T81" s="32"/>
      <c r="U81" s="32"/>
      <c r="V81" s="32"/>
      <c r="W81" s="32"/>
      <c r="X81" s="32"/>
      <c r="Y81" s="32"/>
      <c r="Z81" s="32"/>
      <c r="AA81" s="32"/>
      <c r="AB81" s="32"/>
      <c r="AC81" s="32"/>
      <c r="AD81" s="32"/>
      <c r="AE81" s="32" t="s">
        <v>384</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16</v>
      </c>
      <c r="B83" s="176" t="s">
        <v>1465</v>
      </c>
      <c r="C83" s="202" t="s">
        <v>1466</v>
      </c>
      <c r="D83" s="181" t="s">
        <v>478</v>
      </c>
      <c r="E83" s="186">
        <v>2.7387999999999999</v>
      </c>
      <c r="F83" s="193"/>
      <c r="G83" s="194">
        <f>ROUND(E83*F83,2)</f>
        <v>0</v>
      </c>
      <c r="H83" s="194">
        <v>21</v>
      </c>
      <c r="I83" s="194">
        <f>G83*(1+H83/100)</f>
        <v>0</v>
      </c>
      <c r="J83" s="194">
        <v>1.02535</v>
      </c>
      <c r="K83" s="194">
        <f>ROUND(E83*J83,2)</f>
        <v>2.81</v>
      </c>
      <c r="L83" s="194">
        <v>0</v>
      </c>
      <c r="M83" s="194">
        <f>ROUND(E83*L83,2)</f>
        <v>0</v>
      </c>
      <c r="N83" s="195"/>
      <c r="O83" s="221" t="s">
        <v>281</v>
      </c>
      <c r="P83" s="32"/>
      <c r="Q83" s="32"/>
      <c r="R83" s="32"/>
      <c r="S83" s="32"/>
      <c r="T83" s="32"/>
      <c r="U83" s="32"/>
      <c r="V83" s="32"/>
      <c r="W83" s="32"/>
      <c r="X83" s="32"/>
      <c r="Y83" s="32"/>
      <c r="Z83" s="32"/>
      <c r="AA83" s="32"/>
      <c r="AB83" s="32"/>
      <c r="AC83" s="32"/>
      <c r="AD83" s="32"/>
      <c r="AE83" s="32" t="s">
        <v>384</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1581</v>
      </c>
      <c r="D84" s="236"/>
      <c r="E84" s="239">
        <v>2.7387999999999999</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x14ac:dyDescent="0.2">
      <c r="A86" s="216" t="s">
        <v>276</v>
      </c>
      <c r="B86" s="175" t="s">
        <v>110</v>
      </c>
      <c r="C86" s="201" t="s">
        <v>111</v>
      </c>
      <c r="D86" s="180"/>
      <c r="E86" s="185"/>
      <c r="F86" s="304">
        <f>SUM(G87:G105)</f>
        <v>0</v>
      </c>
      <c r="G86" s="305"/>
      <c r="H86" s="191"/>
      <c r="I86" s="191">
        <f>SUM(I87:I105)</f>
        <v>0</v>
      </c>
      <c r="J86" s="191"/>
      <c r="K86" s="191">
        <f>SUM(K87:K105)</f>
        <v>29.35</v>
      </c>
      <c r="L86" s="191"/>
      <c r="M86" s="191">
        <f>SUM(M87:M105)</f>
        <v>0</v>
      </c>
      <c r="N86" s="192"/>
      <c r="O86" s="220"/>
      <c r="AE86" t="s">
        <v>277</v>
      </c>
    </row>
    <row r="87" spans="1:60" outlineLevel="1" x14ac:dyDescent="0.2">
      <c r="A87" s="218"/>
      <c r="B87" s="318" t="s">
        <v>671</v>
      </c>
      <c r="C87" s="319"/>
      <c r="D87" s="320"/>
      <c r="E87" s="321"/>
      <c r="F87" s="322"/>
      <c r="G87" s="323"/>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672</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379</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1468</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1</v>
      </c>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17</v>
      </c>
      <c r="B90" s="176" t="s">
        <v>1469</v>
      </c>
      <c r="C90" s="202" t="s">
        <v>720</v>
      </c>
      <c r="D90" s="181" t="s">
        <v>382</v>
      </c>
      <c r="E90" s="186">
        <v>3.2223999999999999</v>
      </c>
      <c r="F90" s="193"/>
      <c r="G90" s="194">
        <f>ROUND(E90*F90,2)</f>
        <v>0</v>
      </c>
      <c r="H90" s="194">
        <v>21</v>
      </c>
      <c r="I90" s="194">
        <f>G90*(1+H90/100)</f>
        <v>0</v>
      </c>
      <c r="J90" s="194">
        <v>2.5249999999999999</v>
      </c>
      <c r="K90" s="194">
        <f>ROUND(E90*J90,2)</f>
        <v>8.14</v>
      </c>
      <c r="L90" s="194">
        <v>0</v>
      </c>
      <c r="M90" s="194">
        <f>ROUND(E90*L90,2)</f>
        <v>0</v>
      </c>
      <c r="N90" s="195" t="s">
        <v>611</v>
      </c>
      <c r="O90" s="221" t="s">
        <v>281</v>
      </c>
      <c r="P90" s="32"/>
      <c r="Q90" s="32"/>
      <c r="R90" s="32"/>
      <c r="S90" s="32"/>
      <c r="T90" s="32"/>
      <c r="U90" s="32"/>
      <c r="V90" s="32"/>
      <c r="W90" s="32"/>
      <c r="X90" s="32"/>
      <c r="Y90" s="32"/>
      <c r="Z90" s="32"/>
      <c r="AA90" s="32"/>
      <c r="AB90" s="32"/>
      <c r="AC90" s="32"/>
      <c r="AD90" s="32"/>
      <c r="AE90" s="32" t="s">
        <v>384</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03" t="s">
        <v>679</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284</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1582</v>
      </c>
      <c r="D92" s="236"/>
      <c r="E92" s="239">
        <v>3.2223999999999999</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682</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377</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18</v>
      </c>
      <c r="B95" s="176" t="s">
        <v>683</v>
      </c>
      <c r="C95" s="202" t="s">
        <v>609</v>
      </c>
      <c r="D95" s="181" t="s">
        <v>610</v>
      </c>
      <c r="E95" s="186">
        <v>3.464</v>
      </c>
      <c r="F95" s="193"/>
      <c r="G95" s="194">
        <f>ROUND(E95*F95,2)</f>
        <v>0</v>
      </c>
      <c r="H95" s="194">
        <v>21</v>
      </c>
      <c r="I95" s="194">
        <f>G95*(1+H95/100)</f>
        <v>0</v>
      </c>
      <c r="J95" s="194">
        <v>1.41E-2</v>
      </c>
      <c r="K95" s="194">
        <f>ROUND(E95*J95,2)</f>
        <v>0.05</v>
      </c>
      <c r="L95" s="194">
        <v>0</v>
      </c>
      <c r="M95" s="194">
        <f>ROUND(E95*L95,2)</f>
        <v>0</v>
      </c>
      <c r="N95" s="195" t="s">
        <v>611</v>
      </c>
      <c r="O95" s="221" t="s">
        <v>281</v>
      </c>
      <c r="P95" s="32"/>
      <c r="Q95" s="32"/>
      <c r="R95" s="32"/>
      <c r="S95" s="32"/>
      <c r="T95" s="32"/>
      <c r="U95" s="32"/>
      <c r="V95" s="32"/>
      <c r="W95" s="32"/>
      <c r="X95" s="32"/>
      <c r="Y95" s="32"/>
      <c r="Z95" s="32"/>
      <c r="AA95" s="32"/>
      <c r="AB95" s="32"/>
      <c r="AC95" s="32"/>
      <c r="AD95" s="32"/>
      <c r="AE95" s="32" t="s">
        <v>384</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1583</v>
      </c>
      <c r="D96" s="236"/>
      <c r="E96" s="239">
        <v>3.464</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386</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19</v>
      </c>
      <c r="B98" s="176" t="s">
        <v>691</v>
      </c>
      <c r="C98" s="202" t="s">
        <v>619</v>
      </c>
      <c r="D98" s="181" t="s">
        <v>610</v>
      </c>
      <c r="E98" s="186">
        <v>3.464</v>
      </c>
      <c r="F98" s="193"/>
      <c r="G98" s="194">
        <f>ROUND(E98*F98,2)</f>
        <v>0</v>
      </c>
      <c r="H98" s="194">
        <v>21</v>
      </c>
      <c r="I98" s="194">
        <f>G98*(1+H98/100)</f>
        <v>0</v>
      </c>
      <c r="J98" s="194">
        <v>0</v>
      </c>
      <c r="K98" s="194">
        <f>ROUND(E98*J98,2)</f>
        <v>0</v>
      </c>
      <c r="L98" s="194">
        <v>0</v>
      </c>
      <c r="M98" s="194">
        <f>ROUND(E98*L98,2)</f>
        <v>0</v>
      </c>
      <c r="N98" s="195" t="s">
        <v>611</v>
      </c>
      <c r="O98" s="221" t="s">
        <v>281</v>
      </c>
      <c r="P98" s="32"/>
      <c r="Q98" s="32"/>
      <c r="R98" s="32"/>
      <c r="S98" s="32"/>
      <c r="T98" s="32"/>
      <c r="U98" s="32"/>
      <c r="V98" s="32"/>
      <c r="W98" s="32"/>
      <c r="X98" s="32"/>
      <c r="Y98" s="32"/>
      <c r="Z98" s="32"/>
      <c r="AA98" s="32"/>
      <c r="AB98" s="32"/>
      <c r="AC98" s="32"/>
      <c r="AD98" s="32"/>
      <c r="AE98" s="32" t="s">
        <v>384</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93"/>
      <c r="D99" s="294"/>
      <c r="E99" s="295"/>
      <c r="F99" s="296"/>
      <c r="G99" s="297"/>
      <c r="H99" s="194"/>
      <c r="I99" s="194"/>
      <c r="J99" s="194"/>
      <c r="K99" s="194"/>
      <c r="L99" s="194"/>
      <c r="M99" s="194"/>
      <c r="N99" s="195"/>
      <c r="O99" s="221"/>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692</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0</v>
      </c>
      <c r="AD100" s="32"/>
      <c r="AE100" s="32" t="s">
        <v>377</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693</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379</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694</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1</v>
      </c>
      <c r="AD102" s="32"/>
      <c r="AE102" s="32" t="s">
        <v>377</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20</v>
      </c>
      <c r="B103" s="176" t="s">
        <v>695</v>
      </c>
      <c r="C103" s="202" t="s">
        <v>696</v>
      </c>
      <c r="D103" s="181" t="s">
        <v>382</v>
      </c>
      <c r="E103" s="186">
        <v>11.5192</v>
      </c>
      <c r="F103" s="193"/>
      <c r="G103" s="194">
        <f>ROUND(E103*F103,2)</f>
        <v>0</v>
      </c>
      <c r="H103" s="194">
        <v>21</v>
      </c>
      <c r="I103" s="194">
        <f>G103*(1+H103/100)</f>
        <v>0</v>
      </c>
      <c r="J103" s="194">
        <v>1.837</v>
      </c>
      <c r="K103" s="194">
        <f>ROUND(E103*J103,2)</f>
        <v>21.16</v>
      </c>
      <c r="L103" s="194">
        <v>0</v>
      </c>
      <c r="M103" s="194">
        <f>ROUND(E103*L103,2)</f>
        <v>0</v>
      </c>
      <c r="N103" s="195" t="s">
        <v>611</v>
      </c>
      <c r="O103" s="221" t="s">
        <v>281</v>
      </c>
      <c r="P103" s="32"/>
      <c r="Q103" s="32"/>
      <c r="R103" s="32"/>
      <c r="S103" s="32"/>
      <c r="T103" s="32"/>
      <c r="U103" s="32"/>
      <c r="V103" s="32"/>
      <c r="W103" s="32"/>
      <c r="X103" s="32"/>
      <c r="Y103" s="32"/>
      <c r="Z103" s="32"/>
      <c r="AA103" s="32"/>
      <c r="AB103" s="32"/>
      <c r="AC103" s="32"/>
      <c r="AD103" s="32"/>
      <c r="AE103" s="32" t="s">
        <v>397</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3" t="s">
        <v>1584</v>
      </c>
      <c r="D104" s="236"/>
      <c r="E104" s="239">
        <v>11.5192</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386</v>
      </c>
      <c r="AF104" s="32">
        <v>0</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x14ac:dyDescent="0.2">
      <c r="A106" s="216" t="s">
        <v>276</v>
      </c>
      <c r="B106" s="175" t="s">
        <v>146</v>
      </c>
      <c r="C106" s="201" t="s">
        <v>147</v>
      </c>
      <c r="D106" s="180"/>
      <c r="E106" s="185"/>
      <c r="F106" s="304">
        <f>SUM(G107:G113)</f>
        <v>0</v>
      </c>
      <c r="G106" s="305"/>
      <c r="H106" s="191"/>
      <c r="I106" s="191">
        <f>SUM(I107:I113)</f>
        <v>0</v>
      </c>
      <c r="J106" s="191"/>
      <c r="K106" s="191">
        <f>SUM(K107:K113)</f>
        <v>0.57000000000000006</v>
      </c>
      <c r="L106" s="191"/>
      <c r="M106" s="191">
        <f>SUM(M107:M113)</f>
        <v>0</v>
      </c>
      <c r="N106" s="192"/>
      <c r="O106" s="220"/>
      <c r="AE106" t="s">
        <v>277</v>
      </c>
    </row>
    <row r="107" spans="1:60" outlineLevel="1" x14ac:dyDescent="0.2">
      <c r="A107" s="218"/>
      <c r="B107" s="318" t="s">
        <v>1477</v>
      </c>
      <c r="C107" s="319"/>
      <c r="D107" s="320"/>
      <c r="E107" s="321"/>
      <c r="F107" s="322"/>
      <c r="G107" s="323"/>
      <c r="H107" s="194"/>
      <c r="I107" s="194"/>
      <c r="J107" s="194"/>
      <c r="K107" s="194"/>
      <c r="L107" s="194"/>
      <c r="M107" s="194"/>
      <c r="N107" s="195"/>
      <c r="O107" s="221"/>
      <c r="P107" s="32"/>
      <c r="Q107" s="32"/>
      <c r="R107" s="32"/>
      <c r="S107" s="32"/>
      <c r="T107" s="32"/>
      <c r="U107" s="32"/>
      <c r="V107" s="32"/>
      <c r="W107" s="32"/>
      <c r="X107" s="32"/>
      <c r="Y107" s="32"/>
      <c r="Z107" s="32"/>
      <c r="AA107" s="32"/>
      <c r="AB107" s="32"/>
      <c r="AC107" s="32">
        <v>0</v>
      </c>
      <c r="AD107" s="32"/>
      <c r="AE107" s="32" t="s">
        <v>377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21</v>
      </c>
      <c r="B108" s="176" t="s">
        <v>1478</v>
      </c>
      <c r="C108" s="202" t="s">
        <v>1479</v>
      </c>
      <c r="D108" s="181" t="s">
        <v>560</v>
      </c>
      <c r="E108" s="186">
        <v>58.4</v>
      </c>
      <c r="F108" s="193"/>
      <c r="G108" s="194">
        <f>ROUND(E108*F108,2)</f>
        <v>0</v>
      </c>
      <c r="H108" s="194">
        <v>21</v>
      </c>
      <c r="I108" s="194">
        <f>G108*(1+H108/100)</f>
        <v>0</v>
      </c>
      <c r="J108" s="194">
        <v>8.9099999999999995E-3</v>
      </c>
      <c r="K108" s="194">
        <f>ROUND(E108*J108,2)</f>
        <v>0.52</v>
      </c>
      <c r="L108" s="194">
        <v>0</v>
      </c>
      <c r="M108" s="194">
        <f>ROUND(E108*L108,2)</f>
        <v>0</v>
      </c>
      <c r="N108" s="195"/>
      <c r="O108" s="221" t="s">
        <v>295</v>
      </c>
      <c r="P108" s="32"/>
      <c r="Q108" s="32"/>
      <c r="R108" s="32"/>
      <c r="S108" s="32"/>
      <c r="T108" s="32"/>
      <c r="U108" s="32"/>
      <c r="V108" s="32"/>
      <c r="W108" s="32"/>
      <c r="X108" s="32"/>
      <c r="Y108" s="32"/>
      <c r="Z108" s="32"/>
      <c r="AA108" s="32"/>
      <c r="AB108" s="32"/>
      <c r="AC108" s="32"/>
      <c r="AD108" s="32"/>
      <c r="AE108" s="32" t="s">
        <v>397</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1585</v>
      </c>
      <c r="D109" s="236"/>
      <c r="E109" s="239">
        <v>58.4</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386</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ht="22.5" outlineLevel="1" x14ac:dyDescent="0.2">
      <c r="A111" s="217">
        <v>22</v>
      </c>
      <c r="B111" s="176" t="s">
        <v>1481</v>
      </c>
      <c r="C111" s="202" t="s">
        <v>1482</v>
      </c>
      <c r="D111" s="181" t="s">
        <v>560</v>
      </c>
      <c r="E111" s="186">
        <v>58.4</v>
      </c>
      <c r="F111" s="193"/>
      <c r="G111" s="194">
        <f>ROUND(E111*F111,2)</f>
        <v>0</v>
      </c>
      <c r="H111" s="194">
        <v>21</v>
      </c>
      <c r="I111" s="194">
        <f>G111*(1+H111/100)</f>
        <v>0</v>
      </c>
      <c r="J111" s="194">
        <v>8.0000000000000004E-4</v>
      </c>
      <c r="K111" s="194">
        <f>ROUND(E111*J111,2)</f>
        <v>0.05</v>
      </c>
      <c r="L111" s="194">
        <v>0</v>
      </c>
      <c r="M111" s="194">
        <f>ROUND(E111*L111,2)</f>
        <v>0</v>
      </c>
      <c r="N111" s="195" t="s">
        <v>479</v>
      </c>
      <c r="O111" s="221" t="s">
        <v>281</v>
      </c>
      <c r="P111" s="32"/>
      <c r="Q111" s="32"/>
      <c r="R111" s="32"/>
      <c r="S111" s="32"/>
      <c r="T111" s="32"/>
      <c r="U111" s="32"/>
      <c r="V111" s="32"/>
      <c r="W111" s="32"/>
      <c r="X111" s="32"/>
      <c r="Y111" s="32"/>
      <c r="Z111" s="32"/>
      <c r="AA111" s="32"/>
      <c r="AB111" s="32"/>
      <c r="AC111" s="32"/>
      <c r="AD111" s="32"/>
      <c r="AE111" s="32" t="s">
        <v>480</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1585</v>
      </c>
      <c r="D112" s="236"/>
      <c r="E112" s="239">
        <v>58.4</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386</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x14ac:dyDescent="0.2">
      <c r="A114" s="216" t="s">
        <v>276</v>
      </c>
      <c r="B114" s="175" t="s">
        <v>150</v>
      </c>
      <c r="C114" s="201" t="s">
        <v>151</v>
      </c>
      <c r="D114" s="180"/>
      <c r="E114" s="185"/>
      <c r="F114" s="304">
        <f>SUM(G115:G126)</f>
        <v>0</v>
      </c>
      <c r="G114" s="305"/>
      <c r="H114" s="191"/>
      <c r="I114" s="191">
        <f>SUM(I115:I126)</f>
        <v>0</v>
      </c>
      <c r="J114" s="191"/>
      <c r="K114" s="191">
        <f>SUM(K115:K126)</f>
        <v>0.13</v>
      </c>
      <c r="L114" s="191"/>
      <c r="M114" s="191">
        <f>SUM(M115:M126)</f>
        <v>0</v>
      </c>
      <c r="N114" s="192"/>
      <c r="O114" s="220"/>
      <c r="AE114" t="s">
        <v>277</v>
      </c>
    </row>
    <row r="115" spans="1:60" outlineLevel="1" x14ac:dyDescent="0.2">
      <c r="A115" s="218"/>
      <c r="B115" s="318" t="s">
        <v>747</v>
      </c>
      <c r="C115" s="319"/>
      <c r="D115" s="320"/>
      <c r="E115" s="321"/>
      <c r="F115" s="322"/>
      <c r="G115" s="323"/>
      <c r="H115" s="194"/>
      <c r="I115" s="194"/>
      <c r="J115" s="194"/>
      <c r="K115" s="194"/>
      <c r="L115" s="194"/>
      <c r="M115" s="194"/>
      <c r="N115" s="195"/>
      <c r="O115" s="221"/>
      <c r="P115" s="32"/>
      <c r="Q115" s="32"/>
      <c r="R115" s="32"/>
      <c r="S115" s="32"/>
      <c r="T115" s="32"/>
      <c r="U115" s="32"/>
      <c r="V115" s="32"/>
      <c r="W115" s="32"/>
      <c r="X115" s="32"/>
      <c r="Y115" s="32"/>
      <c r="Z115" s="32"/>
      <c r="AA115" s="32"/>
      <c r="AB115" s="32"/>
      <c r="AC115" s="32">
        <v>0</v>
      </c>
      <c r="AD115" s="32"/>
      <c r="AE115" s="32" t="s">
        <v>377</v>
      </c>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312" t="s">
        <v>748</v>
      </c>
      <c r="C116" s="313"/>
      <c r="D116" s="314"/>
      <c r="E116" s="315"/>
      <c r="F116" s="316"/>
      <c r="G116" s="31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379</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312" t="s">
        <v>749</v>
      </c>
      <c r="C117" s="313"/>
      <c r="D117" s="314"/>
      <c r="E117" s="315"/>
      <c r="F117" s="316"/>
      <c r="G117" s="317"/>
      <c r="H117" s="194"/>
      <c r="I117" s="194"/>
      <c r="J117" s="194"/>
      <c r="K117" s="194"/>
      <c r="L117" s="194"/>
      <c r="M117" s="194"/>
      <c r="N117" s="195"/>
      <c r="O117" s="221"/>
      <c r="P117" s="32"/>
      <c r="Q117" s="32"/>
      <c r="R117" s="32"/>
      <c r="S117" s="32"/>
      <c r="T117" s="32"/>
      <c r="U117" s="32"/>
      <c r="V117" s="32"/>
      <c r="W117" s="32"/>
      <c r="X117" s="32"/>
      <c r="Y117" s="32"/>
      <c r="Z117" s="32"/>
      <c r="AA117" s="32"/>
      <c r="AB117" s="32"/>
      <c r="AC117" s="32">
        <v>1</v>
      </c>
      <c r="AD117" s="32"/>
      <c r="AE117" s="32" t="s">
        <v>377</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23</v>
      </c>
      <c r="B118" s="176" t="s">
        <v>753</v>
      </c>
      <c r="C118" s="202" t="s">
        <v>754</v>
      </c>
      <c r="D118" s="181" t="s">
        <v>498</v>
      </c>
      <c r="E118" s="186">
        <v>1</v>
      </c>
      <c r="F118" s="193"/>
      <c r="G118" s="194">
        <f>ROUND(E118*F118,2)</f>
        <v>0</v>
      </c>
      <c r="H118" s="194">
        <v>21</v>
      </c>
      <c r="I118" s="194">
        <f>G118*(1+H118/100)</f>
        <v>0</v>
      </c>
      <c r="J118" s="194">
        <v>6.8000000000000005E-4</v>
      </c>
      <c r="K118" s="194">
        <f>ROUND(E118*J118,2)</f>
        <v>0</v>
      </c>
      <c r="L118" s="194">
        <v>0</v>
      </c>
      <c r="M118" s="194">
        <f>ROUND(E118*L118,2)</f>
        <v>0</v>
      </c>
      <c r="N118" s="195" t="s">
        <v>611</v>
      </c>
      <c r="O118" s="221" t="s">
        <v>281</v>
      </c>
      <c r="P118" s="32"/>
      <c r="Q118" s="32"/>
      <c r="R118" s="32"/>
      <c r="S118" s="32"/>
      <c r="T118" s="32"/>
      <c r="U118" s="32"/>
      <c r="V118" s="32"/>
      <c r="W118" s="32"/>
      <c r="X118" s="32"/>
      <c r="Y118" s="32"/>
      <c r="Z118" s="32"/>
      <c r="AA118" s="32"/>
      <c r="AB118" s="32"/>
      <c r="AC118" s="32"/>
      <c r="AD118" s="32"/>
      <c r="AE118" s="32" t="s">
        <v>397</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1586</v>
      </c>
      <c r="D119" s="236"/>
      <c r="E119" s="239">
        <v>1</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24</v>
      </c>
      <c r="B121" s="176" t="s">
        <v>1587</v>
      </c>
      <c r="C121" s="202" t="s">
        <v>1588</v>
      </c>
      <c r="D121" s="181" t="s">
        <v>638</v>
      </c>
      <c r="E121" s="186">
        <v>129.19</v>
      </c>
      <c r="F121" s="193"/>
      <c r="G121" s="194">
        <f>ROUND(E121*F121,2)</f>
        <v>0</v>
      </c>
      <c r="H121" s="194">
        <v>21</v>
      </c>
      <c r="I121" s="194">
        <f>G121*(1+H121/100)</f>
        <v>0</v>
      </c>
      <c r="J121" s="194">
        <v>1E-3</v>
      </c>
      <c r="K121" s="194">
        <f>ROUND(E121*J121,2)</f>
        <v>0.13</v>
      </c>
      <c r="L121" s="194">
        <v>0</v>
      </c>
      <c r="M121" s="194">
        <f>ROUND(E121*L121,2)</f>
        <v>0</v>
      </c>
      <c r="N121" s="195"/>
      <c r="O121" s="221" t="s">
        <v>295</v>
      </c>
      <c r="P121" s="32"/>
      <c r="Q121" s="32"/>
      <c r="R121" s="32"/>
      <c r="S121" s="32"/>
      <c r="T121" s="32"/>
      <c r="U121" s="32"/>
      <c r="V121" s="32"/>
      <c r="W121" s="32"/>
      <c r="X121" s="32"/>
      <c r="Y121" s="32"/>
      <c r="Z121" s="32"/>
      <c r="AA121" s="32"/>
      <c r="AB121" s="32"/>
      <c r="AC121" s="32"/>
      <c r="AD121" s="32"/>
      <c r="AE121" s="32" t="s">
        <v>480</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03" t="s">
        <v>760</v>
      </c>
      <c r="D122" s="182"/>
      <c r="E122" s="187"/>
      <c r="F122" s="196"/>
      <c r="G122" s="196"/>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284</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03" t="s">
        <v>761</v>
      </c>
      <c r="D123" s="182"/>
      <c r="E123" s="187"/>
      <c r="F123" s="196"/>
      <c r="G123" s="196"/>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284</v>
      </c>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1589</v>
      </c>
      <c r="D124" s="236"/>
      <c r="E124" s="239">
        <v>108.84</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386</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3" t="s">
        <v>1590</v>
      </c>
      <c r="D125" s="236"/>
      <c r="E125" s="239">
        <v>20.350000000000001</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386</v>
      </c>
      <c r="AF125" s="32">
        <v>0</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276</v>
      </c>
      <c r="B127" s="175" t="s">
        <v>157</v>
      </c>
      <c r="C127" s="201" t="s">
        <v>158</v>
      </c>
      <c r="D127" s="180"/>
      <c r="E127" s="185"/>
      <c r="F127" s="304">
        <f>SUM(G128:G139)</f>
        <v>0</v>
      </c>
      <c r="G127" s="305"/>
      <c r="H127" s="191"/>
      <c r="I127" s="191">
        <f>SUM(I128:I139)</f>
        <v>0</v>
      </c>
      <c r="J127" s="191"/>
      <c r="K127" s="191">
        <f>SUM(K128:K139)</f>
        <v>0</v>
      </c>
      <c r="L127" s="191"/>
      <c r="M127" s="191">
        <f>SUM(M128:M139)</f>
        <v>0</v>
      </c>
      <c r="N127" s="192"/>
      <c r="O127" s="220"/>
      <c r="AE127" t="s">
        <v>277</v>
      </c>
    </row>
    <row r="128" spans="1:60" outlineLevel="1" x14ac:dyDescent="0.2">
      <c r="A128" s="218"/>
      <c r="B128" s="318" t="s">
        <v>767</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377</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768</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769</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770</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769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771</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769</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772</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769</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773</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769</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774</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769</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775</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769</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776</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769</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777</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379</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25</v>
      </c>
      <c r="B138" s="176" t="s">
        <v>778</v>
      </c>
      <c r="C138" s="202" t="s">
        <v>779</v>
      </c>
      <c r="D138" s="181" t="s">
        <v>478</v>
      </c>
      <c r="E138" s="186">
        <v>104.24333</v>
      </c>
      <c r="F138" s="193"/>
      <c r="G138" s="194">
        <f>ROUND(E138*F138,2)</f>
        <v>0</v>
      </c>
      <c r="H138" s="194">
        <v>21</v>
      </c>
      <c r="I138" s="194">
        <f>G138*(1+H138/100)</f>
        <v>0</v>
      </c>
      <c r="J138" s="194">
        <v>0</v>
      </c>
      <c r="K138" s="194">
        <f>ROUND(E138*J138,2)</f>
        <v>0</v>
      </c>
      <c r="L138" s="194">
        <v>0</v>
      </c>
      <c r="M138" s="194">
        <f>ROUND(E138*L138,2)</f>
        <v>0</v>
      </c>
      <c r="N138" s="195"/>
      <c r="O138" s="221" t="s">
        <v>281</v>
      </c>
      <c r="P138" s="32"/>
      <c r="Q138" s="32"/>
      <c r="R138" s="32"/>
      <c r="S138" s="32"/>
      <c r="T138" s="32"/>
      <c r="U138" s="32"/>
      <c r="V138" s="32"/>
      <c r="W138" s="32"/>
      <c r="X138" s="32"/>
      <c r="Y138" s="32"/>
      <c r="Z138" s="32"/>
      <c r="AA138" s="32"/>
      <c r="AB138" s="32"/>
      <c r="AC138" s="32"/>
      <c r="AD138" s="32"/>
      <c r="AE138" s="32" t="s">
        <v>781</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x14ac:dyDescent="0.2">
      <c r="A140" s="216" t="s">
        <v>276</v>
      </c>
      <c r="B140" s="175" t="s">
        <v>209</v>
      </c>
      <c r="C140" s="201" t="s">
        <v>210</v>
      </c>
      <c r="D140" s="180"/>
      <c r="E140" s="185"/>
      <c r="F140" s="304">
        <f>SUM(G141:G152)</f>
        <v>0</v>
      </c>
      <c r="G140" s="305"/>
      <c r="H140" s="191"/>
      <c r="I140" s="191">
        <f>SUM(I141:I152)</f>
        <v>0</v>
      </c>
      <c r="J140" s="191"/>
      <c r="K140" s="191">
        <f>SUM(K141:K152)</f>
        <v>0.60000000000000009</v>
      </c>
      <c r="L140" s="191"/>
      <c r="M140" s="191">
        <f>SUM(M141:M152)</f>
        <v>0</v>
      </c>
      <c r="N140" s="192"/>
      <c r="O140" s="220"/>
      <c r="AE140" t="s">
        <v>277</v>
      </c>
    </row>
    <row r="141" spans="1:60" outlineLevel="1" x14ac:dyDescent="0.2">
      <c r="A141" s="218"/>
      <c r="B141" s="318" t="s">
        <v>1523</v>
      </c>
      <c r="C141" s="319"/>
      <c r="D141" s="320"/>
      <c r="E141" s="321"/>
      <c r="F141" s="322"/>
      <c r="G141" s="323"/>
      <c r="H141" s="194"/>
      <c r="I141" s="194"/>
      <c r="J141" s="194"/>
      <c r="K141" s="194"/>
      <c r="L141" s="194"/>
      <c r="M141" s="194"/>
      <c r="N141" s="195"/>
      <c r="O141" s="221"/>
      <c r="P141" s="32"/>
      <c r="Q141" s="32"/>
      <c r="R141" s="32"/>
      <c r="S141" s="32"/>
      <c r="T141" s="32"/>
      <c r="U141" s="32"/>
      <c r="V141" s="32"/>
      <c r="W141" s="32"/>
      <c r="X141" s="32"/>
      <c r="Y141" s="32"/>
      <c r="Z141" s="32"/>
      <c r="AA141" s="32"/>
      <c r="AB141" s="32"/>
      <c r="AC141" s="32">
        <v>0</v>
      </c>
      <c r="AD141" s="32"/>
      <c r="AE141" s="32" t="s">
        <v>377</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26</v>
      </c>
      <c r="B142" s="176" t="s">
        <v>1524</v>
      </c>
      <c r="C142" s="202" t="s">
        <v>1525</v>
      </c>
      <c r="D142" s="181" t="s">
        <v>638</v>
      </c>
      <c r="E142" s="186">
        <v>814.3</v>
      </c>
      <c r="F142" s="193"/>
      <c r="G142" s="194">
        <f>ROUND(E142*F142,2)</f>
        <v>0</v>
      </c>
      <c r="H142" s="194">
        <v>21</v>
      </c>
      <c r="I142" s="194">
        <f>G142*(1+H142/100)</f>
        <v>0</v>
      </c>
      <c r="J142" s="194">
        <v>6.0000000000000002E-5</v>
      </c>
      <c r="K142" s="194">
        <f>ROUND(E142*J142,2)</f>
        <v>0.05</v>
      </c>
      <c r="L142" s="194">
        <v>0</v>
      </c>
      <c r="M142" s="194">
        <f>ROUND(E142*L142,2)</f>
        <v>0</v>
      </c>
      <c r="N142" s="195" t="s">
        <v>814</v>
      </c>
      <c r="O142" s="221" t="s">
        <v>281</v>
      </c>
      <c r="P142" s="32"/>
      <c r="Q142" s="32"/>
      <c r="R142" s="32"/>
      <c r="S142" s="32"/>
      <c r="T142" s="32"/>
      <c r="U142" s="32"/>
      <c r="V142" s="32"/>
      <c r="W142" s="32"/>
      <c r="X142" s="32"/>
      <c r="Y142" s="32"/>
      <c r="Z142" s="32"/>
      <c r="AA142" s="32"/>
      <c r="AB142" s="32"/>
      <c r="AC142" s="32"/>
      <c r="AD142" s="32"/>
      <c r="AE142" s="32" t="s">
        <v>397</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3" t="s">
        <v>1591</v>
      </c>
      <c r="D143" s="236"/>
      <c r="E143" s="239">
        <v>814.3</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386</v>
      </c>
      <c r="AF143" s="32">
        <v>0</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93"/>
      <c r="D144" s="294"/>
      <c r="E144" s="295"/>
      <c r="F144" s="296"/>
      <c r="G144" s="29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7">
        <v>27</v>
      </c>
      <c r="B145" s="176" t="s">
        <v>1592</v>
      </c>
      <c r="C145" s="202" t="s">
        <v>1593</v>
      </c>
      <c r="D145" s="181" t="s">
        <v>498</v>
      </c>
      <c r="E145" s="186">
        <v>30</v>
      </c>
      <c r="F145" s="193"/>
      <c r="G145" s="194">
        <f>ROUND(E145*F145,2)</f>
        <v>0</v>
      </c>
      <c r="H145" s="194">
        <v>21</v>
      </c>
      <c r="I145" s="194">
        <f>G145*(1+H145/100)</f>
        <v>0</v>
      </c>
      <c r="J145" s="194">
        <v>1.8200000000000001E-2</v>
      </c>
      <c r="K145" s="194">
        <f>ROUND(E145*J145,2)</f>
        <v>0.55000000000000004</v>
      </c>
      <c r="L145" s="194">
        <v>0</v>
      </c>
      <c r="M145" s="194">
        <f>ROUND(E145*L145,2)</f>
        <v>0</v>
      </c>
      <c r="N145" s="195"/>
      <c r="O145" s="221" t="s">
        <v>295</v>
      </c>
      <c r="P145" s="32"/>
      <c r="Q145" s="32"/>
      <c r="R145" s="32"/>
      <c r="S145" s="32"/>
      <c r="T145" s="32"/>
      <c r="U145" s="32"/>
      <c r="V145" s="32"/>
      <c r="W145" s="32"/>
      <c r="X145" s="32"/>
      <c r="Y145" s="32"/>
      <c r="Z145" s="32"/>
      <c r="AA145" s="32"/>
      <c r="AB145" s="32"/>
      <c r="AC145" s="32"/>
      <c r="AD145" s="32"/>
      <c r="AE145" s="32" t="s">
        <v>480</v>
      </c>
      <c r="AF145" s="32"/>
      <c r="AG145" s="32"/>
      <c r="AH145" s="32"/>
      <c r="AI145" s="32"/>
      <c r="AJ145" s="32"/>
      <c r="AK145" s="32"/>
      <c r="AL145" s="32"/>
      <c r="AM145" s="32">
        <v>21</v>
      </c>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03" t="s">
        <v>760</v>
      </c>
      <c r="D146" s="182"/>
      <c r="E146" s="187"/>
      <c r="F146" s="196"/>
      <c r="G146" s="196"/>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284</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1594</v>
      </c>
      <c r="D147" s="236"/>
      <c r="E147" s="239">
        <v>30</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312" t="s">
        <v>819</v>
      </c>
      <c r="C149" s="313"/>
      <c r="D149" s="314"/>
      <c r="E149" s="315"/>
      <c r="F149" s="316"/>
      <c r="G149" s="317"/>
      <c r="H149" s="194"/>
      <c r="I149" s="194"/>
      <c r="J149" s="194"/>
      <c r="K149" s="194"/>
      <c r="L149" s="194"/>
      <c r="M149" s="194"/>
      <c r="N149" s="195"/>
      <c r="O149" s="221"/>
      <c r="P149" s="32"/>
      <c r="Q149" s="32"/>
      <c r="R149" s="32"/>
      <c r="S149" s="32"/>
      <c r="T149" s="32"/>
      <c r="U149" s="32"/>
      <c r="V149" s="32"/>
      <c r="W149" s="32"/>
      <c r="X149" s="32"/>
      <c r="Y149" s="32"/>
      <c r="Z149" s="32"/>
      <c r="AA149" s="32"/>
      <c r="AB149" s="32"/>
      <c r="AC149" s="32">
        <v>0</v>
      </c>
      <c r="AD149" s="32"/>
      <c r="AE149" s="32" t="s">
        <v>377</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312" t="s">
        <v>820</v>
      </c>
      <c r="C150" s="313"/>
      <c r="D150" s="314"/>
      <c r="E150" s="315"/>
      <c r="F150" s="316"/>
      <c r="G150" s="31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379</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v>28</v>
      </c>
      <c r="B151" s="177" t="s">
        <v>821</v>
      </c>
      <c r="C151" s="202" t="s">
        <v>822</v>
      </c>
      <c r="D151" s="181" t="s">
        <v>823</v>
      </c>
      <c r="E151" s="242"/>
      <c r="F151" s="193"/>
      <c r="G151" s="194">
        <f>ROUND(E151*F151,2)</f>
        <v>0</v>
      </c>
      <c r="H151" s="194">
        <v>21</v>
      </c>
      <c r="I151" s="194">
        <f>G151*(1+H151/100)</f>
        <v>0</v>
      </c>
      <c r="J151" s="194">
        <v>0</v>
      </c>
      <c r="K151" s="194">
        <f>ROUND(E151*J151,2)</f>
        <v>0</v>
      </c>
      <c r="L151" s="194">
        <v>0</v>
      </c>
      <c r="M151" s="194">
        <f>ROUND(E151*L151,2)</f>
        <v>0</v>
      </c>
      <c r="N151" s="195" t="s">
        <v>814</v>
      </c>
      <c r="O151" s="221" t="s">
        <v>281</v>
      </c>
      <c r="P151" s="32"/>
      <c r="Q151" s="32"/>
      <c r="R151" s="32"/>
      <c r="S151" s="32"/>
      <c r="T151" s="32"/>
      <c r="U151" s="32"/>
      <c r="V151" s="32"/>
      <c r="W151" s="32"/>
      <c r="X151" s="32"/>
      <c r="Y151" s="32"/>
      <c r="Z151" s="32"/>
      <c r="AA151" s="32"/>
      <c r="AB151" s="32"/>
      <c r="AC151" s="32"/>
      <c r="AD151" s="32"/>
      <c r="AE151" s="32" t="s">
        <v>781</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ht="13.5" outlineLevel="1" thickBot="1" x14ac:dyDescent="0.25">
      <c r="A152" s="227"/>
      <c r="B152" s="228"/>
      <c r="C152" s="306"/>
      <c r="D152" s="307"/>
      <c r="E152" s="308"/>
      <c r="F152" s="309"/>
      <c r="G152" s="310"/>
      <c r="H152" s="229"/>
      <c r="I152" s="229"/>
      <c r="J152" s="229"/>
      <c r="K152" s="229"/>
      <c r="L152" s="229"/>
      <c r="M152" s="229"/>
      <c r="N152" s="230"/>
      <c r="O152" s="231"/>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x14ac:dyDescent="0.2">
      <c r="A153" s="166"/>
      <c r="B153" s="178" t="s">
        <v>338</v>
      </c>
      <c r="C153" s="204" t="s">
        <v>338</v>
      </c>
      <c r="D153" s="183"/>
      <c r="E153" s="188"/>
      <c r="F153" s="197"/>
      <c r="G153" s="197"/>
      <c r="H153" s="197"/>
      <c r="I153" s="197"/>
      <c r="J153" s="197"/>
      <c r="K153" s="197"/>
      <c r="L153" s="197"/>
      <c r="M153" s="197"/>
      <c r="N153" s="197"/>
      <c r="O153" s="198"/>
    </row>
    <row r="154" spans="1:60" hidden="1" x14ac:dyDescent="0.2">
      <c r="A154" s="206"/>
      <c r="B154" s="199"/>
      <c r="C154" s="205"/>
      <c r="D154" s="144"/>
      <c r="E154" s="46"/>
      <c r="F154" s="46"/>
      <c r="G154" s="46"/>
      <c r="H154" s="46"/>
      <c r="I154" s="46"/>
      <c r="J154" s="46"/>
      <c r="K154" s="46"/>
      <c r="L154" s="46"/>
      <c r="M154" s="46"/>
      <c r="N154" s="46"/>
      <c r="O154" s="143"/>
    </row>
    <row r="155" spans="1:60" hidden="1" x14ac:dyDescent="0.2">
      <c r="A155" s="209"/>
      <c r="B155" s="210" t="s">
        <v>339</v>
      </c>
      <c r="C155" s="211"/>
      <c r="D155" s="212"/>
      <c r="E155" s="213"/>
      <c r="F155" s="213"/>
      <c r="G155" s="214">
        <f>F9+F62+F86+F106+F114+F127+F140</f>
        <v>0</v>
      </c>
      <c r="H155" s="39"/>
      <c r="I155" s="39"/>
      <c r="J155" s="39"/>
      <c r="K155" s="39"/>
      <c r="L155" s="39"/>
      <c r="M155" s="39"/>
      <c r="N155" s="39"/>
      <c r="O155" s="145"/>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a5NSUDozgxedLtvH2C8rz7tNP1pxKtQsB2USQGIDLq8334jsMcwQgup1jLstRSYIcjlRxCKnIz1LajpR6/wyA==" saltValue="sx48yQybWZQvuKKadWHh8A==" spinCount="100000" sheet="1"/>
  <mergeCells count="78">
    <mergeCell ref="C152:G152"/>
    <mergeCell ref="B134:G134"/>
    <mergeCell ref="B135:G135"/>
    <mergeCell ref="B136:G136"/>
    <mergeCell ref="B137:G137"/>
    <mergeCell ref="C139:G139"/>
    <mergeCell ref="F140:G140"/>
    <mergeCell ref="B141:G141"/>
    <mergeCell ref="C144:G144"/>
    <mergeCell ref="C148:G148"/>
    <mergeCell ref="B149:G149"/>
    <mergeCell ref="B150:G150"/>
    <mergeCell ref="B133:G133"/>
    <mergeCell ref="B115:G115"/>
    <mergeCell ref="B116:G116"/>
    <mergeCell ref="B117:G117"/>
    <mergeCell ref="C120:G120"/>
    <mergeCell ref="C126:G126"/>
    <mergeCell ref="F127:G127"/>
    <mergeCell ref="B128:G128"/>
    <mergeCell ref="B129:G129"/>
    <mergeCell ref="B130:G130"/>
    <mergeCell ref="B131:G131"/>
    <mergeCell ref="B132:G132"/>
    <mergeCell ref="F114:G114"/>
    <mergeCell ref="B94:G94"/>
    <mergeCell ref="C97:G97"/>
    <mergeCell ref="C99:G99"/>
    <mergeCell ref="B100:G100"/>
    <mergeCell ref="B101:G101"/>
    <mergeCell ref="B102:G102"/>
    <mergeCell ref="C105:G105"/>
    <mergeCell ref="F106:G106"/>
    <mergeCell ref="B107:G107"/>
    <mergeCell ref="C110:G110"/>
    <mergeCell ref="C113:G113"/>
    <mergeCell ref="C93:G93"/>
    <mergeCell ref="C70:G70"/>
    <mergeCell ref="B71:G71"/>
    <mergeCell ref="B72:G72"/>
    <mergeCell ref="C76:G76"/>
    <mergeCell ref="C80:G80"/>
    <mergeCell ref="C82:G82"/>
    <mergeCell ref="C85:G85"/>
    <mergeCell ref="F86:G86"/>
    <mergeCell ref="B87:G87"/>
    <mergeCell ref="B88:G88"/>
    <mergeCell ref="B89:G89"/>
    <mergeCell ref="C67:G67"/>
    <mergeCell ref="C43:G43"/>
    <mergeCell ref="B44:G44"/>
    <mergeCell ref="C46:G46"/>
    <mergeCell ref="B47:G47"/>
    <mergeCell ref="B48:G48"/>
    <mergeCell ref="C58:G58"/>
    <mergeCell ref="B59:G59"/>
    <mergeCell ref="C61:G61"/>
    <mergeCell ref="F62:G62"/>
    <mergeCell ref="B63:G63"/>
    <mergeCell ref="B64:G64"/>
    <mergeCell ref="B41:G41"/>
    <mergeCell ref="C17:G17"/>
    <mergeCell ref="B18:G18"/>
    <mergeCell ref="B19:G19"/>
    <mergeCell ref="C21:G21"/>
    <mergeCell ref="B22:G22"/>
    <mergeCell ref="B23:G23"/>
    <mergeCell ref="C26:G26"/>
    <mergeCell ref="C35:G35"/>
    <mergeCell ref="B36:G36"/>
    <mergeCell ref="C39:G39"/>
    <mergeCell ref="B40:G40"/>
    <mergeCell ref="C14:G14"/>
    <mergeCell ref="A1:G1"/>
    <mergeCell ref="C7:G7"/>
    <mergeCell ref="F9:G9"/>
    <mergeCell ref="B10:G10"/>
    <mergeCell ref="B11:G11"/>
  </mergeCells>
  <pageMargins left="0.59055118110236204" right="0.39370078740157499" top="0.78740157499999996" bottom="0.78740157499999996"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356</v>
      </c>
      <c r="C4" s="170" t="s">
        <v>357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SUMIF(AM8:AM153,AN5,G8:G153)</f>
        <v>0</v>
      </c>
      <c r="AO6">
        <f>SUMIF(AM8:AM153,AO5,G8:G153)</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SUM(G10:G62)</f>
        <v>0</v>
      </c>
      <c r="G9" s="305"/>
      <c r="H9" s="191"/>
      <c r="I9" s="191">
        <f>SUM(I10:I62)</f>
        <v>0</v>
      </c>
      <c r="J9" s="191"/>
      <c r="K9" s="191">
        <f>SUM(K10:K62)</f>
        <v>0</v>
      </c>
      <c r="L9" s="191"/>
      <c r="M9" s="191">
        <f>SUM(M10:M62)</f>
        <v>0</v>
      </c>
      <c r="N9" s="192"/>
      <c r="O9" s="220"/>
      <c r="AE9" t="s">
        <v>277</v>
      </c>
    </row>
    <row r="10" spans="1:60" outlineLevel="1" x14ac:dyDescent="0.2">
      <c r="A10" s="218"/>
      <c r="B10" s="318" t="s">
        <v>376</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378</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380</v>
      </c>
      <c r="C12" s="202" t="s">
        <v>381</v>
      </c>
      <c r="D12" s="181" t="s">
        <v>382</v>
      </c>
      <c r="E12" s="186">
        <v>34.126950000000001</v>
      </c>
      <c r="F12" s="193"/>
      <c r="G12" s="194">
        <f>ROUND(E12*F12,2)</f>
        <v>0</v>
      </c>
      <c r="H12" s="194">
        <v>21</v>
      </c>
      <c r="I12" s="194">
        <f>G12*(1+H12/100)</f>
        <v>0</v>
      </c>
      <c r="J12" s="194">
        <v>0</v>
      </c>
      <c r="K12" s="194">
        <f>ROUND(E12*J12,2)</f>
        <v>0</v>
      </c>
      <c r="L12" s="194">
        <v>0</v>
      </c>
      <c r="M12" s="194">
        <f>ROUND(E12*L12,2)</f>
        <v>0</v>
      </c>
      <c r="N12" s="195" t="s">
        <v>383</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1595</v>
      </c>
      <c r="D13" s="236"/>
      <c r="E13" s="239">
        <v>34.126950000000001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391</v>
      </c>
      <c r="C15" s="202" t="s">
        <v>392</v>
      </c>
      <c r="D15" s="181" t="s">
        <v>382</v>
      </c>
      <c r="E15" s="186">
        <v>17.065000000000001</v>
      </c>
      <c r="F15" s="193"/>
      <c r="G15" s="194">
        <f>ROUND(E15*F15,2)</f>
        <v>0</v>
      </c>
      <c r="H15" s="194">
        <v>21</v>
      </c>
      <c r="I15" s="194">
        <f>G15*(1+H15/100)</f>
        <v>0</v>
      </c>
      <c r="J15" s="194">
        <v>0</v>
      </c>
      <c r="K15" s="194">
        <f>ROUND(E15*J15,2)</f>
        <v>0</v>
      </c>
      <c r="L15" s="194">
        <v>0</v>
      </c>
      <c r="M15" s="194">
        <f>ROUND(E15*L15,2)</f>
        <v>0</v>
      </c>
      <c r="N15" s="195" t="s">
        <v>383</v>
      </c>
      <c r="O15" s="221" t="s">
        <v>281</v>
      </c>
      <c r="P15" s="32"/>
      <c r="Q15" s="32"/>
      <c r="R15" s="32"/>
      <c r="S15" s="32"/>
      <c r="T15" s="32"/>
      <c r="U15" s="32"/>
      <c r="V15" s="32"/>
      <c r="W15" s="32"/>
      <c r="X15" s="32"/>
      <c r="Y15" s="32"/>
      <c r="Z15" s="32"/>
      <c r="AA15" s="32"/>
      <c r="AB15" s="32"/>
      <c r="AC15" s="32"/>
      <c r="AD15" s="32"/>
      <c r="AE15" s="32" t="s">
        <v>397</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1596</v>
      </c>
      <c r="D16" s="236"/>
      <c r="E16" s="239">
        <v>17.065000000000001</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386</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1401</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377</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1402</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379</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1403</v>
      </c>
      <c r="C20" s="202" t="s">
        <v>1404</v>
      </c>
      <c r="D20" s="181" t="s">
        <v>382</v>
      </c>
      <c r="E20" s="186">
        <v>34.130000000000003</v>
      </c>
      <c r="F20" s="193"/>
      <c r="G20" s="194">
        <f>ROUND(E20*F20,2)</f>
        <v>0</v>
      </c>
      <c r="H20" s="194">
        <v>21</v>
      </c>
      <c r="I20" s="194">
        <f>G20*(1+H20/100)</f>
        <v>0</v>
      </c>
      <c r="J20" s="194">
        <v>0</v>
      </c>
      <c r="K20" s="194">
        <f>ROUND(E20*J20,2)</f>
        <v>0</v>
      </c>
      <c r="L20" s="194">
        <v>0</v>
      </c>
      <c r="M20" s="194">
        <f>ROUND(E20*L20,2)</f>
        <v>0</v>
      </c>
      <c r="N20" s="195" t="s">
        <v>383</v>
      </c>
      <c r="O20" s="221" t="s">
        <v>281</v>
      </c>
      <c r="P20" s="32"/>
      <c r="Q20" s="32"/>
      <c r="R20" s="32"/>
      <c r="S20" s="32"/>
      <c r="T20" s="32"/>
      <c r="U20" s="32"/>
      <c r="V20" s="32"/>
      <c r="W20" s="32"/>
      <c r="X20" s="32"/>
      <c r="Y20" s="32"/>
      <c r="Z20" s="32"/>
      <c r="AA20" s="32"/>
      <c r="AB20" s="32"/>
      <c r="AC20" s="32"/>
      <c r="AD20" s="32"/>
      <c r="AE20" s="32" t="s">
        <v>397</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416</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417</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379</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418</v>
      </c>
      <c r="C24" s="202" t="s">
        <v>419</v>
      </c>
      <c r="D24" s="181" t="s">
        <v>382</v>
      </c>
      <c r="E24" s="186">
        <v>44.92</v>
      </c>
      <c r="F24" s="193"/>
      <c r="G24" s="194">
        <f>ROUND(E24*F24,2)</f>
        <v>0</v>
      </c>
      <c r="H24" s="194">
        <v>21</v>
      </c>
      <c r="I24" s="194">
        <f>G24*(1+H24/100)</f>
        <v>0</v>
      </c>
      <c r="J24" s="194">
        <v>0</v>
      </c>
      <c r="K24" s="194">
        <f>ROUND(E24*J24,2)</f>
        <v>0</v>
      </c>
      <c r="L24" s="194">
        <v>0</v>
      </c>
      <c r="M24" s="194">
        <f>ROUND(E24*L24,2)</f>
        <v>0</v>
      </c>
      <c r="N24" s="195" t="s">
        <v>383</v>
      </c>
      <c r="O24" s="221" t="s">
        <v>281</v>
      </c>
      <c r="P24" s="32"/>
      <c r="Q24" s="32"/>
      <c r="R24" s="32"/>
      <c r="S24" s="32"/>
      <c r="T24" s="32"/>
      <c r="U24" s="32"/>
      <c r="V24" s="32"/>
      <c r="W24" s="32"/>
      <c r="X24" s="32"/>
      <c r="Y24" s="32"/>
      <c r="Z24" s="32"/>
      <c r="AA24" s="32"/>
      <c r="AB24" s="32"/>
      <c r="AC24" s="32"/>
      <c r="AD24" s="32"/>
      <c r="AE24" s="32" t="s">
        <v>397</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1597</v>
      </c>
      <c r="D25" s="236"/>
      <c r="E25" s="239">
        <v>44.92</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5</v>
      </c>
      <c r="B27" s="176" t="s">
        <v>1409</v>
      </c>
      <c r="C27" s="202" t="s">
        <v>422</v>
      </c>
      <c r="D27" s="181" t="s">
        <v>382</v>
      </c>
      <c r="E27" s="186">
        <v>11.67</v>
      </c>
      <c r="F27" s="193"/>
      <c r="G27" s="194">
        <f>ROUND(E27*F27,2)</f>
        <v>0</v>
      </c>
      <c r="H27" s="194">
        <v>21</v>
      </c>
      <c r="I27" s="194">
        <f>G27*(1+H27/100)</f>
        <v>0</v>
      </c>
      <c r="J27" s="194">
        <v>0</v>
      </c>
      <c r="K27" s="194">
        <f>ROUND(E27*J27,2)</f>
        <v>0</v>
      </c>
      <c r="L27" s="194">
        <v>0</v>
      </c>
      <c r="M27" s="194">
        <f>ROUND(E27*L27,2)</f>
        <v>0</v>
      </c>
      <c r="N27" s="195" t="s">
        <v>383</v>
      </c>
      <c r="O27" s="221" t="s">
        <v>281</v>
      </c>
      <c r="P27" s="32"/>
      <c r="Q27" s="32"/>
      <c r="R27" s="32"/>
      <c r="S27" s="32"/>
      <c r="T27" s="32"/>
      <c r="U27" s="32"/>
      <c r="V27" s="32"/>
      <c r="W27" s="32"/>
      <c r="X27" s="32"/>
      <c r="Y27" s="32"/>
      <c r="Z27" s="32"/>
      <c r="AA27" s="32"/>
      <c r="AB27" s="32"/>
      <c r="AC27" s="32"/>
      <c r="AD27" s="32"/>
      <c r="AE27" s="32" t="s">
        <v>397</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1567</v>
      </c>
      <c r="D28" s="236"/>
      <c r="E28" s="239"/>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386</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444</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5" t="s">
        <v>1598</v>
      </c>
      <c r="D30" s="237"/>
      <c r="E30" s="240">
        <v>7.3733500000000003</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2</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5" t="s">
        <v>1599</v>
      </c>
      <c r="D31" s="237"/>
      <c r="E31" s="240">
        <v>4.3</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2</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6" t="s">
        <v>451</v>
      </c>
      <c r="D32" s="238"/>
      <c r="E32" s="241">
        <v>11.673349999999999</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386</v>
      </c>
      <c r="AF32" s="32">
        <v>3</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4" t="s">
        <v>452</v>
      </c>
      <c r="D33" s="237"/>
      <c r="E33" s="240"/>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1600</v>
      </c>
      <c r="D34" s="236"/>
      <c r="E34" s="239">
        <v>11.67</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386</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425</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377</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550</v>
      </c>
      <c r="C37" s="202" t="s">
        <v>427</v>
      </c>
      <c r="D37" s="181" t="s">
        <v>382</v>
      </c>
      <c r="E37" s="186">
        <v>116.7</v>
      </c>
      <c r="F37" s="193"/>
      <c r="G37" s="194">
        <f>ROUND(E37*F37,2)</f>
        <v>0</v>
      </c>
      <c r="H37" s="194">
        <v>21</v>
      </c>
      <c r="I37" s="194">
        <f>G37*(1+H37/100)</f>
        <v>0</v>
      </c>
      <c r="J37" s="194">
        <v>0</v>
      </c>
      <c r="K37" s="194">
        <f>ROUND(E37*J37,2)</f>
        <v>0</v>
      </c>
      <c r="L37" s="194">
        <v>0</v>
      </c>
      <c r="M37" s="194">
        <f>ROUND(E37*L37,2)</f>
        <v>0</v>
      </c>
      <c r="N37" s="195" t="s">
        <v>383</v>
      </c>
      <c r="O37" s="221" t="s">
        <v>281</v>
      </c>
      <c r="P37" s="32"/>
      <c r="Q37" s="32"/>
      <c r="R37" s="32"/>
      <c r="S37" s="32"/>
      <c r="T37" s="32"/>
      <c r="U37" s="32"/>
      <c r="V37" s="32"/>
      <c r="W37" s="32"/>
      <c r="X37" s="32"/>
      <c r="Y37" s="32"/>
      <c r="Z37" s="32"/>
      <c r="AA37" s="32"/>
      <c r="AB37" s="32"/>
      <c r="AC37" s="32"/>
      <c r="AD37" s="32"/>
      <c r="AE37" s="32" t="s">
        <v>397</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1571</v>
      </c>
      <c r="D38" s="236"/>
      <c r="E38" s="239">
        <v>116.7</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433</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v>0</v>
      </c>
      <c r="AD40" s="32"/>
      <c r="AE40" s="32" t="s">
        <v>377</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434</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1572</v>
      </c>
      <c r="C42" s="202" t="s">
        <v>1573</v>
      </c>
      <c r="D42" s="181" t="s">
        <v>382</v>
      </c>
      <c r="E42" s="186">
        <v>22.46</v>
      </c>
      <c r="F42" s="193"/>
      <c r="G42" s="194">
        <f>ROUND(E42*F42,2)</f>
        <v>0</v>
      </c>
      <c r="H42" s="194">
        <v>21</v>
      </c>
      <c r="I42" s="194">
        <f>G42*(1+H42/100)</f>
        <v>0</v>
      </c>
      <c r="J42" s="194">
        <v>0</v>
      </c>
      <c r="K42" s="194">
        <f>ROUND(E42*J42,2)</f>
        <v>0</v>
      </c>
      <c r="L42" s="194">
        <v>0</v>
      </c>
      <c r="M42" s="194">
        <f>ROUND(E42*L42,2)</f>
        <v>0</v>
      </c>
      <c r="N42" s="195" t="s">
        <v>383</v>
      </c>
      <c r="O42" s="221" t="s">
        <v>281</v>
      </c>
      <c r="P42" s="32"/>
      <c r="Q42" s="32"/>
      <c r="R42" s="32"/>
      <c r="S42" s="32"/>
      <c r="T42" s="32"/>
      <c r="U42" s="32"/>
      <c r="V42" s="32"/>
      <c r="W42" s="32"/>
      <c r="X42" s="32"/>
      <c r="Y42" s="32"/>
      <c r="Z42" s="32"/>
      <c r="AA42" s="32"/>
      <c r="AB42" s="32"/>
      <c r="AC42" s="32"/>
      <c r="AD42" s="32"/>
      <c r="AE42" s="32" t="s">
        <v>397</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1601</v>
      </c>
      <c r="D43" s="236"/>
      <c r="E43" s="239">
        <v>22.46</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312" t="s">
        <v>552</v>
      </c>
      <c r="C45" s="313"/>
      <c r="D45" s="314"/>
      <c r="E45" s="315"/>
      <c r="F45" s="316"/>
      <c r="G45" s="317"/>
      <c r="H45" s="194"/>
      <c r="I45" s="194"/>
      <c r="J45" s="194"/>
      <c r="K45" s="194"/>
      <c r="L45" s="194"/>
      <c r="M45" s="194"/>
      <c r="N45" s="195"/>
      <c r="O45" s="221"/>
      <c r="P45" s="32"/>
      <c r="Q45" s="32"/>
      <c r="R45" s="32"/>
      <c r="S45" s="32"/>
      <c r="T45" s="32"/>
      <c r="U45" s="32"/>
      <c r="V45" s="32"/>
      <c r="W45" s="32"/>
      <c r="X45" s="32"/>
      <c r="Y45" s="32"/>
      <c r="Z45" s="32"/>
      <c r="AA45" s="32"/>
      <c r="AB45" s="32"/>
      <c r="AC45" s="32">
        <v>0</v>
      </c>
      <c r="AD45" s="32"/>
      <c r="AE45" s="32" t="s">
        <v>377</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8</v>
      </c>
      <c r="B46" s="176" t="s">
        <v>474</v>
      </c>
      <c r="C46" s="202" t="s">
        <v>475</v>
      </c>
      <c r="D46" s="181" t="s">
        <v>382</v>
      </c>
      <c r="E46" s="186">
        <v>11.67</v>
      </c>
      <c r="F46" s="193"/>
      <c r="G46" s="194">
        <f>ROUND(E46*F46,2)</f>
        <v>0</v>
      </c>
      <c r="H46" s="194">
        <v>21</v>
      </c>
      <c r="I46" s="194">
        <f>G46*(1+H46/100)</f>
        <v>0</v>
      </c>
      <c r="J46" s="194">
        <v>0</v>
      </c>
      <c r="K46" s="194">
        <f>ROUND(E46*J46,2)</f>
        <v>0</v>
      </c>
      <c r="L46" s="194">
        <v>0</v>
      </c>
      <c r="M46" s="194">
        <f>ROUND(E46*L46,2)</f>
        <v>0</v>
      </c>
      <c r="N46" s="195" t="s">
        <v>383</v>
      </c>
      <c r="O46" s="221" t="s">
        <v>281</v>
      </c>
      <c r="P46" s="32"/>
      <c r="Q46" s="32"/>
      <c r="R46" s="32"/>
      <c r="S46" s="32"/>
      <c r="T46" s="32"/>
      <c r="U46" s="32"/>
      <c r="V46" s="32"/>
      <c r="W46" s="32"/>
      <c r="X46" s="32"/>
      <c r="Y46" s="32"/>
      <c r="Z46" s="32"/>
      <c r="AA46" s="32"/>
      <c r="AB46" s="32"/>
      <c r="AC46" s="32"/>
      <c r="AD46" s="32"/>
      <c r="AE46" s="32" t="s">
        <v>397</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438</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439</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379</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9</v>
      </c>
      <c r="B50" s="176" t="s">
        <v>1418</v>
      </c>
      <c r="C50" s="202" t="s">
        <v>1419</v>
      </c>
      <c r="D50" s="181" t="s">
        <v>382</v>
      </c>
      <c r="E50" s="186">
        <v>22.46</v>
      </c>
      <c r="F50" s="193"/>
      <c r="G50" s="194">
        <f>ROUND(E50*F50,2)</f>
        <v>0</v>
      </c>
      <c r="H50" s="194">
        <v>21</v>
      </c>
      <c r="I50" s="194">
        <f>G50*(1+H50/100)</f>
        <v>0</v>
      </c>
      <c r="J50" s="194">
        <v>0</v>
      </c>
      <c r="K50" s="194">
        <f>ROUND(E50*J50,2)</f>
        <v>0</v>
      </c>
      <c r="L50" s="194">
        <v>0</v>
      </c>
      <c r="M50" s="194">
        <f>ROUND(E50*L50,2)</f>
        <v>0</v>
      </c>
      <c r="N50" s="195" t="s">
        <v>383</v>
      </c>
      <c r="O50" s="221" t="s">
        <v>281</v>
      </c>
      <c r="P50" s="32"/>
      <c r="Q50" s="32"/>
      <c r="R50" s="32"/>
      <c r="S50" s="32"/>
      <c r="T50" s="32"/>
      <c r="U50" s="32"/>
      <c r="V50" s="32"/>
      <c r="W50" s="32"/>
      <c r="X50" s="32"/>
      <c r="Y50" s="32"/>
      <c r="Z50" s="32"/>
      <c r="AA50" s="32"/>
      <c r="AB50" s="32"/>
      <c r="AC50" s="32"/>
      <c r="AD50" s="32"/>
      <c r="AE50" s="32" t="s">
        <v>397</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177"/>
      <c r="C51" s="203" t="s">
        <v>1420</v>
      </c>
      <c r="D51" s="182"/>
      <c r="E51" s="187"/>
      <c r="F51" s="196"/>
      <c r="G51" s="196"/>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284</v>
      </c>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3" t="s">
        <v>1602</v>
      </c>
      <c r="D52" s="236"/>
      <c r="E52" s="239">
        <v>34.130000000000003</v>
      </c>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386</v>
      </c>
      <c r="AF52" s="32">
        <v>0</v>
      </c>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4" t="s">
        <v>444</v>
      </c>
      <c r="D53" s="237"/>
      <c r="E53" s="240"/>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5" t="s">
        <v>1598</v>
      </c>
      <c r="D54" s="237"/>
      <c r="E54" s="240">
        <v>7.3733500000000003</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386</v>
      </c>
      <c r="AF54" s="32">
        <v>2</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5" t="s">
        <v>1599</v>
      </c>
      <c r="D55" s="237"/>
      <c r="E55" s="240">
        <v>4.3</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2</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6" t="s">
        <v>451</v>
      </c>
      <c r="D56" s="238"/>
      <c r="E56" s="241">
        <v>11.673349999999999</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386</v>
      </c>
      <c r="AF56" s="32">
        <v>3</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4" t="s">
        <v>452</v>
      </c>
      <c r="D57" s="237"/>
      <c r="E57" s="240"/>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1603</v>
      </c>
      <c r="D58" s="236"/>
      <c r="E58" s="239">
        <v>-11.67</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386</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553</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v>0</v>
      </c>
      <c r="AD60" s="32"/>
      <c r="AE60" s="32" t="s">
        <v>377</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10</v>
      </c>
      <c r="B61" s="176" t="s">
        <v>554</v>
      </c>
      <c r="C61" s="202" t="s">
        <v>555</v>
      </c>
      <c r="D61" s="181" t="s">
        <v>382</v>
      </c>
      <c r="E61" s="186">
        <v>11.67</v>
      </c>
      <c r="F61" s="193"/>
      <c r="G61" s="194">
        <f>ROUND(E61*F61,2)</f>
        <v>0</v>
      </c>
      <c r="H61" s="194">
        <v>21</v>
      </c>
      <c r="I61" s="194">
        <f>G61*(1+H61/100)</f>
        <v>0</v>
      </c>
      <c r="J61" s="194">
        <v>0</v>
      </c>
      <c r="K61" s="194">
        <f>ROUND(E61*J61,2)</f>
        <v>0</v>
      </c>
      <c r="L61" s="194">
        <v>0</v>
      </c>
      <c r="M61" s="194">
        <f>ROUND(E61*L61,2)</f>
        <v>0</v>
      </c>
      <c r="N61" s="195" t="s">
        <v>383</v>
      </c>
      <c r="O61" s="221" t="s">
        <v>281</v>
      </c>
      <c r="P61" s="32"/>
      <c r="Q61" s="32"/>
      <c r="R61" s="32"/>
      <c r="S61" s="32"/>
      <c r="T61" s="32"/>
      <c r="U61" s="32"/>
      <c r="V61" s="32"/>
      <c r="W61" s="32"/>
      <c r="X61" s="32"/>
      <c r="Y61" s="32"/>
      <c r="Z61" s="32"/>
      <c r="AA61" s="32"/>
      <c r="AB61" s="32"/>
      <c r="AC61" s="32"/>
      <c r="AD61" s="32"/>
      <c r="AE61" s="32" t="s">
        <v>397</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x14ac:dyDescent="0.2">
      <c r="A63" s="216" t="s">
        <v>276</v>
      </c>
      <c r="B63" s="175" t="s">
        <v>88</v>
      </c>
      <c r="C63" s="201" t="s">
        <v>89</v>
      </c>
      <c r="D63" s="180"/>
      <c r="E63" s="185"/>
      <c r="F63" s="304">
        <f>SUM(G64:G83)</f>
        <v>0</v>
      </c>
      <c r="G63" s="305"/>
      <c r="H63" s="191"/>
      <c r="I63" s="191">
        <f>SUM(I64:I83)</f>
        <v>0</v>
      </c>
      <c r="J63" s="191"/>
      <c r="K63" s="191">
        <f>SUM(K64:K83)</f>
        <v>17.330000000000002</v>
      </c>
      <c r="L63" s="191"/>
      <c r="M63" s="191">
        <f>SUM(M64:M83)</f>
        <v>0</v>
      </c>
      <c r="N63" s="192"/>
      <c r="O63" s="220"/>
      <c r="AE63" t="s">
        <v>277</v>
      </c>
    </row>
    <row r="64" spans="1:60" outlineLevel="1" x14ac:dyDescent="0.2">
      <c r="A64" s="218"/>
      <c r="B64" s="318" t="s">
        <v>1430</v>
      </c>
      <c r="C64" s="319"/>
      <c r="D64" s="320"/>
      <c r="E64" s="321"/>
      <c r="F64" s="322"/>
      <c r="G64" s="323"/>
      <c r="H64" s="194"/>
      <c r="I64" s="194"/>
      <c r="J64" s="194"/>
      <c r="K64" s="194"/>
      <c r="L64" s="194"/>
      <c r="M64" s="194"/>
      <c r="N64" s="195"/>
      <c r="O64" s="221"/>
      <c r="P64" s="32"/>
      <c r="Q64" s="32"/>
      <c r="R64" s="32"/>
      <c r="S64" s="32"/>
      <c r="T64" s="32"/>
      <c r="U64" s="32"/>
      <c r="V64" s="32"/>
      <c r="W64" s="32"/>
      <c r="X64" s="32"/>
      <c r="Y64" s="32"/>
      <c r="Z64" s="32"/>
      <c r="AA64" s="32"/>
      <c r="AB64" s="32"/>
      <c r="AC64" s="32">
        <v>0</v>
      </c>
      <c r="AD64" s="32"/>
      <c r="AE64" s="32" t="s">
        <v>377</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1431</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379</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11</v>
      </c>
      <c r="B66" s="176" t="s">
        <v>1432</v>
      </c>
      <c r="C66" s="202" t="s">
        <v>1433</v>
      </c>
      <c r="D66" s="181" t="s">
        <v>498</v>
      </c>
      <c r="E66" s="186">
        <v>2</v>
      </c>
      <c r="F66" s="193"/>
      <c r="G66" s="194">
        <f>ROUND(E66*F66,2)</f>
        <v>0</v>
      </c>
      <c r="H66" s="194">
        <v>21</v>
      </c>
      <c r="I66" s="194">
        <f>G66*(1+H66/100)</f>
        <v>0</v>
      </c>
      <c r="J66" s="194">
        <v>4.9899999999999996E-3</v>
      </c>
      <c r="K66" s="194">
        <f>ROUND(E66*J66,2)</f>
        <v>0.01</v>
      </c>
      <c r="L66" s="194">
        <v>0</v>
      </c>
      <c r="M66" s="194">
        <f>ROUND(E66*L66,2)</f>
        <v>0</v>
      </c>
      <c r="N66" s="195" t="s">
        <v>1434</v>
      </c>
      <c r="O66" s="221" t="s">
        <v>281</v>
      </c>
      <c r="P66" s="32"/>
      <c r="Q66" s="32"/>
      <c r="R66" s="32"/>
      <c r="S66" s="32"/>
      <c r="T66" s="32"/>
      <c r="U66" s="32"/>
      <c r="V66" s="32"/>
      <c r="W66" s="32"/>
      <c r="X66" s="32"/>
      <c r="Y66" s="32"/>
      <c r="Z66" s="32"/>
      <c r="AA66" s="32"/>
      <c r="AB66" s="32"/>
      <c r="AC66" s="32"/>
      <c r="AD66" s="32"/>
      <c r="AE66" s="32" t="s">
        <v>397</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3" t="s">
        <v>1604</v>
      </c>
      <c r="D67" s="236"/>
      <c r="E67" s="239">
        <v>2</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386</v>
      </c>
      <c r="AF67" s="32">
        <v>0</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312" t="s">
        <v>1441</v>
      </c>
      <c r="C69" s="313"/>
      <c r="D69" s="314"/>
      <c r="E69" s="315"/>
      <c r="F69" s="316"/>
      <c r="G69" s="317"/>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377</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ht="22.5" outlineLevel="1" x14ac:dyDescent="0.2">
      <c r="A70" s="218"/>
      <c r="B70" s="312" t="s">
        <v>1442</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379</v>
      </c>
      <c r="AF70" s="32"/>
      <c r="AG70" s="32"/>
      <c r="AH70" s="32"/>
      <c r="AI70" s="32"/>
      <c r="AJ70" s="32"/>
      <c r="AK70" s="32"/>
      <c r="AL70" s="32"/>
      <c r="AM70" s="32"/>
      <c r="AN70" s="32"/>
      <c r="AO70" s="32"/>
      <c r="AP70" s="32"/>
      <c r="AQ70" s="32"/>
      <c r="AR70" s="32"/>
      <c r="AS70" s="32"/>
      <c r="AT70" s="32"/>
      <c r="AU70" s="32"/>
      <c r="AV70" s="32"/>
      <c r="AW70" s="32"/>
      <c r="AX70" s="32"/>
      <c r="AY70" s="32"/>
      <c r="AZ70" s="235" t="str">
        <f>B70</f>
        <v>čistíren odpadních vod (mimo budovy), nádrží, vodojemů, žlabů nebo kanálů, včetně pomocného pracovního lešení o výšce podlahy do 1900 mm a pro zatížení do 1,5 kPa,</v>
      </c>
      <c r="BA70" s="32"/>
      <c r="BB70" s="32"/>
      <c r="BC70" s="32"/>
      <c r="BD70" s="32"/>
      <c r="BE70" s="32"/>
      <c r="BF70" s="32"/>
      <c r="BG70" s="32"/>
      <c r="BH70" s="32"/>
    </row>
    <row r="71" spans="1:60" outlineLevel="1" x14ac:dyDescent="0.2">
      <c r="A71" s="217">
        <v>12</v>
      </c>
      <c r="B71" s="176" t="s">
        <v>1443</v>
      </c>
      <c r="C71" s="202" t="s">
        <v>1444</v>
      </c>
      <c r="D71" s="181" t="s">
        <v>382</v>
      </c>
      <c r="E71" s="186">
        <v>5.4822499999999996</v>
      </c>
      <c r="F71" s="193"/>
      <c r="G71" s="194">
        <f>ROUND(E71*F71,2)</f>
        <v>0</v>
      </c>
      <c r="H71" s="194">
        <v>21</v>
      </c>
      <c r="I71" s="194">
        <f>G71*(1+H71/100)</f>
        <v>0</v>
      </c>
      <c r="J71" s="194">
        <v>2.59138</v>
      </c>
      <c r="K71" s="194">
        <f>ROUND(E71*J71,2)</f>
        <v>14.21</v>
      </c>
      <c r="L71" s="194">
        <v>0</v>
      </c>
      <c r="M71" s="194">
        <f>ROUND(E71*L71,2)</f>
        <v>0</v>
      </c>
      <c r="N71" s="195" t="s">
        <v>1434</v>
      </c>
      <c r="O71" s="221" t="s">
        <v>281</v>
      </c>
      <c r="P71" s="32"/>
      <c r="Q71" s="32"/>
      <c r="R71" s="32"/>
      <c r="S71" s="32"/>
      <c r="T71" s="32"/>
      <c r="U71" s="32"/>
      <c r="V71" s="32"/>
      <c r="W71" s="32"/>
      <c r="X71" s="32"/>
      <c r="Y71" s="32"/>
      <c r="Z71" s="32"/>
      <c r="AA71" s="32"/>
      <c r="AB71" s="32"/>
      <c r="AC71" s="32"/>
      <c r="AD71" s="32"/>
      <c r="AE71" s="32" t="s">
        <v>384</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1605</v>
      </c>
      <c r="D72" s="236"/>
      <c r="E72" s="239">
        <v>4.2930000000000001</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386</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1606</v>
      </c>
      <c r="D73" s="236"/>
      <c r="E73" s="239">
        <v>1.1892499999999999</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13</v>
      </c>
      <c r="B75" s="176" t="s">
        <v>1457</v>
      </c>
      <c r="C75" s="202" t="s">
        <v>1458</v>
      </c>
      <c r="D75" s="181" t="s">
        <v>610</v>
      </c>
      <c r="E75" s="186">
        <v>36.728999999999999</v>
      </c>
      <c r="F75" s="193"/>
      <c r="G75" s="194">
        <f>ROUND(E75*F75,2)</f>
        <v>0</v>
      </c>
      <c r="H75" s="194">
        <v>21</v>
      </c>
      <c r="I75" s="194">
        <f>G75*(1+H75/100)</f>
        <v>0</v>
      </c>
      <c r="J75" s="194">
        <v>6.3310000000000005E-2</v>
      </c>
      <c r="K75" s="194">
        <f>ROUND(E75*J75,2)</f>
        <v>2.33</v>
      </c>
      <c r="L75" s="194">
        <v>0</v>
      </c>
      <c r="M75" s="194">
        <f>ROUND(E75*L75,2)</f>
        <v>0</v>
      </c>
      <c r="N75" s="195"/>
      <c r="O75" s="221" t="s">
        <v>281</v>
      </c>
      <c r="P75" s="32"/>
      <c r="Q75" s="32"/>
      <c r="R75" s="32"/>
      <c r="S75" s="32"/>
      <c r="T75" s="32"/>
      <c r="U75" s="32"/>
      <c r="V75" s="32"/>
      <c r="W75" s="32"/>
      <c r="X75" s="32"/>
      <c r="Y75" s="32"/>
      <c r="Z75" s="32"/>
      <c r="AA75" s="32"/>
      <c r="AB75" s="32"/>
      <c r="AC75" s="32"/>
      <c r="AD75" s="32"/>
      <c r="AE75" s="32" t="s">
        <v>384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1607</v>
      </c>
      <c r="D76" s="236"/>
      <c r="E76" s="239">
        <v>34.344000000000001</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386</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1608</v>
      </c>
      <c r="D77" s="236"/>
      <c r="E77" s="239">
        <v>2.3849999999999998</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386</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ht="22.5" outlineLevel="1" x14ac:dyDescent="0.2">
      <c r="A79" s="217">
        <v>14</v>
      </c>
      <c r="B79" s="176" t="s">
        <v>1463</v>
      </c>
      <c r="C79" s="202" t="s">
        <v>1464</v>
      </c>
      <c r="D79" s="181" t="s">
        <v>610</v>
      </c>
      <c r="E79" s="186">
        <v>36.728999999999999</v>
      </c>
      <c r="F79" s="193"/>
      <c r="G79" s="194">
        <f>ROUND(E79*F79,2)</f>
        <v>0</v>
      </c>
      <c r="H79" s="194">
        <v>21</v>
      </c>
      <c r="I79" s="194">
        <f>G79*(1+H79/100)</f>
        <v>0</v>
      </c>
      <c r="J79" s="194">
        <v>0</v>
      </c>
      <c r="K79" s="194">
        <f>ROUND(E79*J79,2)</f>
        <v>0</v>
      </c>
      <c r="L79" s="194">
        <v>0</v>
      </c>
      <c r="M79" s="194">
        <f>ROUND(E79*L79,2)</f>
        <v>0</v>
      </c>
      <c r="N79" s="195"/>
      <c r="O79" s="221" t="s">
        <v>281</v>
      </c>
      <c r="P79" s="32"/>
      <c r="Q79" s="32"/>
      <c r="R79" s="32"/>
      <c r="S79" s="32"/>
      <c r="T79" s="32"/>
      <c r="U79" s="32"/>
      <c r="V79" s="32"/>
      <c r="W79" s="32"/>
      <c r="X79" s="32"/>
      <c r="Y79" s="32"/>
      <c r="Z79" s="32"/>
      <c r="AA79" s="32"/>
      <c r="AB79" s="32"/>
      <c r="AC79" s="32"/>
      <c r="AD79" s="32"/>
      <c r="AE79" s="32" t="s">
        <v>384</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15</v>
      </c>
      <c r="B81" s="176" t="s">
        <v>1465</v>
      </c>
      <c r="C81" s="202" t="s">
        <v>1466</v>
      </c>
      <c r="D81" s="181" t="s">
        <v>478</v>
      </c>
      <c r="E81" s="186">
        <v>0.76195000000000002</v>
      </c>
      <c r="F81" s="193"/>
      <c r="G81" s="194">
        <f>ROUND(E81*F81,2)</f>
        <v>0</v>
      </c>
      <c r="H81" s="194">
        <v>21</v>
      </c>
      <c r="I81" s="194">
        <f>G81*(1+H81/100)</f>
        <v>0</v>
      </c>
      <c r="J81" s="194">
        <v>1.02535</v>
      </c>
      <c r="K81" s="194">
        <f>ROUND(E81*J81,2)</f>
        <v>0.78</v>
      </c>
      <c r="L81" s="194">
        <v>0</v>
      </c>
      <c r="M81" s="194">
        <f>ROUND(E81*L81,2)</f>
        <v>0</v>
      </c>
      <c r="N81" s="195"/>
      <c r="O81" s="221" t="s">
        <v>281</v>
      </c>
      <c r="P81" s="32"/>
      <c r="Q81" s="32"/>
      <c r="R81" s="32"/>
      <c r="S81" s="32"/>
      <c r="T81" s="32"/>
      <c r="U81" s="32"/>
      <c r="V81" s="32"/>
      <c r="W81" s="32"/>
      <c r="X81" s="32"/>
      <c r="Y81" s="32"/>
      <c r="Z81" s="32"/>
      <c r="AA81" s="32"/>
      <c r="AB81" s="32"/>
      <c r="AC81" s="32"/>
      <c r="AD81" s="32"/>
      <c r="AE81" s="32" t="s">
        <v>384</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3" t="s">
        <v>1609</v>
      </c>
      <c r="D82" s="236"/>
      <c r="E82" s="239">
        <v>0.76195000000000002</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386</v>
      </c>
      <c r="AF82" s="32">
        <v>0</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x14ac:dyDescent="0.2">
      <c r="A84" s="216" t="s">
        <v>276</v>
      </c>
      <c r="B84" s="175" t="s">
        <v>110</v>
      </c>
      <c r="C84" s="201" t="s">
        <v>111</v>
      </c>
      <c r="D84" s="180"/>
      <c r="E84" s="185"/>
      <c r="F84" s="304">
        <f>SUM(G85:G103)</f>
        <v>0</v>
      </c>
      <c r="G84" s="305"/>
      <c r="H84" s="191"/>
      <c r="I84" s="191">
        <f>SUM(I85:I103)</f>
        <v>0</v>
      </c>
      <c r="J84" s="191"/>
      <c r="K84" s="191">
        <f>SUM(K85:K103)</f>
        <v>8.44</v>
      </c>
      <c r="L84" s="191"/>
      <c r="M84" s="191">
        <f>SUM(M85:M103)</f>
        <v>0</v>
      </c>
      <c r="N84" s="192"/>
      <c r="O84" s="220"/>
      <c r="AE84" t="s">
        <v>277</v>
      </c>
    </row>
    <row r="85" spans="1:60" outlineLevel="1" x14ac:dyDescent="0.2">
      <c r="A85" s="218"/>
      <c r="B85" s="318" t="s">
        <v>671</v>
      </c>
      <c r="C85" s="319"/>
      <c r="D85" s="320"/>
      <c r="E85" s="321"/>
      <c r="F85" s="322"/>
      <c r="G85" s="323"/>
      <c r="H85" s="194"/>
      <c r="I85" s="194"/>
      <c r="J85" s="194"/>
      <c r="K85" s="194"/>
      <c r="L85" s="194"/>
      <c r="M85" s="194"/>
      <c r="N85" s="195"/>
      <c r="O85" s="221"/>
      <c r="P85" s="32"/>
      <c r="Q85" s="32"/>
      <c r="R85" s="32"/>
      <c r="S85" s="32"/>
      <c r="T85" s="32"/>
      <c r="U85" s="32"/>
      <c r="V85" s="32"/>
      <c r="W85" s="32"/>
      <c r="X85" s="32"/>
      <c r="Y85" s="32"/>
      <c r="Z85" s="32"/>
      <c r="AA85" s="32"/>
      <c r="AB85" s="32"/>
      <c r="AC85" s="32">
        <v>0</v>
      </c>
      <c r="AD85" s="32"/>
      <c r="AE85" s="32" t="s">
        <v>377</v>
      </c>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672</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379</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1468</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1</v>
      </c>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16</v>
      </c>
      <c r="B88" s="176" t="s">
        <v>1469</v>
      </c>
      <c r="C88" s="202" t="s">
        <v>720</v>
      </c>
      <c r="D88" s="181" t="s">
        <v>382</v>
      </c>
      <c r="E88" s="186">
        <v>0.75260000000000005</v>
      </c>
      <c r="F88" s="193"/>
      <c r="G88" s="194">
        <f>ROUND(E88*F88,2)</f>
        <v>0</v>
      </c>
      <c r="H88" s="194">
        <v>21</v>
      </c>
      <c r="I88" s="194">
        <f>G88*(1+H88/100)</f>
        <v>0</v>
      </c>
      <c r="J88" s="194">
        <v>2.5249999999999999</v>
      </c>
      <c r="K88" s="194">
        <f>ROUND(E88*J88,2)</f>
        <v>1.9</v>
      </c>
      <c r="L88" s="194">
        <v>0</v>
      </c>
      <c r="M88" s="194">
        <f>ROUND(E88*L88,2)</f>
        <v>0</v>
      </c>
      <c r="N88" s="195" t="s">
        <v>611</v>
      </c>
      <c r="O88" s="221" t="s">
        <v>281</v>
      </c>
      <c r="P88" s="32"/>
      <c r="Q88" s="32"/>
      <c r="R88" s="32"/>
      <c r="S88" s="32"/>
      <c r="T88" s="32"/>
      <c r="U88" s="32"/>
      <c r="V88" s="32"/>
      <c r="W88" s="32"/>
      <c r="X88" s="32"/>
      <c r="Y88" s="32"/>
      <c r="Z88" s="32"/>
      <c r="AA88" s="32"/>
      <c r="AB88" s="32"/>
      <c r="AC88" s="32"/>
      <c r="AD88" s="32"/>
      <c r="AE88" s="32" t="s">
        <v>384</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03" t="s">
        <v>679</v>
      </c>
      <c r="D89" s="182"/>
      <c r="E89" s="187"/>
      <c r="F89" s="196"/>
      <c r="G89" s="196"/>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284</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1610</v>
      </c>
      <c r="D90" s="236"/>
      <c r="E90" s="239">
        <v>0.75260000000000005</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386</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312" t="s">
        <v>682</v>
      </c>
      <c r="C92" s="313"/>
      <c r="D92" s="314"/>
      <c r="E92" s="315"/>
      <c r="F92" s="316"/>
      <c r="G92" s="317"/>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377</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17</v>
      </c>
      <c r="B93" s="176" t="s">
        <v>683</v>
      </c>
      <c r="C93" s="202" t="s">
        <v>609</v>
      </c>
      <c r="D93" s="181" t="s">
        <v>610</v>
      </c>
      <c r="E93" s="186">
        <v>1.1339999999999999</v>
      </c>
      <c r="F93" s="193"/>
      <c r="G93" s="194">
        <f>ROUND(E93*F93,2)</f>
        <v>0</v>
      </c>
      <c r="H93" s="194">
        <v>21</v>
      </c>
      <c r="I93" s="194">
        <f>G93*(1+H93/100)</f>
        <v>0</v>
      </c>
      <c r="J93" s="194">
        <v>1.41E-2</v>
      </c>
      <c r="K93" s="194">
        <f>ROUND(E93*J93,2)</f>
        <v>0.02</v>
      </c>
      <c r="L93" s="194">
        <v>0</v>
      </c>
      <c r="M93" s="194">
        <f>ROUND(E93*L93,2)</f>
        <v>0</v>
      </c>
      <c r="N93" s="195" t="s">
        <v>611</v>
      </c>
      <c r="O93" s="221" t="s">
        <v>281</v>
      </c>
      <c r="P93" s="32"/>
      <c r="Q93" s="32"/>
      <c r="R93" s="32"/>
      <c r="S93" s="32"/>
      <c r="T93" s="32"/>
      <c r="U93" s="32"/>
      <c r="V93" s="32"/>
      <c r="W93" s="32"/>
      <c r="X93" s="32"/>
      <c r="Y93" s="32"/>
      <c r="Z93" s="32"/>
      <c r="AA93" s="32"/>
      <c r="AB93" s="32"/>
      <c r="AC93" s="32"/>
      <c r="AD93" s="32"/>
      <c r="AE93" s="32" t="s">
        <v>384</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1611</v>
      </c>
      <c r="D94" s="236"/>
      <c r="E94" s="239">
        <v>1.1339999999999999</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386</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18</v>
      </c>
      <c r="B96" s="176" t="s">
        <v>691</v>
      </c>
      <c r="C96" s="202" t="s">
        <v>619</v>
      </c>
      <c r="D96" s="181" t="s">
        <v>610</v>
      </c>
      <c r="E96" s="186">
        <v>1.1339999999999999</v>
      </c>
      <c r="F96" s="193"/>
      <c r="G96" s="194">
        <f>ROUND(E96*F96,2)</f>
        <v>0</v>
      </c>
      <c r="H96" s="194">
        <v>21</v>
      </c>
      <c r="I96" s="194">
        <f>G96*(1+H96/100)</f>
        <v>0</v>
      </c>
      <c r="J96" s="194">
        <v>0</v>
      </c>
      <c r="K96" s="194">
        <f>ROUND(E96*J96,2)</f>
        <v>0</v>
      </c>
      <c r="L96" s="194">
        <v>0</v>
      </c>
      <c r="M96" s="194">
        <f>ROUND(E96*L96,2)</f>
        <v>0</v>
      </c>
      <c r="N96" s="195" t="s">
        <v>611</v>
      </c>
      <c r="O96" s="221" t="s">
        <v>281</v>
      </c>
      <c r="P96" s="32"/>
      <c r="Q96" s="32"/>
      <c r="R96" s="32"/>
      <c r="S96" s="32"/>
      <c r="T96" s="32"/>
      <c r="U96" s="32"/>
      <c r="V96" s="32"/>
      <c r="W96" s="32"/>
      <c r="X96" s="32"/>
      <c r="Y96" s="32"/>
      <c r="Z96" s="32"/>
      <c r="AA96" s="32"/>
      <c r="AB96" s="32"/>
      <c r="AC96" s="32"/>
      <c r="AD96" s="32"/>
      <c r="AE96" s="32" t="s">
        <v>384</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692</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v>0</v>
      </c>
      <c r="AD98" s="32"/>
      <c r="AE98" s="32" t="s">
        <v>377</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693</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379</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694</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1</v>
      </c>
      <c r="AD100" s="32"/>
      <c r="AE100" s="32" t="s">
        <v>377</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19</v>
      </c>
      <c r="B101" s="176" t="s">
        <v>731</v>
      </c>
      <c r="C101" s="202" t="s">
        <v>732</v>
      </c>
      <c r="D101" s="181" t="s">
        <v>382</v>
      </c>
      <c r="E101" s="186">
        <v>3.5489999999999999</v>
      </c>
      <c r="F101" s="193"/>
      <c r="G101" s="194">
        <f>ROUND(E101*F101,2)</f>
        <v>0</v>
      </c>
      <c r="H101" s="194">
        <v>21</v>
      </c>
      <c r="I101" s="194">
        <f>G101*(1+H101/100)</f>
        <v>0</v>
      </c>
      <c r="J101" s="194">
        <v>1.837</v>
      </c>
      <c r="K101" s="194">
        <f>ROUND(E101*J101,2)</f>
        <v>6.52</v>
      </c>
      <c r="L101" s="194">
        <v>0</v>
      </c>
      <c r="M101" s="194">
        <f>ROUND(E101*L101,2)</f>
        <v>0</v>
      </c>
      <c r="N101" s="195" t="s">
        <v>611</v>
      </c>
      <c r="O101" s="221" t="s">
        <v>281</v>
      </c>
      <c r="P101" s="32"/>
      <c r="Q101" s="32"/>
      <c r="R101" s="32"/>
      <c r="S101" s="32"/>
      <c r="T101" s="32"/>
      <c r="U101" s="32"/>
      <c r="V101" s="32"/>
      <c r="W101" s="32"/>
      <c r="X101" s="32"/>
      <c r="Y101" s="32"/>
      <c r="Z101" s="32"/>
      <c r="AA101" s="32"/>
      <c r="AB101" s="32"/>
      <c r="AC101" s="32"/>
      <c r="AD101" s="32"/>
      <c r="AE101" s="32" t="s">
        <v>397</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1612</v>
      </c>
      <c r="D102" s="236"/>
      <c r="E102" s="239">
        <v>3.5489999999999999</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386</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93"/>
      <c r="D103" s="294"/>
      <c r="E103" s="295"/>
      <c r="F103" s="296"/>
      <c r="G103" s="29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216" t="s">
        <v>276</v>
      </c>
      <c r="B104" s="175" t="s">
        <v>146</v>
      </c>
      <c r="C104" s="201" t="s">
        <v>147</v>
      </c>
      <c r="D104" s="180"/>
      <c r="E104" s="185"/>
      <c r="F104" s="304">
        <f>SUM(G105:G111)</f>
        <v>0</v>
      </c>
      <c r="G104" s="305"/>
      <c r="H104" s="191"/>
      <c r="I104" s="191">
        <f>SUM(I105:I111)</f>
        <v>0</v>
      </c>
      <c r="J104" s="191"/>
      <c r="K104" s="191">
        <f>SUM(K105:K111)</f>
        <v>9.9999999999999992E-2</v>
      </c>
      <c r="L104" s="191"/>
      <c r="M104" s="191">
        <f>SUM(M105:M111)</f>
        <v>0</v>
      </c>
      <c r="N104" s="192"/>
      <c r="O104" s="220"/>
      <c r="AE104" t="s">
        <v>277</v>
      </c>
    </row>
    <row r="105" spans="1:60" outlineLevel="1" x14ac:dyDescent="0.2">
      <c r="A105" s="218"/>
      <c r="B105" s="318" t="s">
        <v>1477</v>
      </c>
      <c r="C105" s="319"/>
      <c r="D105" s="320"/>
      <c r="E105" s="321"/>
      <c r="F105" s="322"/>
      <c r="G105" s="323"/>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377</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20</v>
      </c>
      <c r="B106" s="176" t="s">
        <v>1478</v>
      </c>
      <c r="C106" s="202" t="s">
        <v>1479</v>
      </c>
      <c r="D106" s="181" t="s">
        <v>560</v>
      </c>
      <c r="E106" s="186">
        <v>9.5399999999999991</v>
      </c>
      <c r="F106" s="193"/>
      <c r="G106" s="194">
        <f>ROUND(E106*F106,2)</f>
        <v>0</v>
      </c>
      <c r="H106" s="194">
        <v>21</v>
      </c>
      <c r="I106" s="194">
        <f>G106*(1+H106/100)</f>
        <v>0</v>
      </c>
      <c r="J106" s="194">
        <v>8.9099999999999995E-3</v>
      </c>
      <c r="K106" s="194">
        <f>ROUND(E106*J106,2)</f>
        <v>0.09</v>
      </c>
      <c r="L106" s="194">
        <v>0</v>
      </c>
      <c r="M106" s="194">
        <f>ROUND(E106*L106,2)</f>
        <v>0</v>
      </c>
      <c r="N106" s="195"/>
      <c r="O106" s="221" t="s">
        <v>295</v>
      </c>
      <c r="P106" s="32"/>
      <c r="Q106" s="32"/>
      <c r="R106" s="32"/>
      <c r="S106" s="32"/>
      <c r="T106" s="32"/>
      <c r="U106" s="32"/>
      <c r="V106" s="32"/>
      <c r="W106" s="32"/>
      <c r="X106" s="32"/>
      <c r="Y106" s="32"/>
      <c r="Z106" s="32"/>
      <c r="AA106" s="32"/>
      <c r="AB106" s="32"/>
      <c r="AC106" s="32"/>
      <c r="AD106" s="32"/>
      <c r="AE106" s="32" t="s">
        <v>397</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1613</v>
      </c>
      <c r="D107" s="236"/>
      <c r="E107" s="239">
        <v>9.5399999999999991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386</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22.5" outlineLevel="1" x14ac:dyDescent="0.2">
      <c r="A109" s="217">
        <v>21</v>
      </c>
      <c r="B109" s="176" t="s">
        <v>1481</v>
      </c>
      <c r="C109" s="202" t="s">
        <v>1482</v>
      </c>
      <c r="D109" s="181" t="s">
        <v>560</v>
      </c>
      <c r="E109" s="186">
        <v>9.5399999999999991</v>
      </c>
      <c r="F109" s="193"/>
      <c r="G109" s="194">
        <f>ROUND(E109*F109,2)</f>
        <v>0</v>
      </c>
      <c r="H109" s="194">
        <v>21</v>
      </c>
      <c r="I109" s="194">
        <f>G109*(1+H109/100)</f>
        <v>0</v>
      </c>
      <c r="J109" s="194">
        <v>8.0000000000000004E-4</v>
      </c>
      <c r="K109" s="194">
        <f>ROUND(E109*J109,2)</f>
        <v>0.01</v>
      </c>
      <c r="L109" s="194">
        <v>0</v>
      </c>
      <c r="M109" s="194">
        <f>ROUND(E109*L109,2)</f>
        <v>0</v>
      </c>
      <c r="N109" s="195" t="s">
        <v>479</v>
      </c>
      <c r="O109" s="221" t="s">
        <v>281</v>
      </c>
      <c r="P109" s="32"/>
      <c r="Q109" s="32"/>
      <c r="R109" s="32"/>
      <c r="S109" s="32"/>
      <c r="T109" s="32"/>
      <c r="U109" s="32"/>
      <c r="V109" s="32"/>
      <c r="W109" s="32"/>
      <c r="X109" s="32"/>
      <c r="Y109" s="32"/>
      <c r="Z109" s="32"/>
      <c r="AA109" s="32"/>
      <c r="AB109" s="32"/>
      <c r="AC109" s="32"/>
      <c r="AD109" s="32"/>
      <c r="AE109" s="32" t="s">
        <v>480</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1614</v>
      </c>
      <c r="D110" s="236"/>
      <c r="E110" s="239">
        <v>9.5399999999999991</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386</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x14ac:dyDescent="0.2">
      <c r="A112" s="216" t="s">
        <v>276</v>
      </c>
      <c r="B112" s="175" t="s">
        <v>150</v>
      </c>
      <c r="C112" s="201" t="s">
        <v>151</v>
      </c>
      <c r="D112" s="180"/>
      <c r="E112" s="185"/>
      <c r="F112" s="304">
        <f>SUM(G113:G124)</f>
        <v>0</v>
      </c>
      <c r="G112" s="305"/>
      <c r="H112" s="191"/>
      <c r="I112" s="191">
        <f>SUM(I113:I124)</f>
        <v>0</v>
      </c>
      <c r="J112" s="191"/>
      <c r="K112" s="191">
        <f>SUM(K113:K124)</f>
        <v>0.04</v>
      </c>
      <c r="L112" s="191"/>
      <c r="M112" s="191">
        <f>SUM(M113:M124)</f>
        <v>0</v>
      </c>
      <c r="N112" s="192"/>
      <c r="O112" s="220"/>
      <c r="AE112" t="s">
        <v>277</v>
      </c>
    </row>
    <row r="113" spans="1:60" outlineLevel="1" x14ac:dyDescent="0.2">
      <c r="A113" s="218"/>
      <c r="B113" s="318" t="s">
        <v>747</v>
      </c>
      <c r="C113" s="319"/>
      <c r="D113" s="320"/>
      <c r="E113" s="321"/>
      <c r="F113" s="322"/>
      <c r="G113" s="323"/>
      <c r="H113" s="194"/>
      <c r="I113" s="194"/>
      <c r="J113" s="194"/>
      <c r="K113" s="194"/>
      <c r="L113" s="194"/>
      <c r="M113" s="194"/>
      <c r="N113" s="195"/>
      <c r="O113" s="221"/>
      <c r="P113" s="32"/>
      <c r="Q113" s="32"/>
      <c r="R113" s="32"/>
      <c r="S113" s="32"/>
      <c r="T113" s="32"/>
      <c r="U113" s="32"/>
      <c r="V113" s="32"/>
      <c r="W113" s="32"/>
      <c r="X113" s="32"/>
      <c r="Y113" s="32"/>
      <c r="Z113" s="32"/>
      <c r="AA113" s="32"/>
      <c r="AB113" s="32"/>
      <c r="AC113" s="32">
        <v>0</v>
      </c>
      <c r="AD113" s="32"/>
      <c r="AE113" s="32" t="s">
        <v>377</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748</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379</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312" t="s">
        <v>749</v>
      </c>
      <c r="C115" s="313"/>
      <c r="D115" s="314"/>
      <c r="E115" s="315"/>
      <c r="F115" s="316"/>
      <c r="G115" s="317"/>
      <c r="H115" s="194"/>
      <c r="I115" s="194"/>
      <c r="J115" s="194"/>
      <c r="K115" s="194"/>
      <c r="L115" s="194"/>
      <c r="M115" s="194"/>
      <c r="N115" s="195"/>
      <c r="O115" s="221"/>
      <c r="P115" s="32"/>
      <c r="Q115" s="32"/>
      <c r="R115" s="32"/>
      <c r="S115" s="32"/>
      <c r="T115" s="32"/>
      <c r="U115" s="32"/>
      <c r="V115" s="32"/>
      <c r="W115" s="32"/>
      <c r="X115" s="32"/>
      <c r="Y115" s="32"/>
      <c r="Z115" s="32"/>
      <c r="AA115" s="32"/>
      <c r="AB115" s="32"/>
      <c r="AC115" s="32">
        <v>1</v>
      </c>
      <c r="AD115" s="32"/>
      <c r="AE115" s="32" t="s">
        <v>377</v>
      </c>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7">
        <v>22</v>
      </c>
      <c r="B116" s="176" t="s">
        <v>1615</v>
      </c>
      <c r="C116" s="202" t="s">
        <v>1616</v>
      </c>
      <c r="D116" s="181" t="s">
        <v>498</v>
      </c>
      <c r="E116" s="186">
        <v>1</v>
      </c>
      <c r="F116" s="193"/>
      <c r="G116" s="194">
        <f>ROUND(E116*F116,2)</f>
        <v>0</v>
      </c>
      <c r="H116" s="194">
        <v>21</v>
      </c>
      <c r="I116" s="194">
        <f>G116*(1+H116/100)</f>
        <v>0</v>
      </c>
      <c r="J116" s="194">
        <v>4.4000000000000002E-4</v>
      </c>
      <c r="K116" s="194">
        <f>ROUND(E116*J116,2)</f>
        <v>0</v>
      </c>
      <c r="L116" s="194">
        <v>0</v>
      </c>
      <c r="M116" s="194">
        <f>ROUND(E116*L116,2)</f>
        <v>0</v>
      </c>
      <c r="N116" s="195" t="s">
        <v>611</v>
      </c>
      <c r="O116" s="221" t="s">
        <v>281</v>
      </c>
      <c r="P116" s="32"/>
      <c r="Q116" s="32"/>
      <c r="R116" s="32"/>
      <c r="S116" s="32"/>
      <c r="T116" s="32"/>
      <c r="U116" s="32"/>
      <c r="V116" s="32"/>
      <c r="W116" s="32"/>
      <c r="X116" s="32"/>
      <c r="Y116" s="32"/>
      <c r="Z116" s="32"/>
      <c r="AA116" s="32"/>
      <c r="AB116" s="32"/>
      <c r="AC116" s="32"/>
      <c r="AD116" s="32"/>
      <c r="AE116" s="32" t="s">
        <v>397</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3" t="s">
        <v>1586</v>
      </c>
      <c r="D117" s="236"/>
      <c r="E117" s="239">
        <v>1</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386</v>
      </c>
      <c r="AF117" s="32">
        <v>0</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23</v>
      </c>
      <c r="B119" s="176" t="s">
        <v>1587</v>
      </c>
      <c r="C119" s="202" t="s">
        <v>1588</v>
      </c>
      <c r="D119" s="181" t="s">
        <v>638</v>
      </c>
      <c r="E119" s="186">
        <v>35.700000000000003</v>
      </c>
      <c r="F119" s="193"/>
      <c r="G119" s="194">
        <f>ROUND(E119*F119,2)</f>
        <v>0</v>
      </c>
      <c r="H119" s="194">
        <v>21</v>
      </c>
      <c r="I119" s="194">
        <f>G119*(1+H119/100)</f>
        <v>0</v>
      </c>
      <c r="J119" s="194">
        <v>1E-3</v>
      </c>
      <c r="K119" s="194">
        <f>ROUND(E119*J119,2)</f>
        <v>0.04</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480</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03" t="s">
        <v>760</v>
      </c>
      <c r="D120" s="182"/>
      <c r="E120" s="187"/>
      <c r="F120" s="196"/>
      <c r="G120" s="196"/>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284</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03" t="s">
        <v>761</v>
      </c>
      <c r="D121" s="182"/>
      <c r="E121" s="187"/>
      <c r="F121" s="196"/>
      <c r="G121" s="196"/>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284</v>
      </c>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3" t="s">
        <v>1617</v>
      </c>
      <c r="D122" s="236"/>
      <c r="E122" s="239">
        <v>30.08</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386</v>
      </c>
      <c r="AF122" s="32">
        <v>0</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3" t="s">
        <v>1618</v>
      </c>
      <c r="D123" s="236"/>
      <c r="E123" s="239">
        <v>5.62</v>
      </c>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386</v>
      </c>
      <c r="AF123" s="32">
        <v>0</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x14ac:dyDescent="0.2">
      <c r="A125" s="216" t="s">
        <v>276</v>
      </c>
      <c r="B125" s="175" t="s">
        <v>157</v>
      </c>
      <c r="C125" s="201" t="s">
        <v>158</v>
      </c>
      <c r="D125" s="180"/>
      <c r="E125" s="185"/>
      <c r="F125" s="304">
        <f>SUM(G126:G137)</f>
        <v>0</v>
      </c>
      <c r="G125" s="305"/>
      <c r="H125" s="191"/>
      <c r="I125" s="191">
        <f>SUM(I126:I137)</f>
        <v>0</v>
      </c>
      <c r="J125" s="191"/>
      <c r="K125" s="191">
        <f>SUM(K126:K137)</f>
        <v>0</v>
      </c>
      <c r="L125" s="191"/>
      <c r="M125" s="191">
        <f>SUM(M126:M137)</f>
        <v>0</v>
      </c>
      <c r="N125" s="192"/>
      <c r="O125" s="220"/>
      <c r="AE125" t="s">
        <v>277</v>
      </c>
    </row>
    <row r="126" spans="1:60" outlineLevel="1" x14ac:dyDescent="0.2">
      <c r="A126" s="218"/>
      <c r="B126" s="318" t="s">
        <v>767</v>
      </c>
      <c r="C126" s="319"/>
      <c r="D126" s="320"/>
      <c r="E126" s="321"/>
      <c r="F126" s="322"/>
      <c r="G126" s="323"/>
      <c r="H126" s="194"/>
      <c r="I126" s="194"/>
      <c r="J126" s="194"/>
      <c r="K126" s="194"/>
      <c r="L126" s="194"/>
      <c r="M126" s="194"/>
      <c r="N126" s="195"/>
      <c r="O126" s="221"/>
      <c r="P126" s="32"/>
      <c r="Q126" s="32"/>
      <c r="R126" s="32"/>
      <c r="S126" s="32"/>
      <c r="T126" s="32"/>
      <c r="U126" s="32"/>
      <c r="V126" s="32"/>
      <c r="W126" s="32"/>
      <c r="X126" s="32"/>
      <c r="Y126" s="32"/>
      <c r="Z126" s="32"/>
      <c r="AA126" s="32"/>
      <c r="AB126" s="32"/>
      <c r="AC126" s="32">
        <v>0</v>
      </c>
      <c r="AD126" s="32"/>
      <c r="AE126" s="32" t="s">
        <v>377</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312" t="s">
        <v>768</v>
      </c>
      <c r="C127" s="313"/>
      <c r="D127" s="314"/>
      <c r="E127" s="315"/>
      <c r="F127" s="316"/>
      <c r="G127" s="31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769</v>
      </c>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312" t="s">
        <v>770</v>
      </c>
      <c r="C128" s="313"/>
      <c r="D128" s="314"/>
      <c r="E128" s="315"/>
      <c r="F128" s="316"/>
      <c r="G128" s="31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t="s">
        <v>769</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771</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769</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772</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769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773</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769</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774</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769</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775</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769</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776</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769</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777</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379</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7">
        <v>24</v>
      </c>
      <c r="B136" s="176" t="s">
        <v>778</v>
      </c>
      <c r="C136" s="202" t="s">
        <v>779</v>
      </c>
      <c r="D136" s="181" t="s">
        <v>478</v>
      </c>
      <c r="E136" s="186">
        <v>25.887740000000001</v>
      </c>
      <c r="F136" s="193"/>
      <c r="G136" s="194">
        <f>ROUND(E136*F136,2)</f>
        <v>0</v>
      </c>
      <c r="H136" s="194">
        <v>21</v>
      </c>
      <c r="I136" s="194">
        <f>G136*(1+H136/100)</f>
        <v>0</v>
      </c>
      <c r="J136" s="194">
        <v>0</v>
      </c>
      <c r="K136" s="194">
        <f>ROUND(E136*J136,2)</f>
        <v>0</v>
      </c>
      <c r="L136" s="194">
        <v>0</v>
      </c>
      <c r="M136" s="194">
        <f>ROUND(E136*L136,2)</f>
        <v>0</v>
      </c>
      <c r="N136" s="195"/>
      <c r="O136" s="221" t="s">
        <v>281</v>
      </c>
      <c r="P136" s="32"/>
      <c r="Q136" s="32"/>
      <c r="R136" s="32"/>
      <c r="S136" s="32"/>
      <c r="T136" s="32"/>
      <c r="U136" s="32"/>
      <c r="V136" s="32"/>
      <c r="W136" s="32"/>
      <c r="X136" s="32"/>
      <c r="Y136" s="32"/>
      <c r="Z136" s="32"/>
      <c r="AA136" s="32"/>
      <c r="AB136" s="32"/>
      <c r="AC136" s="32"/>
      <c r="AD136" s="32"/>
      <c r="AE136" s="32" t="s">
        <v>781</v>
      </c>
      <c r="AF136" s="32"/>
      <c r="AG136" s="32"/>
      <c r="AH136" s="32"/>
      <c r="AI136" s="32"/>
      <c r="AJ136" s="32"/>
      <c r="AK136" s="32"/>
      <c r="AL136" s="32"/>
      <c r="AM136" s="32">
        <v>21</v>
      </c>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93"/>
      <c r="D137" s="294"/>
      <c r="E137" s="295"/>
      <c r="F137" s="296"/>
      <c r="G137" s="29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x14ac:dyDescent="0.2">
      <c r="A138" s="216" t="s">
        <v>276</v>
      </c>
      <c r="B138" s="175" t="s">
        <v>209</v>
      </c>
      <c r="C138" s="201" t="s">
        <v>210</v>
      </c>
      <c r="D138" s="180"/>
      <c r="E138" s="185"/>
      <c r="F138" s="304">
        <f>SUM(G139:G150)</f>
        <v>0</v>
      </c>
      <c r="G138" s="305"/>
      <c r="H138" s="191"/>
      <c r="I138" s="191">
        <f>SUM(I139:I150)</f>
        <v>0</v>
      </c>
      <c r="J138" s="191"/>
      <c r="K138" s="191">
        <f>SUM(K139:K150)</f>
        <v>0.12</v>
      </c>
      <c r="L138" s="191"/>
      <c r="M138" s="191">
        <f>SUM(M139:M150)</f>
        <v>0</v>
      </c>
      <c r="N138" s="192"/>
      <c r="O138" s="220"/>
      <c r="AE138" t="s">
        <v>277</v>
      </c>
    </row>
    <row r="139" spans="1:60" outlineLevel="1" x14ac:dyDescent="0.2">
      <c r="A139" s="218"/>
      <c r="B139" s="318" t="s">
        <v>1523</v>
      </c>
      <c r="C139" s="319"/>
      <c r="D139" s="320"/>
      <c r="E139" s="321"/>
      <c r="F139" s="322"/>
      <c r="G139" s="323"/>
      <c r="H139" s="194"/>
      <c r="I139" s="194"/>
      <c r="J139" s="194"/>
      <c r="K139" s="194"/>
      <c r="L139" s="194"/>
      <c r="M139" s="194"/>
      <c r="N139" s="195"/>
      <c r="O139" s="221"/>
      <c r="P139" s="32"/>
      <c r="Q139" s="32"/>
      <c r="R139" s="32"/>
      <c r="S139" s="32"/>
      <c r="T139" s="32"/>
      <c r="U139" s="32"/>
      <c r="V139" s="32"/>
      <c r="W139" s="32"/>
      <c r="X139" s="32"/>
      <c r="Y139" s="32"/>
      <c r="Z139" s="32"/>
      <c r="AA139" s="32"/>
      <c r="AB139" s="32"/>
      <c r="AC139" s="32">
        <v>0</v>
      </c>
      <c r="AD139" s="32"/>
      <c r="AE139" s="32" t="s">
        <v>377</v>
      </c>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25</v>
      </c>
      <c r="B140" s="176" t="s">
        <v>1524</v>
      </c>
      <c r="C140" s="202" t="s">
        <v>1525</v>
      </c>
      <c r="D140" s="181" t="s">
        <v>638</v>
      </c>
      <c r="E140" s="186">
        <v>136.1</v>
      </c>
      <c r="F140" s="193"/>
      <c r="G140" s="194">
        <f>ROUND(E140*F140,2)</f>
        <v>0</v>
      </c>
      <c r="H140" s="194">
        <v>21</v>
      </c>
      <c r="I140" s="194">
        <f>G140*(1+H140/100)</f>
        <v>0</v>
      </c>
      <c r="J140" s="194">
        <v>6.0000000000000002E-5</v>
      </c>
      <c r="K140" s="194">
        <f>ROUND(E140*J140,2)</f>
        <v>0.01</v>
      </c>
      <c r="L140" s="194">
        <v>0</v>
      </c>
      <c r="M140" s="194">
        <f>ROUND(E140*L140,2)</f>
        <v>0</v>
      </c>
      <c r="N140" s="195" t="s">
        <v>814</v>
      </c>
      <c r="O140" s="221" t="s">
        <v>281</v>
      </c>
      <c r="P140" s="32"/>
      <c r="Q140" s="32"/>
      <c r="R140" s="32"/>
      <c r="S140" s="32"/>
      <c r="T140" s="32"/>
      <c r="U140" s="32"/>
      <c r="V140" s="32"/>
      <c r="W140" s="32"/>
      <c r="X140" s="32"/>
      <c r="Y140" s="32"/>
      <c r="Z140" s="32"/>
      <c r="AA140" s="32"/>
      <c r="AB140" s="32"/>
      <c r="AC140" s="32"/>
      <c r="AD140" s="32"/>
      <c r="AE140" s="32" t="s">
        <v>397</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3" t="s">
        <v>1619</v>
      </c>
      <c r="D141" s="236"/>
      <c r="E141" s="239">
        <v>136.1</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386</v>
      </c>
      <c r="AF141" s="32">
        <v>0</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7">
        <v>26</v>
      </c>
      <c r="B143" s="176" t="s">
        <v>1592</v>
      </c>
      <c r="C143" s="202" t="s">
        <v>1593</v>
      </c>
      <c r="D143" s="181" t="s">
        <v>498</v>
      </c>
      <c r="E143" s="186">
        <v>6</v>
      </c>
      <c r="F143" s="193"/>
      <c r="G143" s="194">
        <f>ROUND(E143*F143,2)</f>
        <v>0</v>
      </c>
      <c r="H143" s="194">
        <v>21</v>
      </c>
      <c r="I143" s="194">
        <f>G143*(1+H143/100)</f>
        <v>0</v>
      </c>
      <c r="J143" s="194">
        <v>1.8200000000000001E-2</v>
      </c>
      <c r="K143" s="194">
        <f>ROUND(E143*J143,2)</f>
        <v>0.11</v>
      </c>
      <c r="L143" s="194">
        <v>0</v>
      </c>
      <c r="M143" s="194">
        <f>ROUND(E143*L143,2)</f>
        <v>0</v>
      </c>
      <c r="N143" s="195"/>
      <c r="O143" s="221" t="s">
        <v>295</v>
      </c>
      <c r="P143" s="32"/>
      <c r="Q143" s="32"/>
      <c r="R143" s="32"/>
      <c r="S143" s="32"/>
      <c r="T143" s="32"/>
      <c r="U143" s="32"/>
      <c r="V143" s="32"/>
      <c r="W143" s="32"/>
      <c r="X143" s="32"/>
      <c r="Y143" s="32"/>
      <c r="Z143" s="32"/>
      <c r="AA143" s="32"/>
      <c r="AB143" s="32"/>
      <c r="AC143" s="32"/>
      <c r="AD143" s="32"/>
      <c r="AE143" s="32" t="s">
        <v>480</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03" t="s">
        <v>760</v>
      </c>
      <c r="D144" s="182"/>
      <c r="E144" s="187"/>
      <c r="F144" s="196"/>
      <c r="G144" s="196"/>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284</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3" t="s">
        <v>1620</v>
      </c>
      <c r="D145" s="236"/>
      <c r="E145" s="239">
        <v>6</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386</v>
      </c>
      <c r="AF145" s="32">
        <v>0</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93"/>
      <c r="D146" s="294"/>
      <c r="E146" s="295"/>
      <c r="F146" s="296"/>
      <c r="G146" s="297"/>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312" t="s">
        <v>819</v>
      </c>
      <c r="C147" s="313"/>
      <c r="D147" s="314"/>
      <c r="E147" s="315"/>
      <c r="F147" s="316"/>
      <c r="G147" s="317"/>
      <c r="H147" s="194"/>
      <c r="I147" s="194"/>
      <c r="J147" s="194"/>
      <c r="K147" s="194"/>
      <c r="L147" s="194"/>
      <c r="M147" s="194"/>
      <c r="N147" s="195"/>
      <c r="O147" s="221"/>
      <c r="P147" s="32"/>
      <c r="Q147" s="32"/>
      <c r="R147" s="32"/>
      <c r="S147" s="32"/>
      <c r="T147" s="32"/>
      <c r="U147" s="32"/>
      <c r="V147" s="32"/>
      <c r="W147" s="32"/>
      <c r="X147" s="32"/>
      <c r="Y147" s="32"/>
      <c r="Z147" s="32"/>
      <c r="AA147" s="32"/>
      <c r="AB147" s="32"/>
      <c r="AC147" s="32">
        <v>0</v>
      </c>
      <c r="AD147" s="32"/>
      <c r="AE147" s="32" t="s">
        <v>377</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312" t="s">
        <v>820</v>
      </c>
      <c r="C148" s="313"/>
      <c r="D148" s="314"/>
      <c r="E148" s="315"/>
      <c r="F148" s="316"/>
      <c r="G148" s="31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379</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v>27</v>
      </c>
      <c r="B149" s="177" t="s">
        <v>821</v>
      </c>
      <c r="C149" s="202" t="s">
        <v>822</v>
      </c>
      <c r="D149" s="181" t="s">
        <v>823</v>
      </c>
      <c r="E149" s="242"/>
      <c r="F149" s="193"/>
      <c r="G149" s="194">
        <f>ROUND(E149*F149,2)</f>
        <v>0</v>
      </c>
      <c r="H149" s="194">
        <v>21</v>
      </c>
      <c r="I149" s="194">
        <f>G149*(1+H149/100)</f>
        <v>0</v>
      </c>
      <c r="J149" s="194">
        <v>0</v>
      </c>
      <c r="K149" s="194">
        <f>ROUND(E149*J149,2)</f>
        <v>0</v>
      </c>
      <c r="L149" s="194">
        <v>0</v>
      </c>
      <c r="M149" s="194">
        <f>ROUND(E149*L149,2)</f>
        <v>0</v>
      </c>
      <c r="N149" s="195" t="s">
        <v>814</v>
      </c>
      <c r="O149" s="221" t="s">
        <v>281</v>
      </c>
      <c r="P149" s="32"/>
      <c r="Q149" s="32"/>
      <c r="R149" s="32"/>
      <c r="S149" s="32"/>
      <c r="T149" s="32"/>
      <c r="U149" s="32"/>
      <c r="V149" s="32"/>
      <c r="W149" s="32"/>
      <c r="X149" s="32"/>
      <c r="Y149" s="32"/>
      <c r="Z149" s="32"/>
      <c r="AA149" s="32"/>
      <c r="AB149" s="32"/>
      <c r="AC149" s="32"/>
      <c r="AD149" s="32"/>
      <c r="AE149" s="32" t="s">
        <v>781</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ht="13.5" outlineLevel="1" thickBot="1" x14ac:dyDescent="0.25">
      <c r="A150" s="227"/>
      <c r="B150" s="228"/>
      <c r="C150" s="306"/>
      <c r="D150" s="307"/>
      <c r="E150" s="308"/>
      <c r="F150" s="309"/>
      <c r="G150" s="310"/>
      <c r="H150" s="229"/>
      <c r="I150" s="229"/>
      <c r="J150" s="229"/>
      <c r="K150" s="229"/>
      <c r="L150" s="229"/>
      <c r="M150" s="229"/>
      <c r="N150" s="230"/>
      <c r="O150" s="23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x14ac:dyDescent="0.2">
      <c r="A151" s="166"/>
      <c r="B151" s="178" t="s">
        <v>338</v>
      </c>
      <c r="C151" s="204" t="s">
        <v>338</v>
      </c>
      <c r="D151" s="183"/>
      <c r="E151" s="188"/>
      <c r="F151" s="197"/>
      <c r="G151" s="197"/>
      <c r="H151" s="197"/>
      <c r="I151" s="197"/>
      <c r="J151" s="197"/>
      <c r="K151" s="197"/>
      <c r="L151" s="197"/>
      <c r="M151" s="197"/>
      <c r="N151" s="197"/>
      <c r="O151" s="198"/>
    </row>
    <row r="152" spans="1:60" hidden="1" x14ac:dyDescent="0.2">
      <c r="A152" s="206"/>
      <c r="B152" s="199"/>
      <c r="C152" s="205"/>
      <c r="D152" s="144"/>
      <c r="E152" s="46"/>
      <c r="F152" s="46"/>
      <c r="G152" s="46"/>
      <c r="H152" s="46"/>
      <c r="I152" s="46"/>
      <c r="J152" s="46"/>
      <c r="K152" s="46"/>
      <c r="L152" s="46"/>
      <c r="M152" s="46"/>
      <c r="N152" s="46"/>
      <c r="O152" s="143"/>
    </row>
    <row r="153" spans="1:60" hidden="1" x14ac:dyDescent="0.2">
      <c r="A153" s="209"/>
      <c r="B153" s="210" t="s">
        <v>339</v>
      </c>
      <c r="C153" s="211"/>
      <c r="D153" s="212"/>
      <c r="E153" s="213"/>
      <c r="F153" s="213"/>
      <c r="G153" s="214">
        <f>F9+F63+F84+F104+F112+F125+F138</f>
        <v>0</v>
      </c>
      <c r="H153" s="39"/>
      <c r="I153" s="39"/>
      <c r="J153" s="39"/>
      <c r="K153" s="39"/>
      <c r="L153" s="39"/>
      <c r="M153" s="39"/>
      <c r="N153" s="39"/>
      <c r="O153" s="145"/>
    </row>
    <row r="154" spans="1:60" x14ac:dyDescent="0.2">
      <c r="D154" s="142"/>
    </row>
    <row r="155" spans="1:60" x14ac:dyDescent="0.2">
      <c r="D155" s="142"/>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jAZ9sHup+fsvBbIgxxTeQAuX+8ZslA2hR0RD+Slk6bSGmUb3ZVOPAgjxcN6Xh6SQTaSHs4rSTfAs88ECj3ahIg==" saltValue="BcGcLvVte+li0XsGEH/uQQ==" spinCount="100000" sheet="1"/>
  <mergeCells count="77">
    <mergeCell ref="C142:G142"/>
    <mergeCell ref="C146:G146"/>
    <mergeCell ref="B147:G147"/>
    <mergeCell ref="B148:G148"/>
    <mergeCell ref="C150:G150"/>
    <mergeCell ref="B139:G139"/>
    <mergeCell ref="B127:G127"/>
    <mergeCell ref="B128:G128"/>
    <mergeCell ref="B129:G129"/>
    <mergeCell ref="B130:G130"/>
    <mergeCell ref="B131:G131"/>
    <mergeCell ref="B132:G132"/>
    <mergeCell ref="B133:G133"/>
    <mergeCell ref="B134:G134"/>
    <mergeCell ref="B135:G135"/>
    <mergeCell ref="C137:G137"/>
    <mergeCell ref="F138:G138"/>
    <mergeCell ref="B126:G126"/>
    <mergeCell ref="F104:G104"/>
    <mergeCell ref="B105:G105"/>
    <mergeCell ref="C108:G108"/>
    <mergeCell ref="C111:G111"/>
    <mergeCell ref="F112:G112"/>
    <mergeCell ref="B113:G113"/>
    <mergeCell ref="B114:G114"/>
    <mergeCell ref="B115:G115"/>
    <mergeCell ref="C118:G118"/>
    <mergeCell ref="C124:G124"/>
    <mergeCell ref="F125:G125"/>
    <mergeCell ref="C103:G103"/>
    <mergeCell ref="F84:G84"/>
    <mergeCell ref="B85:G85"/>
    <mergeCell ref="B86:G86"/>
    <mergeCell ref="B87:G87"/>
    <mergeCell ref="C91:G91"/>
    <mergeCell ref="B92:G92"/>
    <mergeCell ref="C95:G95"/>
    <mergeCell ref="C97:G97"/>
    <mergeCell ref="B98:G98"/>
    <mergeCell ref="B99:G99"/>
    <mergeCell ref="B100:G100"/>
    <mergeCell ref="C83:G83"/>
    <mergeCell ref="B60:G60"/>
    <mergeCell ref="C62:G62"/>
    <mergeCell ref="F63:G63"/>
    <mergeCell ref="B64:G64"/>
    <mergeCell ref="B65:G65"/>
    <mergeCell ref="C68:G68"/>
    <mergeCell ref="B69:G69"/>
    <mergeCell ref="B70:G70"/>
    <mergeCell ref="C74:G74"/>
    <mergeCell ref="C78:G78"/>
    <mergeCell ref="C80:G80"/>
    <mergeCell ref="C59:G59"/>
    <mergeCell ref="C26:G26"/>
    <mergeCell ref="C35:G35"/>
    <mergeCell ref="B36:G36"/>
    <mergeCell ref="C39:G39"/>
    <mergeCell ref="B40:G40"/>
    <mergeCell ref="B41:G41"/>
    <mergeCell ref="C44:G44"/>
    <mergeCell ref="B45:G45"/>
    <mergeCell ref="C47:G47"/>
    <mergeCell ref="B48:G48"/>
    <mergeCell ref="B49:G49"/>
    <mergeCell ref="B23:G23"/>
    <mergeCell ref="A1:G1"/>
    <mergeCell ref="C7:G7"/>
    <mergeCell ref="F9:G9"/>
    <mergeCell ref="B10:G10"/>
    <mergeCell ref="B11:G11"/>
    <mergeCell ref="C14:G14"/>
    <mergeCell ref="C17:G17"/>
    <mergeCell ref="B18:G18"/>
    <mergeCell ref="B19:G19"/>
    <mergeCell ref="C21:G21"/>
    <mergeCell ref="B22:G22"/>
  </mergeCells>
  <pageMargins left="0.59055118110236204" right="0.39370078740157499" top="0.78740157499999996" bottom="0.78740157499999996"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358</v>
      </c>
      <c r="C4" s="170" t="s">
        <v>359</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SUMIF(AM8:AM96,AN5,G8:G96)</f>
        <v>0</v>
      </c>
      <c r="AO6">
        <f>SUMIF(AM8:AM96,AO5,G8:G96)</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88</v>
      </c>
      <c r="C9" s="201" t="s">
        <v>89</v>
      </c>
      <c r="D9" s="180"/>
      <c r="E9" s="185"/>
      <c r="F9" s="304">
        <f>SUM(G10:G32)</f>
        <v>0</v>
      </c>
      <c r="G9" s="305"/>
      <c r="H9" s="191"/>
      <c r="I9" s="191">
        <f>SUM(I10:I32)</f>
        <v>0</v>
      </c>
      <c r="J9" s="191"/>
      <c r="K9" s="191">
        <f>SUM(K10:K32)</f>
        <v>3.77</v>
      </c>
      <c r="L9" s="191"/>
      <c r="M9" s="191">
        <f>SUM(M10:M32)</f>
        <v>0</v>
      </c>
      <c r="N9" s="192"/>
      <c r="O9" s="220"/>
      <c r="AE9" t="s">
        <v>277</v>
      </c>
    </row>
    <row r="10" spans="1:60" outlineLevel="1" x14ac:dyDescent="0.2">
      <c r="A10" s="218"/>
      <c r="B10" s="318" t="s">
        <v>1430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1431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1432</v>
      </c>
      <c r="C12" s="202" t="s">
        <v>1433</v>
      </c>
      <c r="D12" s="181" t="s">
        <v>498</v>
      </c>
      <c r="E12" s="186">
        <v>1</v>
      </c>
      <c r="F12" s="193"/>
      <c r="G12" s="194">
        <f>ROUND(E12*F12,2)</f>
        <v>0</v>
      </c>
      <c r="H12" s="194">
        <v>21</v>
      </c>
      <c r="I12" s="194">
        <f>G12*(1+H12/100)</f>
        <v>0</v>
      </c>
      <c r="J12" s="194">
        <v>4.9899999999999996E-3</v>
      </c>
      <c r="K12" s="194">
        <f>ROUND(E12*J12,2)</f>
        <v>0</v>
      </c>
      <c r="L12" s="194">
        <v>0</v>
      </c>
      <c r="M12" s="194">
        <f>ROUND(E12*L12,2)</f>
        <v>0</v>
      </c>
      <c r="N12" s="195" t="s">
        <v>1434</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1435</v>
      </c>
      <c r="D13" s="236"/>
      <c r="E13" s="239">
        <v>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1441</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1442</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379</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1443</v>
      </c>
      <c r="C17" s="202" t="s">
        <v>1444</v>
      </c>
      <c r="D17" s="181" t="s">
        <v>382</v>
      </c>
      <c r="E17" s="186">
        <v>1.2000999999999999</v>
      </c>
      <c r="F17" s="193"/>
      <c r="G17" s="194">
        <f>ROUND(E17*F17,2)</f>
        <v>0</v>
      </c>
      <c r="H17" s="194">
        <v>21</v>
      </c>
      <c r="I17" s="194">
        <f>G17*(1+H17/100)</f>
        <v>0</v>
      </c>
      <c r="J17" s="194">
        <v>2.59138</v>
      </c>
      <c r="K17" s="194">
        <f>ROUND(E17*J17,2)</f>
        <v>3.11</v>
      </c>
      <c r="L17" s="194">
        <v>0</v>
      </c>
      <c r="M17" s="194">
        <f>ROUND(E17*L17,2)</f>
        <v>0</v>
      </c>
      <c r="N17" s="195" t="s">
        <v>1434</v>
      </c>
      <c r="O17" s="221" t="s">
        <v>281</v>
      </c>
      <c r="P17" s="32"/>
      <c r="Q17" s="32"/>
      <c r="R17" s="32"/>
      <c r="S17" s="32"/>
      <c r="T17" s="32"/>
      <c r="U17" s="32"/>
      <c r="V17" s="32"/>
      <c r="W17" s="32"/>
      <c r="X17" s="32"/>
      <c r="Y17" s="32"/>
      <c r="Z17" s="32"/>
      <c r="AA17" s="32"/>
      <c r="AB17" s="32"/>
      <c r="AC17" s="32"/>
      <c r="AD17" s="32"/>
      <c r="AE17" s="32" t="s">
        <v>384</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1621</v>
      </c>
      <c r="D18" s="236"/>
      <c r="E18" s="239">
        <v>0.435</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1622</v>
      </c>
      <c r="D19" s="236"/>
      <c r="E19" s="239">
        <v>4.2999999999999997E-2</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1623</v>
      </c>
      <c r="D20" s="236"/>
      <c r="E20" s="239">
        <v>0.72209999999999996</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3</v>
      </c>
      <c r="B22" s="176" t="s">
        <v>1457</v>
      </c>
      <c r="C22" s="202" t="s">
        <v>1458</v>
      </c>
      <c r="D22" s="181" t="s">
        <v>610</v>
      </c>
      <c r="E22" s="186">
        <v>6.8520000000000003</v>
      </c>
      <c r="F22" s="193"/>
      <c r="G22" s="194">
        <f>ROUND(E22*F22,2)</f>
        <v>0</v>
      </c>
      <c r="H22" s="194">
        <v>21</v>
      </c>
      <c r="I22" s="194">
        <f>G22*(1+H22/100)</f>
        <v>0</v>
      </c>
      <c r="J22" s="194">
        <v>6.3310000000000005E-2</v>
      </c>
      <c r="K22" s="194">
        <f>ROUND(E22*J22,2)</f>
        <v>0.43</v>
      </c>
      <c r="L22" s="194">
        <v>0</v>
      </c>
      <c r="M22" s="194">
        <f>ROUND(E22*L22,2)</f>
        <v>0</v>
      </c>
      <c r="N22" s="195"/>
      <c r="O22" s="221" t="s">
        <v>281</v>
      </c>
      <c r="P22" s="32"/>
      <c r="Q22" s="32"/>
      <c r="R22" s="32"/>
      <c r="S22" s="32"/>
      <c r="T22" s="32"/>
      <c r="U22" s="32"/>
      <c r="V22" s="32"/>
      <c r="W22" s="32"/>
      <c r="X22" s="32"/>
      <c r="Y22" s="32"/>
      <c r="Z22" s="32"/>
      <c r="AA22" s="32"/>
      <c r="AB22" s="32"/>
      <c r="AC22" s="32"/>
      <c r="AD22" s="32"/>
      <c r="AE22" s="32" t="s">
        <v>384</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1624</v>
      </c>
      <c r="D23" s="236"/>
      <c r="E23" s="239">
        <v>3.915</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386</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3" t="s">
        <v>1625</v>
      </c>
      <c r="D24" s="236"/>
      <c r="E24" s="239">
        <v>0.747</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386</v>
      </c>
      <c r="AF24" s="32">
        <v>0</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1626</v>
      </c>
      <c r="D25" s="236"/>
      <c r="E25" s="239">
        <v>0.215</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1627</v>
      </c>
      <c r="D26" s="236"/>
      <c r="E26" s="239">
        <v>1.9750000000000001</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ht="22.5" outlineLevel="1" x14ac:dyDescent="0.2">
      <c r="A28" s="217">
        <v>4</v>
      </c>
      <c r="B28" s="176" t="s">
        <v>1463</v>
      </c>
      <c r="C28" s="202" t="s">
        <v>1464</v>
      </c>
      <c r="D28" s="181" t="s">
        <v>610</v>
      </c>
      <c r="E28" s="186">
        <v>6.8520000000000003</v>
      </c>
      <c r="F28" s="193"/>
      <c r="G28" s="194">
        <f>ROUND(E28*F28,2)</f>
        <v>0</v>
      </c>
      <c r="H28" s="194">
        <v>21</v>
      </c>
      <c r="I28" s="194">
        <f>G28*(1+H28/100)</f>
        <v>0</v>
      </c>
      <c r="J28" s="194">
        <v>0</v>
      </c>
      <c r="K28" s="194">
        <f>ROUND(E28*J28,2)</f>
        <v>0</v>
      </c>
      <c r="L28" s="194">
        <v>0</v>
      </c>
      <c r="M28" s="194">
        <f>ROUND(E28*L28,2)</f>
        <v>0</v>
      </c>
      <c r="N28" s="195"/>
      <c r="O28" s="221" t="s">
        <v>281</v>
      </c>
      <c r="P28" s="32"/>
      <c r="Q28" s="32"/>
      <c r="R28" s="32"/>
      <c r="S28" s="32"/>
      <c r="T28" s="32"/>
      <c r="U28" s="32"/>
      <c r="V28" s="32"/>
      <c r="W28" s="32"/>
      <c r="X28" s="32"/>
      <c r="Y28" s="32"/>
      <c r="Z28" s="32"/>
      <c r="AA28" s="32"/>
      <c r="AB28" s="32"/>
      <c r="AC28" s="32"/>
      <c r="AD28" s="32"/>
      <c r="AE28" s="32" t="s">
        <v>384</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5</v>
      </c>
      <c r="B30" s="176" t="s">
        <v>1465</v>
      </c>
      <c r="C30" s="202" t="s">
        <v>1466</v>
      </c>
      <c r="D30" s="181" t="s">
        <v>478</v>
      </c>
      <c r="E30" s="186">
        <v>0.22606999999999999</v>
      </c>
      <c r="F30" s="193"/>
      <c r="G30" s="194">
        <f>ROUND(E30*F30,2)</f>
        <v>0</v>
      </c>
      <c r="H30" s="194">
        <v>21</v>
      </c>
      <c r="I30" s="194">
        <f>G30*(1+H30/100)</f>
        <v>0</v>
      </c>
      <c r="J30" s="194">
        <v>1.02535</v>
      </c>
      <c r="K30" s="194">
        <f>ROUND(E30*J30,2)</f>
        <v>0.23</v>
      </c>
      <c r="L30" s="194">
        <v>0</v>
      </c>
      <c r="M30" s="194">
        <f>ROUND(E30*L30,2)</f>
        <v>0</v>
      </c>
      <c r="N30" s="195"/>
      <c r="O30" s="221" t="s">
        <v>281</v>
      </c>
      <c r="P30" s="32"/>
      <c r="Q30" s="32"/>
      <c r="R30" s="32"/>
      <c r="S30" s="32"/>
      <c r="T30" s="32"/>
      <c r="U30" s="32"/>
      <c r="V30" s="32"/>
      <c r="W30" s="32"/>
      <c r="X30" s="32"/>
      <c r="Y30" s="32"/>
      <c r="Z30" s="32"/>
      <c r="AA30" s="32"/>
      <c r="AB30" s="32"/>
      <c r="AC30" s="32"/>
      <c r="AD30" s="32"/>
      <c r="AE30" s="32" t="s">
        <v>384</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1628</v>
      </c>
      <c r="D31" s="236"/>
      <c r="E31" s="239">
        <v>0.22606999999999999</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x14ac:dyDescent="0.2">
      <c r="A33" s="216" t="s">
        <v>276</v>
      </c>
      <c r="B33" s="175" t="s">
        <v>110</v>
      </c>
      <c r="C33" s="201" t="s">
        <v>111</v>
      </c>
      <c r="D33" s="180"/>
      <c r="E33" s="185"/>
      <c r="F33" s="304">
        <f>SUM(G34:G46)</f>
        <v>0</v>
      </c>
      <c r="G33" s="305"/>
      <c r="H33" s="191"/>
      <c r="I33" s="191">
        <f>SUM(I34:I46)</f>
        <v>0</v>
      </c>
      <c r="J33" s="191"/>
      <c r="K33" s="191">
        <f>SUM(K34:K46)</f>
        <v>1.2</v>
      </c>
      <c r="L33" s="191"/>
      <c r="M33" s="191">
        <f>SUM(M34:M46)</f>
        <v>0</v>
      </c>
      <c r="N33" s="192"/>
      <c r="O33" s="220"/>
      <c r="AE33" t="s">
        <v>277</v>
      </c>
    </row>
    <row r="34" spans="1:60" outlineLevel="1" x14ac:dyDescent="0.2">
      <c r="A34" s="218"/>
      <c r="B34" s="318" t="s">
        <v>671</v>
      </c>
      <c r="C34" s="319"/>
      <c r="D34" s="320"/>
      <c r="E34" s="321"/>
      <c r="F34" s="322"/>
      <c r="G34" s="323"/>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672</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379</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1468</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377</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1469</v>
      </c>
      <c r="C37" s="202" t="s">
        <v>720</v>
      </c>
      <c r="D37" s="181" t="s">
        <v>382</v>
      </c>
      <c r="E37" s="186">
        <v>0.46865000000000001</v>
      </c>
      <c r="F37" s="193"/>
      <c r="G37" s="194">
        <f>ROUND(E37*F37,2)</f>
        <v>0</v>
      </c>
      <c r="H37" s="194">
        <v>21</v>
      </c>
      <c r="I37" s="194">
        <f>G37*(1+H37/100)</f>
        <v>0</v>
      </c>
      <c r="J37" s="194">
        <v>2.5249999999999999</v>
      </c>
      <c r="K37" s="194">
        <f>ROUND(E37*J37,2)</f>
        <v>1.18</v>
      </c>
      <c r="L37" s="194">
        <v>0</v>
      </c>
      <c r="M37" s="194">
        <f>ROUND(E37*L37,2)</f>
        <v>0</v>
      </c>
      <c r="N37" s="195" t="s">
        <v>611</v>
      </c>
      <c r="O37" s="221" t="s">
        <v>281</v>
      </c>
      <c r="P37" s="32"/>
      <c r="Q37" s="32"/>
      <c r="R37" s="32"/>
      <c r="S37" s="32"/>
      <c r="T37" s="32"/>
      <c r="U37" s="32"/>
      <c r="V37" s="32"/>
      <c r="W37" s="32"/>
      <c r="X37" s="32"/>
      <c r="Y37" s="32"/>
      <c r="Z37" s="32"/>
      <c r="AA37" s="32"/>
      <c r="AB37" s="32"/>
      <c r="AC37" s="32"/>
      <c r="AD37" s="32"/>
      <c r="AE37" s="32" t="s">
        <v>384</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03" t="s">
        <v>679</v>
      </c>
      <c r="D38" s="182"/>
      <c r="E38" s="187"/>
      <c r="F38" s="196"/>
      <c r="G38" s="196"/>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284</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1629</v>
      </c>
      <c r="D39" s="236"/>
      <c r="E39" s="239">
        <v>0.46865000000000001</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386</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682</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683</v>
      </c>
      <c r="C42" s="202" t="s">
        <v>609</v>
      </c>
      <c r="D42" s="181" t="s">
        <v>610</v>
      </c>
      <c r="E42" s="186">
        <v>1.1160000000000001</v>
      </c>
      <c r="F42" s="193"/>
      <c r="G42" s="194">
        <f>ROUND(E42*F42,2)</f>
        <v>0</v>
      </c>
      <c r="H42" s="194">
        <v>21</v>
      </c>
      <c r="I42" s="194">
        <f>G42*(1+H42/100)</f>
        <v>0</v>
      </c>
      <c r="J42" s="194">
        <v>1.41E-2</v>
      </c>
      <c r="K42" s="194">
        <f>ROUND(E42*J42,2)</f>
        <v>0.02</v>
      </c>
      <c r="L42" s="194">
        <v>0</v>
      </c>
      <c r="M42" s="194">
        <f>ROUND(E42*L42,2)</f>
        <v>0</v>
      </c>
      <c r="N42" s="195" t="s">
        <v>611</v>
      </c>
      <c r="O42" s="221" t="s">
        <v>281</v>
      </c>
      <c r="P42" s="32"/>
      <c r="Q42" s="32"/>
      <c r="R42" s="32"/>
      <c r="S42" s="32"/>
      <c r="T42" s="32"/>
      <c r="U42" s="32"/>
      <c r="V42" s="32"/>
      <c r="W42" s="32"/>
      <c r="X42" s="32"/>
      <c r="Y42" s="32"/>
      <c r="Z42" s="32"/>
      <c r="AA42" s="32"/>
      <c r="AB42" s="32"/>
      <c r="AC42" s="32"/>
      <c r="AD42" s="32"/>
      <c r="AE42" s="32" t="s">
        <v>384</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1630</v>
      </c>
      <c r="D43" s="236"/>
      <c r="E43" s="239">
        <v>1.1160000000000001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8</v>
      </c>
      <c r="B45" s="176" t="s">
        <v>691</v>
      </c>
      <c r="C45" s="202" t="s">
        <v>619</v>
      </c>
      <c r="D45" s="181" t="s">
        <v>610</v>
      </c>
      <c r="E45" s="186">
        <v>1.1160000000000001</v>
      </c>
      <c r="F45" s="193"/>
      <c r="G45" s="194">
        <f>ROUND(E45*F45,2)</f>
        <v>0</v>
      </c>
      <c r="H45" s="194">
        <v>21</v>
      </c>
      <c r="I45" s="194">
        <f>G45*(1+H45/100)</f>
        <v>0</v>
      </c>
      <c r="J45" s="194">
        <v>0</v>
      </c>
      <c r="K45" s="194">
        <f>ROUND(E45*J45,2)</f>
        <v>0</v>
      </c>
      <c r="L45" s="194">
        <v>0</v>
      </c>
      <c r="M45" s="194">
        <f>ROUND(E45*L45,2)</f>
        <v>0</v>
      </c>
      <c r="N45" s="195" t="s">
        <v>611</v>
      </c>
      <c r="O45" s="221" t="s">
        <v>281</v>
      </c>
      <c r="P45" s="32"/>
      <c r="Q45" s="32"/>
      <c r="R45" s="32"/>
      <c r="S45" s="32"/>
      <c r="T45" s="32"/>
      <c r="U45" s="32"/>
      <c r="V45" s="32"/>
      <c r="W45" s="32"/>
      <c r="X45" s="32"/>
      <c r="Y45" s="32"/>
      <c r="Z45" s="32"/>
      <c r="AA45" s="32"/>
      <c r="AB45" s="32"/>
      <c r="AC45" s="32"/>
      <c r="AD45" s="32"/>
      <c r="AE45" s="32" t="s">
        <v>384</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x14ac:dyDescent="0.2">
      <c r="A47" s="216" t="s">
        <v>276</v>
      </c>
      <c r="B47" s="175" t="s">
        <v>146</v>
      </c>
      <c r="C47" s="201" t="s">
        <v>147</v>
      </c>
      <c r="D47" s="180"/>
      <c r="E47" s="185"/>
      <c r="F47" s="304">
        <f>SUM(G48:G54)</f>
        <v>0</v>
      </c>
      <c r="G47" s="305"/>
      <c r="H47" s="191"/>
      <c r="I47" s="191">
        <f>SUM(I48:I54)</f>
        <v>0</v>
      </c>
      <c r="J47" s="191"/>
      <c r="K47" s="191">
        <f>SUM(K48:K54)</f>
        <v>9.9999999999999992E-2</v>
      </c>
      <c r="L47" s="191"/>
      <c r="M47" s="191">
        <f>SUM(M48:M54)</f>
        <v>0</v>
      </c>
      <c r="N47" s="192"/>
      <c r="O47" s="220"/>
      <c r="AE47" t="s">
        <v>277</v>
      </c>
    </row>
    <row r="48" spans="1:60" outlineLevel="1" x14ac:dyDescent="0.2">
      <c r="A48" s="218"/>
      <c r="B48" s="318" t="s">
        <v>1477</v>
      </c>
      <c r="C48" s="319"/>
      <c r="D48" s="320"/>
      <c r="E48" s="321"/>
      <c r="F48" s="322"/>
      <c r="G48" s="323"/>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9</v>
      </c>
      <c r="B49" s="176" t="s">
        <v>1478</v>
      </c>
      <c r="C49" s="202" t="s">
        <v>1479</v>
      </c>
      <c r="D49" s="181" t="s">
        <v>560</v>
      </c>
      <c r="E49" s="186">
        <v>9.56</v>
      </c>
      <c r="F49" s="193"/>
      <c r="G49" s="194">
        <f>ROUND(E49*F49,2)</f>
        <v>0</v>
      </c>
      <c r="H49" s="194">
        <v>21</v>
      </c>
      <c r="I49" s="194">
        <f>G49*(1+H49/100)</f>
        <v>0</v>
      </c>
      <c r="J49" s="194">
        <v>8.9099999999999995E-3</v>
      </c>
      <c r="K49" s="194">
        <f>ROUND(E49*J49,2)</f>
        <v>0.09</v>
      </c>
      <c r="L49" s="194">
        <v>0</v>
      </c>
      <c r="M49" s="194">
        <f>ROUND(E49*L49,2)</f>
        <v>0</v>
      </c>
      <c r="N49" s="195"/>
      <c r="O49" s="221" t="s">
        <v>295</v>
      </c>
      <c r="P49" s="32"/>
      <c r="Q49" s="32"/>
      <c r="R49" s="32"/>
      <c r="S49" s="32"/>
      <c r="T49" s="32"/>
      <c r="U49" s="32"/>
      <c r="V49" s="32"/>
      <c r="W49" s="32"/>
      <c r="X49" s="32"/>
      <c r="Y49" s="32"/>
      <c r="Z49" s="32"/>
      <c r="AA49" s="32"/>
      <c r="AB49" s="32"/>
      <c r="AC49" s="32"/>
      <c r="AD49" s="32"/>
      <c r="AE49" s="32" t="s">
        <v>397</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1631</v>
      </c>
      <c r="D50" s="236"/>
      <c r="E50" s="239">
        <v>9.56</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386</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ht="22.5" outlineLevel="1" x14ac:dyDescent="0.2">
      <c r="A52" s="217">
        <v>10</v>
      </c>
      <c r="B52" s="176" t="s">
        <v>1481</v>
      </c>
      <c r="C52" s="202" t="s">
        <v>1482</v>
      </c>
      <c r="D52" s="181" t="s">
        <v>560</v>
      </c>
      <c r="E52" s="186">
        <v>9.56</v>
      </c>
      <c r="F52" s="193"/>
      <c r="G52" s="194">
        <f>ROUND(E52*F52,2)</f>
        <v>0</v>
      </c>
      <c r="H52" s="194">
        <v>21</v>
      </c>
      <c r="I52" s="194">
        <f>G52*(1+H52/100)</f>
        <v>0</v>
      </c>
      <c r="J52" s="194">
        <v>8.0000000000000004E-4</v>
      </c>
      <c r="K52" s="194">
        <f>ROUND(E52*J52,2)</f>
        <v>0.01</v>
      </c>
      <c r="L52" s="194">
        <v>0</v>
      </c>
      <c r="M52" s="194">
        <f>ROUND(E52*L52,2)</f>
        <v>0</v>
      </c>
      <c r="N52" s="195" t="s">
        <v>479</v>
      </c>
      <c r="O52" s="221" t="s">
        <v>281</v>
      </c>
      <c r="P52" s="32"/>
      <c r="Q52" s="32"/>
      <c r="R52" s="32"/>
      <c r="S52" s="32"/>
      <c r="T52" s="32"/>
      <c r="U52" s="32"/>
      <c r="V52" s="32"/>
      <c r="W52" s="32"/>
      <c r="X52" s="32"/>
      <c r="Y52" s="32"/>
      <c r="Z52" s="32"/>
      <c r="AA52" s="32"/>
      <c r="AB52" s="32"/>
      <c r="AC52" s="32"/>
      <c r="AD52" s="32"/>
      <c r="AE52" s="32" t="s">
        <v>480</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3" t="s">
        <v>1632</v>
      </c>
      <c r="D53" s="236"/>
      <c r="E53" s="239">
        <v>9.56</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386</v>
      </c>
      <c r="AF53" s="32">
        <v>0</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x14ac:dyDescent="0.2">
      <c r="A55" s="216" t="s">
        <v>276</v>
      </c>
      <c r="B55" s="175" t="s">
        <v>150</v>
      </c>
      <c r="C55" s="201" t="s">
        <v>151</v>
      </c>
      <c r="D55" s="180"/>
      <c r="E55" s="185"/>
      <c r="F55" s="304">
        <f>SUM(G56:G67)</f>
        <v>0</v>
      </c>
      <c r="G55" s="305"/>
      <c r="H55" s="191"/>
      <c r="I55" s="191">
        <f>SUM(I56:I67)</f>
        <v>0</v>
      </c>
      <c r="J55" s="191"/>
      <c r="K55" s="191">
        <f>SUM(K56:K67)</f>
        <v>0.04</v>
      </c>
      <c r="L55" s="191"/>
      <c r="M55" s="191">
        <f>SUM(M56:M67)</f>
        <v>0</v>
      </c>
      <c r="N55" s="192"/>
      <c r="O55" s="220"/>
      <c r="AE55" t="s">
        <v>277</v>
      </c>
    </row>
    <row r="56" spans="1:60" outlineLevel="1" x14ac:dyDescent="0.2">
      <c r="A56" s="218"/>
      <c r="B56" s="318" t="s">
        <v>747</v>
      </c>
      <c r="C56" s="319"/>
      <c r="D56" s="320"/>
      <c r="E56" s="321"/>
      <c r="F56" s="322"/>
      <c r="G56" s="323"/>
      <c r="H56" s="194"/>
      <c r="I56" s="194"/>
      <c r="J56" s="194"/>
      <c r="K56" s="194"/>
      <c r="L56" s="194"/>
      <c r="M56" s="194"/>
      <c r="N56" s="195"/>
      <c r="O56" s="221"/>
      <c r="P56" s="32"/>
      <c r="Q56" s="32"/>
      <c r="R56" s="32"/>
      <c r="S56" s="32"/>
      <c r="T56" s="32"/>
      <c r="U56" s="32"/>
      <c r="V56" s="32"/>
      <c r="W56" s="32"/>
      <c r="X56" s="32"/>
      <c r="Y56" s="32"/>
      <c r="Z56" s="32"/>
      <c r="AA56" s="32"/>
      <c r="AB56" s="32"/>
      <c r="AC56" s="32">
        <v>0</v>
      </c>
      <c r="AD56" s="32"/>
      <c r="AE56" s="32" t="s">
        <v>377</v>
      </c>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748</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379</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749</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1</v>
      </c>
      <c r="AD58" s="32"/>
      <c r="AE58" s="32" t="s">
        <v>377</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11</v>
      </c>
      <c r="B59" s="176" t="s">
        <v>750</v>
      </c>
      <c r="C59" s="202" t="s">
        <v>751</v>
      </c>
      <c r="D59" s="181" t="s">
        <v>498</v>
      </c>
      <c r="E59" s="186">
        <v>1</v>
      </c>
      <c r="F59" s="193"/>
      <c r="G59" s="194">
        <f>ROUND(E59*F59,2)</f>
        <v>0</v>
      </c>
      <c r="H59" s="194">
        <v>21</v>
      </c>
      <c r="I59" s="194">
        <f>G59*(1+H59/100)</f>
        <v>0</v>
      </c>
      <c r="J59" s="194">
        <v>2.5000000000000001E-4</v>
      </c>
      <c r="K59" s="194">
        <f>ROUND(E59*J59,2)</f>
        <v>0</v>
      </c>
      <c r="L59" s="194">
        <v>0</v>
      </c>
      <c r="M59" s="194">
        <f>ROUND(E59*L59,2)</f>
        <v>0</v>
      </c>
      <c r="N59" s="195" t="s">
        <v>611</v>
      </c>
      <c r="O59" s="221" t="s">
        <v>281</v>
      </c>
      <c r="P59" s="32"/>
      <c r="Q59" s="32"/>
      <c r="R59" s="32"/>
      <c r="S59" s="32"/>
      <c r="T59" s="32"/>
      <c r="U59" s="32"/>
      <c r="V59" s="32"/>
      <c r="W59" s="32"/>
      <c r="X59" s="32"/>
      <c r="Y59" s="32"/>
      <c r="Z59" s="32"/>
      <c r="AA59" s="32"/>
      <c r="AB59" s="32"/>
      <c r="AC59" s="32"/>
      <c r="AD59" s="32"/>
      <c r="AE59" s="32" t="s">
        <v>397</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1586</v>
      </c>
      <c r="D60" s="236"/>
      <c r="E60" s="239">
        <v>1</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386</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12</v>
      </c>
      <c r="B62" s="176" t="s">
        <v>1587</v>
      </c>
      <c r="C62" s="202" t="s">
        <v>1633</v>
      </c>
      <c r="D62" s="181" t="s">
        <v>638</v>
      </c>
      <c r="E62" s="186">
        <v>36.590000000000003</v>
      </c>
      <c r="F62" s="193"/>
      <c r="G62" s="194">
        <f>ROUND(E62*F62,2)</f>
        <v>0</v>
      </c>
      <c r="H62" s="194">
        <v>21</v>
      </c>
      <c r="I62" s="194">
        <f>G62*(1+H62/100)</f>
        <v>0</v>
      </c>
      <c r="J62" s="194">
        <v>1E-3</v>
      </c>
      <c r="K62" s="194">
        <f>ROUND(E62*J62,2)</f>
        <v>0.04</v>
      </c>
      <c r="L62" s="194">
        <v>0</v>
      </c>
      <c r="M62" s="194">
        <f>ROUND(E62*L62,2)</f>
        <v>0</v>
      </c>
      <c r="N62" s="195"/>
      <c r="O62" s="221" t="s">
        <v>295</v>
      </c>
      <c r="P62" s="32"/>
      <c r="Q62" s="32"/>
      <c r="R62" s="32"/>
      <c r="S62" s="32"/>
      <c r="T62" s="32"/>
      <c r="U62" s="32"/>
      <c r="V62" s="32"/>
      <c r="W62" s="32"/>
      <c r="X62" s="32"/>
      <c r="Y62" s="32"/>
      <c r="Z62" s="32"/>
      <c r="AA62" s="32"/>
      <c r="AB62" s="32"/>
      <c r="AC62" s="32"/>
      <c r="AD62" s="32"/>
      <c r="AE62" s="32" t="s">
        <v>480</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03" t="s">
        <v>760</v>
      </c>
      <c r="D63" s="182"/>
      <c r="E63" s="187"/>
      <c r="F63" s="196"/>
      <c r="G63" s="196"/>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284</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761</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284</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1634</v>
      </c>
      <c r="D65" s="236"/>
      <c r="E65" s="239">
        <v>30.83</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1635</v>
      </c>
      <c r="D66" s="236"/>
      <c r="E66" s="239">
        <v>5.76</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386</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x14ac:dyDescent="0.2">
      <c r="A68" s="216" t="s">
        <v>276</v>
      </c>
      <c r="B68" s="175" t="s">
        <v>157</v>
      </c>
      <c r="C68" s="201" t="s">
        <v>158</v>
      </c>
      <c r="D68" s="180"/>
      <c r="E68" s="185"/>
      <c r="F68" s="304">
        <f>SUM(G69:G80)</f>
        <v>0</v>
      </c>
      <c r="G68" s="305"/>
      <c r="H68" s="191"/>
      <c r="I68" s="191">
        <f>SUM(I69:I80)</f>
        <v>0</v>
      </c>
      <c r="J68" s="191"/>
      <c r="K68" s="191">
        <f>SUM(K69:K80)</f>
        <v>0</v>
      </c>
      <c r="L68" s="191"/>
      <c r="M68" s="191">
        <f>SUM(M69:M80)</f>
        <v>0</v>
      </c>
      <c r="N68" s="192"/>
      <c r="O68" s="220"/>
      <c r="AE68" t="s">
        <v>277</v>
      </c>
    </row>
    <row r="69" spans="1:60" outlineLevel="1" x14ac:dyDescent="0.2">
      <c r="A69" s="218"/>
      <c r="B69" s="318" t="s">
        <v>767</v>
      </c>
      <c r="C69" s="319"/>
      <c r="D69" s="320"/>
      <c r="E69" s="321"/>
      <c r="F69" s="322"/>
      <c r="G69" s="323"/>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377</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768</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769</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770</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769</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771</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769</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772</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769</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773</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769</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774</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769</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775</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769</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776</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769</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777</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379</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13</v>
      </c>
      <c r="B79" s="176" t="s">
        <v>778</v>
      </c>
      <c r="C79" s="202" t="s">
        <v>779</v>
      </c>
      <c r="D79" s="181" t="s">
        <v>478</v>
      </c>
      <c r="E79" s="186">
        <v>5.1092500000000003</v>
      </c>
      <c r="F79" s="193"/>
      <c r="G79" s="194">
        <f>ROUND(E79*F79,2)</f>
        <v>0</v>
      </c>
      <c r="H79" s="194">
        <v>21</v>
      </c>
      <c r="I79" s="194">
        <f>G79*(1+H79/100)</f>
        <v>0</v>
      </c>
      <c r="J79" s="194">
        <v>0</v>
      </c>
      <c r="K79" s="194">
        <f>ROUND(E79*J79,2)</f>
        <v>0</v>
      </c>
      <c r="L79" s="194">
        <v>0</v>
      </c>
      <c r="M79" s="194">
        <f>ROUND(E79*L79,2)</f>
        <v>0</v>
      </c>
      <c r="N79" s="195"/>
      <c r="O79" s="221" t="s">
        <v>281</v>
      </c>
      <c r="P79" s="32"/>
      <c r="Q79" s="32"/>
      <c r="R79" s="32"/>
      <c r="S79" s="32"/>
      <c r="T79" s="32"/>
      <c r="U79" s="32"/>
      <c r="V79" s="32"/>
      <c r="W79" s="32"/>
      <c r="X79" s="32"/>
      <c r="Y79" s="32"/>
      <c r="Z79" s="32"/>
      <c r="AA79" s="32"/>
      <c r="AB79" s="32"/>
      <c r="AC79" s="32"/>
      <c r="AD79" s="32"/>
      <c r="AE79" s="32" t="s">
        <v>781</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x14ac:dyDescent="0.2">
      <c r="A81" s="216" t="s">
        <v>276</v>
      </c>
      <c r="B81" s="175" t="s">
        <v>209</v>
      </c>
      <c r="C81" s="201" t="s">
        <v>210</v>
      </c>
      <c r="D81" s="180"/>
      <c r="E81" s="185"/>
      <c r="F81" s="304">
        <f>SUM(G82:G93)</f>
        <v>0</v>
      </c>
      <c r="G81" s="305"/>
      <c r="H81" s="191"/>
      <c r="I81" s="191">
        <f>SUM(I82:I93)</f>
        <v>0</v>
      </c>
      <c r="J81" s="191"/>
      <c r="K81" s="191">
        <f>SUM(K82:K93)</f>
        <v>0.09</v>
      </c>
      <c r="L81" s="191"/>
      <c r="M81" s="191">
        <f>SUM(M82:M93)</f>
        <v>0</v>
      </c>
      <c r="N81" s="192"/>
      <c r="O81" s="220"/>
      <c r="AE81" t="s">
        <v>277</v>
      </c>
    </row>
    <row r="82" spans="1:60" outlineLevel="1" x14ac:dyDescent="0.2">
      <c r="A82" s="218"/>
      <c r="B82" s="318" t="s">
        <v>1523</v>
      </c>
      <c r="C82" s="319"/>
      <c r="D82" s="320"/>
      <c r="E82" s="321"/>
      <c r="F82" s="322"/>
      <c r="G82" s="323"/>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377</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14</v>
      </c>
      <c r="B83" s="176" t="s">
        <v>1524</v>
      </c>
      <c r="C83" s="202" t="s">
        <v>1525</v>
      </c>
      <c r="D83" s="181" t="s">
        <v>638</v>
      </c>
      <c r="E83" s="186">
        <v>115.3</v>
      </c>
      <c r="F83" s="193"/>
      <c r="G83" s="194">
        <f>ROUND(E83*F83,2)</f>
        <v>0</v>
      </c>
      <c r="H83" s="194">
        <v>21</v>
      </c>
      <c r="I83" s="194">
        <f>G83*(1+H83/100)</f>
        <v>0</v>
      </c>
      <c r="J83" s="194">
        <v>6.0000000000000002E-5</v>
      </c>
      <c r="K83" s="194">
        <f>ROUND(E83*J83,2)</f>
        <v>0.01</v>
      </c>
      <c r="L83" s="194">
        <v>0</v>
      </c>
      <c r="M83" s="194">
        <f>ROUND(E83*L83,2)</f>
        <v>0</v>
      </c>
      <c r="N83" s="195" t="s">
        <v>814</v>
      </c>
      <c r="O83" s="221" t="s">
        <v>281</v>
      </c>
      <c r="P83" s="32"/>
      <c r="Q83" s="32"/>
      <c r="R83" s="32"/>
      <c r="S83" s="32"/>
      <c r="T83" s="32"/>
      <c r="U83" s="32"/>
      <c r="V83" s="32"/>
      <c r="W83" s="32"/>
      <c r="X83" s="32"/>
      <c r="Y83" s="32"/>
      <c r="Z83" s="32"/>
      <c r="AA83" s="32"/>
      <c r="AB83" s="32"/>
      <c r="AC83" s="32"/>
      <c r="AD83" s="32"/>
      <c r="AE83" s="32" t="s">
        <v>397</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1636</v>
      </c>
      <c r="D84" s="236"/>
      <c r="E84" s="239">
        <v>115.3</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15</v>
      </c>
      <c r="B86" s="176" t="s">
        <v>1530</v>
      </c>
      <c r="C86" s="202" t="s">
        <v>1637</v>
      </c>
      <c r="D86" s="181" t="s">
        <v>498</v>
      </c>
      <c r="E86" s="186">
        <v>7</v>
      </c>
      <c r="F86" s="193"/>
      <c r="G86" s="194">
        <f>ROUND(E86*F86,2)</f>
        <v>0</v>
      </c>
      <c r="H86" s="194">
        <v>21</v>
      </c>
      <c r="I86" s="194">
        <f>G86*(1+H86/100)</f>
        <v>0</v>
      </c>
      <c r="J86" s="194">
        <v>1.21E-2</v>
      </c>
      <c r="K86" s="194">
        <f>ROUND(E86*J86,2)</f>
        <v>0.08</v>
      </c>
      <c r="L86" s="194">
        <v>0</v>
      </c>
      <c r="M86" s="194">
        <f>ROUND(E86*L86,2)</f>
        <v>0</v>
      </c>
      <c r="N86" s="195"/>
      <c r="O86" s="221" t="s">
        <v>295</v>
      </c>
      <c r="P86" s="32"/>
      <c r="Q86" s="32"/>
      <c r="R86" s="32"/>
      <c r="S86" s="32"/>
      <c r="T86" s="32"/>
      <c r="U86" s="32"/>
      <c r="V86" s="32"/>
      <c r="W86" s="32"/>
      <c r="X86" s="32"/>
      <c r="Y86" s="32"/>
      <c r="Z86" s="32"/>
      <c r="AA86" s="32"/>
      <c r="AB86" s="32"/>
      <c r="AC86" s="32"/>
      <c r="AD86" s="32"/>
      <c r="AE86" s="32" t="s">
        <v>480</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03" t="s">
        <v>760</v>
      </c>
      <c r="D87" s="182"/>
      <c r="E87" s="187"/>
      <c r="F87" s="196"/>
      <c r="G87" s="196"/>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284</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1638</v>
      </c>
      <c r="D88" s="236"/>
      <c r="E88" s="239">
        <v>7</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386</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819</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0</v>
      </c>
      <c r="AD90" s="32"/>
      <c r="AE90" s="32" t="s">
        <v>377</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312" t="s">
        <v>820</v>
      </c>
      <c r="C91" s="313"/>
      <c r="D91" s="314"/>
      <c r="E91" s="315"/>
      <c r="F91" s="316"/>
      <c r="G91" s="317"/>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379</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v>16</v>
      </c>
      <c r="B92" s="177" t="s">
        <v>821</v>
      </c>
      <c r="C92" s="202" t="s">
        <v>822</v>
      </c>
      <c r="D92" s="181" t="s">
        <v>823</v>
      </c>
      <c r="E92" s="242"/>
      <c r="F92" s="193"/>
      <c r="G92" s="194">
        <f>ROUND(E92*F92,2)</f>
        <v>0</v>
      </c>
      <c r="H92" s="194">
        <v>21</v>
      </c>
      <c r="I92" s="194">
        <f>G92*(1+H92/100)</f>
        <v>0</v>
      </c>
      <c r="J92" s="194">
        <v>0</v>
      </c>
      <c r="K92" s="194">
        <f>ROUND(E92*J92,2)</f>
        <v>0</v>
      </c>
      <c r="L92" s="194">
        <v>0</v>
      </c>
      <c r="M92" s="194">
        <f>ROUND(E92*L92,2)</f>
        <v>0</v>
      </c>
      <c r="N92" s="195" t="s">
        <v>814</v>
      </c>
      <c r="O92" s="221" t="s">
        <v>281</v>
      </c>
      <c r="P92" s="32"/>
      <c r="Q92" s="32"/>
      <c r="R92" s="32"/>
      <c r="S92" s="32"/>
      <c r="T92" s="32"/>
      <c r="U92" s="32"/>
      <c r="V92" s="32"/>
      <c r="W92" s="32"/>
      <c r="X92" s="32"/>
      <c r="Y92" s="32"/>
      <c r="Z92" s="32"/>
      <c r="AA92" s="32"/>
      <c r="AB92" s="32"/>
      <c r="AC92" s="32"/>
      <c r="AD92" s="32"/>
      <c r="AE92" s="32" t="s">
        <v>781</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ht="13.5" outlineLevel="1" thickBot="1" x14ac:dyDescent="0.25">
      <c r="A93" s="227"/>
      <c r="B93" s="228"/>
      <c r="C93" s="306"/>
      <c r="D93" s="307"/>
      <c r="E93" s="308"/>
      <c r="F93" s="309"/>
      <c r="G93" s="310"/>
      <c r="H93" s="229"/>
      <c r="I93" s="229"/>
      <c r="J93" s="229"/>
      <c r="K93" s="229"/>
      <c r="L93" s="229"/>
      <c r="M93" s="229"/>
      <c r="N93" s="230"/>
      <c r="O93" s="23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x14ac:dyDescent="0.2">
      <c r="A94" s="166"/>
      <c r="B94" s="178" t="s">
        <v>338</v>
      </c>
      <c r="C94" s="204" t="s">
        <v>338</v>
      </c>
      <c r="D94" s="183"/>
      <c r="E94" s="188"/>
      <c r="F94" s="197"/>
      <c r="G94" s="197"/>
      <c r="H94" s="197"/>
      <c r="I94" s="197"/>
      <c r="J94" s="197"/>
      <c r="K94" s="197"/>
      <c r="L94" s="197"/>
      <c r="M94" s="197"/>
      <c r="N94" s="197"/>
      <c r="O94" s="198"/>
    </row>
    <row r="95" spans="1:60" hidden="1" x14ac:dyDescent="0.2">
      <c r="A95" s="206"/>
      <c r="B95" s="199"/>
      <c r="C95" s="205"/>
      <c r="D95" s="144"/>
      <c r="E95" s="46"/>
      <c r="F95" s="46"/>
      <c r="G95" s="46"/>
      <c r="H95" s="46"/>
      <c r="I95" s="46"/>
      <c r="J95" s="46"/>
      <c r="K95" s="46"/>
      <c r="L95" s="46"/>
      <c r="M95" s="46"/>
      <c r="N95" s="46"/>
      <c r="O95" s="143"/>
    </row>
    <row r="96" spans="1:60" hidden="1" x14ac:dyDescent="0.2">
      <c r="A96" s="209"/>
      <c r="B96" s="210" t="s">
        <v>339</v>
      </c>
      <c r="C96" s="211"/>
      <c r="D96" s="212"/>
      <c r="E96" s="213"/>
      <c r="F96" s="213"/>
      <c r="G96" s="214">
        <f>F9+F33+F47+F55+F68+F81</f>
        <v>0</v>
      </c>
      <c r="H96" s="39"/>
      <c r="I96" s="39"/>
      <c r="J96" s="39"/>
      <c r="K96" s="39"/>
      <c r="L96" s="39"/>
      <c r="M96" s="39"/>
      <c r="N96" s="39"/>
      <c r="O96" s="145"/>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msNJ01osvJYgNtsQjz/SFx2QhNJqmM6ImeZuQYoWKgeoLqDQ3Ui8+jXtLG/8IR6yP1Js4hNiJlhcYy4QyPe5sQ==" saltValue="gHAaSB6aJCSbv6fxOkaO9Q==" spinCount="100000" sheet="1"/>
  <mergeCells count="49">
    <mergeCell ref="C93:G93"/>
    <mergeCell ref="F81:G81"/>
    <mergeCell ref="B82:G82"/>
    <mergeCell ref="C85:G85"/>
    <mergeCell ref="C89:G89"/>
    <mergeCell ref="B90:G90"/>
    <mergeCell ref="B91:G91"/>
    <mergeCell ref="C80:G80"/>
    <mergeCell ref="F68:G68"/>
    <mergeCell ref="B69:G69"/>
    <mergeCell ref="B70:G70"/>
    <mergeCell ref="B71:G71"/>
    <mergeCell ref="B72:G72"/>
    <mergeCell ref="B73:G73"/>
    <mergeCell ref="B74:G74"/>
    <mergeCell ref="B75:G75"/>
    <mergeCell ref="B76:G76"/>
    <mergeCell ref="B77:G77"/>
    <mergeCell ref="B78:G78"/>
    <mergeCell ref="C67:G67"/>
    <mergeCell ref="C44:G44"/>
    <mergeCell ref="C46:G46"/>
    <mergeCell ref="F47:G47"/>
    <mergeCell ref="B48:G48"/>
    <mergeCell ref="C51:G51"/>
    <mergeCell ref="C54:G54"/>
    <mergeCell ref="F55:G55"/>
    <mergeCell ref="B56:G56"/>
    <mergeCell ref="B57:G57"/>
    <mergeCell ref="B58:G58"/>
    <mergeCell ref="C61:G61"/>
    <mergeCell ref="B41:G41"/>
    <mergeCell ref="B15:G15"/>
    <mergeCell ref="B16:G16"/>
    <mergeCell ref="C21:G21"/>
    <mergeCell ref="C27:G27"/>
    <mergeCell ref="C29:G29"/>
    <mergeCell ref="C32:G32"/>
    <mergeCell ref="F33:G33"/>
    <mergeCell ref="B34:G34"/>
    <mergeCell ref="B35:G35"/>
    <mergeCell ref="B36:G36"/>
    <mergeCell ref="C40:G40"/>
    <mergeCell ref="C14:G14"/>
    <mergeCell ref="A1:G1"/>
    <mergeCell ref="C7:G7"/>
    <mergeCell ref="F9:G9"/>
    <mergeCell ref="B10:G10"/>
    <mergeCell ref="B11:G11"/>
  </mergeCells>
  <pageMargins left="0.59055118110236204" right="0.39370078740157499" top="0.78740157499999996" bottom="0.78740157499999996"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360</v>
      </c>
      <c r="C4" s="170" t="s">
        <v>361</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SUMIF(AM8:AM83,AN5,G8:G83)</f>
        <v>0</v>
      </c>
      <c r="AO6">
        <f>SUMIF(AM8:AM83,AO5,G8:G83)</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88</v>
      </c>
      <c r="C9" s="201" t="s">
        <v>89</v>
      </c>
      <c r="D9" s="180"/>
      <c r="E9" s="185"/>
      <c r="F9" s="304">
        <f>SUM(G10:G33)</f>
        <v>0</v>
      </c>
      <c r="G9" s="305"/>
      <c r="H9" s="191"/>
      <c r="I9" s="191">
        <f>SUM(I10:I33)</f>
        <v>0</v>
      </c>
      <c r="J9" s="191"/>
      <c r="K9" s="191">
        <f>SUM(K10:K33)</f>
        <v>6.2899999999999991</v>
      </c>
      <c r="L9" s="191"/>
      <c r="M9" s="191">
        <f>SUM(M10:M33)</f>
        <v>0</v>
      </c>
      <c r="N9" s="192"/>
      <c r="O9" s="220"/>
      <c r="AE9" t="s">
        <v>277</v>
      </c>
    </row>
    <row r="10" spans="1:60" outlineLevel="1" x14ac:dyDescent="0.2">
      <c r="A10" s="218"/>
      <c r="B10" s="318" t="s">
        <v>1430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1431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1432</v>
      </c>
      <c r="C12" s="202" t="s">
        <v>1433</v>
      </c>
      <c r="D12" s="181" t="s">
        <v>498</v>
      </c>
      <c r="E12" s="186">
        <v>2</v>
      </c>
      <c r="F12" s="193"/>
      <c r="G12" s="194">
        <f>ROUND(E12*F12,2)</f>
        <v>0</v>
      </c>
      <c r="H12" s="194">
        <v>21</v>
      </c>
      <c r="I12" s="194">
        <f>G12*(1+H12/100)</f>
        <v>0</v>
      </c>
      <c r="J12" s="194">
        <v>4.9899999999999996E-3</v>
      </c>
      <c r="K12" s="194">
        <f>ROUND(E12*J12,2)</f>
        <v>0.01</v>
      </c>
      <c r="L12" s="194">
        <v>0</v>
      </c>
      <c r="M12" s="194">
        <f>ROUND(E12*L12,2)</f>
        <v>0</v>
      </c>
      <c r="N12" s="195" t="s">
        <v>1434</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1604</v>
      </c>
      <c r="D13" s="236"/>
      <c r="E13" s="239">
        <v>2</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1441</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1442</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379</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1639</v>
      </c>
      <c r="C17" s="202" t="s">
        <v>1640</v>
      </c>
      <c r="D17" s="181" t="s">
        <v>382</v>
      </c>
      <c r="E17" s="186">
        <v>5.16E-2</v>
      </c>
      <c r="F17" s="193"/>
      <c r="G17" s="194">
        <f>ROUND(E17*F17,2)</f>
        <v>0</v>
      </c>
      <c r="H17" s="194">
        <v>21</v>
      </c>
      <c r="I17" s="194">
        <f>G17*(1+H17/100)</f>
        <v>0</v>
      </c>
      <c r="J17" s="194">
        <v>2.6102799999999999</v>
      </c>
      <c r="K17" s="194">
        <f>ROUND(E17*J17,2)</f>
        <v>0.13</v>
      </c>
      <c r="L17" s="194">
        <v>0</v>
      </c>
      <c r="M17" s="194">
        <f>ROUND(E17*L17,2)</f>
        <v>0</v>
      </c>
      <c r="N17" s="195" t="s">
        <v>1434</v>
      </c>
      <c r="O17" s="221" t="s">
        <v>281</v>
      </c>
      <c r="P17" s="32"/>
      <c r="Q17" s="32"/>
      <c r="R17" s="32"/>
      <c r="S17" s="32"/>
      <c r="T17" s="32"/>
      <c r="U17" s="32"/>
      <c r="V17" s="32"/>
      <c r="W17" s="32"/>
      <c r="X17" s="32"/>
      <c r="Y17" s="32"/>
      <c r="Z17" s="32"/>
      <c r="AA17" s="32"/>
      <c r="AB17" s="32"/>
      <c r="AC17" s="32"/>
      <c r="AD17" s="32"/>
      <c r="AE17" s="32" t="s">
        <v>384</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1641</v>
      </c>
      <c r="D18" s="236"/>
      <c r="E18" s="239">
        <v>5.16E-2</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1443</v>
      </c>
      <c r="C20" s="202" t="s">
        <v>1444</v>
      </c>
      <c r="D20" s="181" t="s">
        <v>382</v>
      </c>
      <c r="E20" s="186">
        <v>1.7657</v>
      </c>
      <c r="F20" s="193"/>
      <c r="G20" s="194">
        <f>ROUND(E20*F20,2)</f>
        <v>0</v>
      </c>
      <c r="H20" s="194">
        <v>21</v>
      </c>
      <c r="I20" s="194">
        <f>G20*(1+H20/100)</f>
        <v>0</v>
      </c>
      <c r="J20" s="194">
        <v>2.59138</v>
      </c>
      <c r="K20" s="194">
        <f>ROUND(E20*J20,2)</f>
        <v>4.58</v>
      </c>
      <c r="L20" s="194">
        <v>0</v>
      </c>
      <c r="M20" s="194">
        <f>ROUND(E20*L20,2)</f>
        <v>0</v>
      </c>
      <c r="N20" s="195" t="s">
        <v>1434</v>
      </c>
      <c r="O20" s="221" t="s">
        <v>281</v>
      </c>
      <c r="P20" s="32"/>
      <c r="Q20" s="32"/>
      <c r="R20" s="32"/>
      <c r="S20" s="32"/>
      <c r="T20" s="32"/>
      <c r="U20" s="32"/>
      <c r="V20" s="32"/>
      <c r="W20" s="32"/>
      <c r="X20" s="32"/>
      <c r="Y20" s="32"/>
      <c r="Z20" s="32"/>
      <c r="AA20" s="32"/>
      <c r="AB20" s="32"/>
      <c r="AC20" s="32"/>
      <c r="AD20" s="32"/>
      <c r="AE20" s="32" t="s">
        <v>384</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1642</v>
      </c>
      <c r="D21" s="236"/>
      <c r="E21" s="239">
        <v>1.2096</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386</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1643</v>
      </c>
      <c r="D22" s="236"/>
      <c r="E22" s="239">
        <v>0.55610000000000004</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1457</v>
      </c>
      <c r="C24" s="202" t="s">
        <v>1458</v>
      </c>
      <c r="D24" s="181" t="s">
        <v>610</v>
      </c>
      <c r="E24" s="186">
        <v>19.372</v>
      </c>
      <c r="F24" s="193"/>
      <c r="G24" s="194">
        <f>ROUND(E24*F24,2)</f>
        <v>0</v>
      </c>
      <c r="H24" s="194">
        <v>21</v>
      </c>
      <c r="I24" s="194">
        <f>G24*(1+H24/100)</f>
        <v>0</v>
      </c>
      <c r="J24" s="194">
        <v>6.3310000000000005E-2</v>
      </c>
      <c r="K24" s="194">
        <f>ROUND(E24*J24,2)</f>
        <v>1.23</v>
      </c>
      <c r="L24" s="194">
        <v>0</v>
      </c>
      <c r="M24" s="194">
        <f>ROUND(E24*L24,2)</f>
        <v>0</v>
      </c>
      <c r="N24" s="195"/>
      <c r="O24" s="221" t="s">
        <v>281</v>
      </c>
      <c r="P24" s="32"/>
      <c r="Q24" s="32"/>
      <c r="R24" s="32"/>
      <c r="S24" s="32"/>
      <c r="T24" s="32"/>
      <c r="U24" s="32"/>
      <c r="V24" s="32"/>
      <c r="W24" s="32"/>
      <c r="X24" s="32"/>
      <c r="Y24" s="32"/>
      <c r="Z24" s="32"/>
      <c r="AA24" s="32"/>
      <c r="AB24" s="32"/>
      <c r="AC24" s="32"/>
      <c r="AD24" s="32"/>
      <c r="AE24" s="32" t="s">
        <v>384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1644</v>
      </c>
      <c r="D25" s="236"/>
      <c r="E25" s="239">
        <v>15.12</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1645</v>
      </c>
      <c r="D26" s="236"/>
      <c r="E26" s="239">
        <v>2.58</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1646</v>
      </c>
      <c r="D27" s="236"/>
      <c r="E27" s="239">
        <v>1.6719999999999999</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ht="22.5" outlineLevel="1" x14ac:dyDescent="0.2">
      <c r="A29" s="217">
        <v>5</v>
      </c>
      <c r="B29" s="176" t="s">
        <v>1463</v>
      </c>
      <c r="C29" s="202" t="s">
        <v>1464</v>
      </c>
      <c r="D29" s="181" t="s">
        <v>610</v>
      </c>
      <c r="E29" s="186">
        <v>19.372</v>
      </c>
      <c r="F29" s="193"/>
      <c r="G29" s="194">
        <f>ROUND(E29*F29,2)</f>
        <v>0</v>
      </c>
      <c r="H29" s="194">
        <v>21</v>
      </c>
      <c r="I29" s="194">
        <f>G29*(1+H29/100)</f>
        <v>0</v>
      </c>
      <c r="J29" s="194">
        <v>0</v>
      </c>
      <c r="K29" s="194">
        <f>ROUND(E29*J29,2)</f>
        <v>0</v>
      </c>
      <c r="L29" s="194">
        <v>0</v>
      </c>
      <c r="M29" s="194">
        <f>ROUND(E29*L29,2)</f>
        <v>0</v>
      </c>
      <c r="N29" s="195"/>
      <c r="O29" s="221" t="s">
        <v>281</v>
      </c>
      <c r="P29" s="32"/>
      <c r="Q29" s="32"/>
      <c r="R29" s="32"/>
      <c r="S29" s="32"/>
      <c r="T29" s="32"/>
      <c r="U29" s="32"/>
      <c r="V29" s="32"/>
      <c r="W29" s="32"/>
      <c r="X29" s="32"/>
      <c r="Y29" s="32"/>
      <c r="Z29" s="32"/>
      <c r="AA29" s="32"/>
      <c r="AB29" s="32"/>
      <c r="AC29" s="32"/>
      <c r="AD29" s="32"/>
      <c r="AE29" s="32" t="s">
        <v>384</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6</v>
      </c>
      <c r="B31" s="176" t="s">
        <v>1465</v>
      </c>
      <c r="C31" s="202" t="s">
        <v>1466</v>
      </c>
      <c r="D31" s="181" t="s">
        <v>478</v>
      </c>
      <c r="E31" s="186">
        <v>0.33415</v>
      </c>
      <c r="F31" s="193"/>
      <c r="G31" s="194">
        <f>ROUND(E31*F31,2)</f>
        <v>0</v>
      </c>
      <c r="H31" s="194">
        <v>21</v>
      </c>
      <c r="I31" s="194">
        <f>G31*(1+H31/100)</f>
        <v>0</v>
      </c>
      <c r="J31" s="194">
        <v>1.02535</v>
      </c>
      <c r="K31" s="194">
        <f>ROUND(E31*J31,2)</f>
        <v>0.34</v>
      </c>
      <c r="L31" s="194">
        <v>0</v>
      </c>
      <c r="M31" s="194">
        <f>ROUND(E31*L31,2)</f>
        <v>0</v>
      </c>
      <c r="N31" s="195"/>
      <c r="O31" s="221" t="s">
        <v>281</v>
      </c>
      <c r="P31" s="32"/>
      <c r="Q31" s="32"/>
      <c r="R31" s="32"/>
      <c r="S31" s="32"/>
      <c r="T31" s="32"/>
      <c r="U31" s="32"/>
      <c r="V31" s="32"/>
      <c r="W31" s="32"/>
      <c r="X31" s="32"/>
      <c r="Y31" s="32"/>
      <c r="Z31" s="32"/>
      <c r="AA31" s="32"/>
      <c r="AB31" s="32"/>
      <c r="AC31" s="32"/>
      <c r="AD31" s="32"/>
      <c r="AE31" s="32" t="s">
        <v>384</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1647</v>
      </c>
      <c r="D32" s="236"/>
      <c r="E32" s="239">
        <v>0.33415</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386</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x14ac:dyDescent="0.2">
      <c r="A34" s="216" t="s">
        <v>276</v>
      </c>
      <c r="B34" s="175" t="s">
        <v>110</v>
      </c>
      <c r="C34" s="201" t="s">
        <v>111</v>
      </c>
      <c r="D34" s="180"/>
      <c r="E34" s="185"/>
      <c r="F34" s="304">
        <f>SUM(G35:G47)</f>
        <v>0</v>
      </c>
      <c r="G34" s="305"/>
      <c r="H34" s="191"/>
      <c r="I34" s="191">
        <f>SUM(I35:I47)</f>
        <v>0</v>
      </c>
      <c r="J34" s="191"/>
      <c r="K34" s="191">
        <f>SUM(K35:K47)</f>
        <v>0.93</v>
      </c>
      <c r="L34" s="191"/>
      <c r="M34" s="191">
        <f>SUM(M35:M47)</f>
        <v>0</v>
      </c>
      <c r="N34" s="192"/>
      <c r="O34" s="220"/>
      <c r="AE34" t="s">
        <v>277</v>
      </c>
    </row>
    <row r="35" spans="1:60" outlineLevel="1" x14ac:dyDescent="0.2">
      <c r="A35" s="218"/>
      <c r="B35" s="318" t="s">
        <v>671</v>
      </c>
      <c r="C35" s="319"/>
      <c r="D35" s="320"/>
      <c r="E35" s="321"/>
      <c r="F35" s="322"/>
      <c r="G35" s="323"/>
      <c r="H35" s="194"/>
      <c r="I35" s="194"/>
      <c r="J35" s="194"/>
      <c r="K35" s="194"/>
      <c r="L35" s="194"/>
      <c r="M35" s="194"/>
      <c r="N35" s="195"/>
      <c r="O35" s="221"/>
      <c r="P35" s="32"/>
      <c r="Q35" s="32"/>
      <c r="R35" s="32"/>
      <c r="S35" s="32"/>
      <c r="T35" s="32"/>
      <c r="U35" s="32"/>
      <c r="V35" s="32"/>
      <c r="W35" s="32"/>
      <c r="X35" s="32"/>
      <c r="Y35" s="32"/>
      <c r="Z35" s="32"/>
      <c r="AA35" s="32"/>
      <c r="AB35" s="32"/>
      <c r="AC35" s="32">
        <v>0</v>
      </c>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672</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379</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1468</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1</v>
      </c>
      <c r="AD37" s="32"/>
      <c r="AE37" s="32" t="s">
        <v>377</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7</v>
      </c>
      <c r="B38" s="176" t="s">
        <v>1469</v>
      </c>
      <c r="C38" s="202" t="s">
        <v>720</v>
      </c>
      <c r="D38" s="181" t="s">
        <v>382</v>
      </c>
      <c r="E38" s="186">
        <v>0.36564999999999998</v>
      </c>
      <c r="F38" s="193"/>
      <c r="G38" s="194">
        <f>ROUND(E38*F38,2)</f>
        <v>0</v>
      </c>
      <c r="H38" s="194">
        <v>21</v>
      </c>
      <c r="I38" s="194">
        <f>G38*(1+H38/100)</f>
        <v>0</v>
      </c>
      <c r="J38" s="194">
        <v>2.5249999999999999</v>
      </c>
      <c r="K38" s="194">
        <f>ROUND(E38*J38,2)</f>
        <v>0.92</v>
      </c>
      <c r="L38" s="194">
        <v>0</v>
      </c>
      <c r="M38" s="194">
        <f>ROUND(E38*L38,2)</f>
        <v>0</v>
      </c>
      <c r="N38" s="195" t="s">
        <v>611</v>
      </c>
      <c r="O38" s="221" t="s">
        <v>281</v>
      </c>
      <c r="P38" s="32"/>
      <c r="Q38" s="32"/>
      <c r="R38" s="32"/>
      <c r="S38" s="32"/>
      <c r="T38" s="32"/>
      <c r="U38" s="32"/>
      <c r="V38" s="32"/>
      <c r="W38" s="32"/>
      <c r="X38" s="32"/>
      <c r="Y38" s="32"/>
      <c r="Z38" s="32"/>
      <c r="AA38" s="32"/>
      <c r="AB38" s="32"/>
      <c r="AC38" s="32"/>
      <c r="AD38" s="32"/>
      <c r="AE38" s="32" t="s">
        <v>384</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03" t="s">
        <v>679</v>
      </c>
      <c r="D39" s="182"/>
      <c r="E39" s="187"/>
      <c r="F39" s="196"/>
      <c r="G39" s="196"/>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284</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1648</v>
      </c>
      <c r="D40" s="236"/>
      <c r="E40" s="239">
        <v>0.36564999999999998</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386</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682</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0</v>
      </c>
      <c r="AD42" s="32"/>
      <c r="AE42" s="32" t="s">
        <v>377</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8</v>
      </c>
      <c r="B43" s="176" t="s">
        <v>683</v>
      </c>
      <c r="C43" s="202" t="s">
        <v>609</v>
      </c>
      <c r="D43" s="181" t="s">
        <v>610</v>
      </c>
      <c r="E43" s="186">
        <v>0.91600000000000004</v>
      </c>
      <c r="F43" s="193"/>
      <c r="G43" s="194">
        <f>ROUND(E43*F43,2)</f>
        <v>0</v>
      </c>
      <c r="H43" s="194">
        <v>21</v>
      </c>
      <c r="I43" s="194">
        <f>G43*(1+H43/100)</f>
        <v>0</v>
      </c>
      <c r="J43" s="194">
        <v>1.41E-2</v>
      </c>
      <c r="K43" s="194">
        <f>ROUND(E43*J43,2)</f>
        <v>0.01</v>
      </c>
      <c r="L43" s="194">
        <v>0</v>
      </c>
      <c r="M43" s="194">
        <f>ROUND(E43*L43,2)</f>
        <v>0</v>
      </c>
      <c r="N43" s="195" t="s">
        <v>611</v>
      </c>
      <c r="O43" s="221" t="s">
        <v>281</v>
      </c>
      <c r="P43" s="32"/>
      <c r="Q43" s="32"/>
      <c r="R43" s="32"/>
      <c r="S43" s="32"/>
      <c r="T43" s="32"/>
      <c r="U43" s="32"/>
      <c r="V43" s="32"/>
      <c r="W43" s="32"/>
      <c r="X43" s="32"/>
      <c r="Y43" s="32"/>
      <c r="Z43" s="32"/>
      <c r="AA43" s="32"/>
      <c r="AB43" s="32"/>
      <c r="AC43" s="32"/>
      <c r="AD43" s="32"/>
      <c r="AE43" s="32" t="s">
        <v>384</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1649</v>
      </c>
      <c r="D44" s="236"/>
      <c r="E44" s="239">
        <v>0.91600000000000004</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386</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9</v>
      </c>
      <c r="B46" s="176" t="s">
        <v>691</v>
      </c>
      <c r="C46" s="202" t="s">
        <v>619</v>
      </c>
      <c r="D46" s="181" t="s">
        <v>610</v>
      </c>
      <c r="E46" s="186">
        <v>0.92</v>
      </c>
      <c r="F46" s="193"/>
      <c r="G46" s="194">
        <f>ROUND(E46*F46,2)</f>
        <v>0</v>
      </c>
      <c r="H46" s="194">
        <v>21</v>
      </c>
      <c r="I46" s="194">
        <f>G46*(1+H46/100)</f>
        <v>0</v>
      </c>
      <c r="J46" s="194">
        <v>0</v>
      </c>
      <c r="K46" s="194">
        <f>ROUND(E46*J46,2)</f>
        <v>0</v>
      </c>
      <c r="L46" s="194">
        <v>0</v>
      </c>
      <c r="M46" s="194">
        <f>ROUND(E46*L46,2)</f>
        <v>0</v>
      </c>
      <c r="N46" s="195" t="s">
        <v>611</v>
      </c>
      <c r="O46" s="221" t="s">
        <v>281</v>
      </c>
      <c r="P46" s="32"/>
      <c r="Q46" s="32"/>
      <c r="R46" s="32"/>
      <c r="S46" s="32"/>
      <c r="T46" s="32"/>
      <c r="U46" s="32"/>
      <c r="V46" s="32"/>
      <c r="W46" s="32"/>
      <c r="X46" s="32"/>
      <c r="Y46" s="32"/>
      <c r="Z46" s="32"/>
      <c r="AA46" s="32"/>
      <c r="AB46" s="32"/>
      <c r="AC46" s="32"/>
      <c r="AD46" s="32"/>
      <c r="AE46" s="32" t="s">
        <v>384</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216" t="s">
        <v>276</v>
      </c>
      <c r="B48" s="175" t="s">
        <v>146</v>
      </c>
      <c r="C48" s="201" t="s">
        <v>147</v>
      </c>
      <c r="D48" s="180"/>
      <c r="E48" s="185"/>
      <c r="F48" s="304">
        <f>SUM(G49:G55)</f>
        <v>0</v>
      </c>
      <c r="G48" s="305"/>
      <c r="H48" s="191"/>
      <c r="I48" s="191">
        <f>SUM(I49:I55)</f>
        <v>0</v>
      </c>
      <c r="J48" s="191"/>
      <c r="K48" s="191">
        <f>SUM(K49:K55)</f>
        <v>0.08</v>
      </c>
      <c r="L48" s="191"/>
      <c r="M48" s="191">
        <f>SUM(M49:M55)</f>
        <v>0</v>
      </c>
      <c r="N48" s="192"/>
      <c r="O48" s="220"/>
      <c r="AE48" t="s">
        <v>277</v>
      </c>
    </row>
    <row r="49" spans="1:60" outlineLevel="1" x14ac:dyDescent="0.2">
      <c r="A49" s="218"/>
      <c r="B49" s="318" t="s">
        <v>1477</v>
      </c>
      <c r="C49" s="319"/>
      <c r="D49" s="320"/>
      <c r="E49" s="321"/>
      <c r="F49" s="322"/>
      <c r="G49" s="323"/>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377</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10</v>
      </c>
      <c r="B50" s="176" t="s">
        <v>1478</v>
      </c>
      <c r="C50" s="202" t="s">
        <v>1479</v>
      </c>
      <c r="D50" s="181" t="s">
        <v>560</v>
      </c>
      <c r="E50" s="186">
        <v>7.56</v>
      </c>
      <c r="F50" s="193"/>
      <c r="G50" s="194">
        <f>ROUND(E50*F50,2)</f>
        <v>0</v>
      </c>
      <c r="H50" s="194">
        <v>21</v>
      </c>
      <c r="I50" s="194">
        <f>G50*(1+H50/100)</f>
        <v>0</v>
      </c>
      <c r="J50" s="194">
        <v>8.9099999999999995E-3</v>
      </c>
      <c r="K50" s="194">
        <f>ROUND(E50*J50,2)</f>
        <v>7.0000000000000007E-2</v>
      </c>
      <c r="L50" s="194">
        <v>0</v>
      </c>
      <c r="M50" s="194">
        <f>ROUND(E50*L50,2)</f>
        <v>0</v>
      </c>
      <c r="N50" s="195"/>
      <c r="O50" s="221" t="s">
        <v>295</v>
      </c>
      <c r="P50" s="32"/>
      <c r="Q50" s="32"/>
      <c r="R50" s="32"/>
      <c r="S50" s="32"/>
      <c r="T50" s="32"/>
      <c r="U50" s="32"/>
      <c r="V50" s="32"/>
      <c r="W50" s="32"/>
      <c r="X50" s="32"/>
      <c r="Y50" s="32"/>
      <c r="Z50" s="32"/>
      <c r="AA50" s="32"/>
      <c r="AB50" s="32"/>
      <c r="AC50" s="32"/>
      <c r="AD50" s="32"/>
      <c r="AE50" s="32" t="s">
        <v>397</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1650</v>
      </c>
      <c r="D51" s="236"/>
      <c r="E51" s="239">
        <v>7.56</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386</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ht="22.5" outlineLevel="1" x14ac:dyDescent="0.2">
      <c r="A53" s="217">
        <v>11</v>
      </c>
      <c r="B53" s="176" t="s">
        <v>1481</v>
      </c>
      <c r="C53" s="202" t="s">
        <v>1482</v>
      </c>
      <c r="D53" s="181" t="s">
        <v>560</v>
      </c>
      <c r="E53" s="186">
        <v>7.56</v>
      </c>
      <c r="F53" s="193"/>
      <c r="G53" s="194">
        <f>ROUND(E53*F53,2)</f>
        <v>0</v>
      </c>
      <c r="H53" s="194">
        <v>21</v>
      </c>
      <c r="I53" s="194">
        <f>G53*(1+H53/100)</f>
        <v>0</v>
      </c>
      <c r="J53" s="194">
        <v>8.0000000000000004E-4</v>
      </c>
      <c r="K53" s="194">
        <f>ROUND(E53*J53,2)</f>
        <v>0.01</v>
      </c>
      <c r="L53" s="194">
        <v>0</v>
      </c>
      <c r="M53" s="194">
        <f>ROUND(E53*L53,2)</f>
        <v>0</v>
      </c>
      <c r="N53" s="195" t="s">
        <v>479</v>
      </c>
      <c r="O53" s="221" t="s">
        <v>281</v>
      </c>
      <c r="P53" s="32"/>
      <c r="Q53" s="32"/>
      <c r="R53" s="32"/>
      <c r="S53" s="32"/>
      <c r="T53" s="32"/>
      <c r="U53" s="32"/>
      <c r="V53" s="32"/>
      <c r="W53" s="32"/>
      <c r="X53" s="32"/>
      <c r="Y53" s="32"/>
      <c r="Z53" s="32"/>
      <c r="AA53" s="32"/>
      <c r="AB53" s="32"/>
      <c r="AC53" s="32"/>
      <c r="AD53" s="32"/>
      <c r="AE53" s="32" t="s">
        <v>480</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1651</v>
      </c>
      <c r="D54" s="236"/>
      <c r="E54" s="239">
        <v>7.56</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386</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16" t="s">
        <v>276</v>
      </c>
      <c r="B56" s="175" t="s">
        <v>150</v>
      </c>
      <c r="C56" s="201" t="s">
        <v>151</v>
      </c>
      <c r="D56" s="180"/>
      <c r="E56" s="185"/>
      <c r="F56" s="304">
        <f>SUM(G57:G67)</f>
        <v>0</v>
      </c>
      <c r="G56" s="305"/>
      <c r="H56" s="191"/>
      <c r="I56" s="191">
        <f>SUM(I57:I67)</f>
        <v>0</v>
      </c>
      <c r="J56" s="191"/>
      <c r="K56" s="191">
        <f>SUM(K57:K67)</f>
        <v>0.03</v>
      </c>
      <c r="L56" s="191"/>
      <c r="M56" s="191">
        <f>SUM(M57:M67)</f>
        <v>0</v>
      </c>
      <c r="N56" s="192"/>
      <c r="O56" s="220"/>
      <c r="AE56" t="s">
        <v>277</v>
      </c>
    </row>
    <row r="57" spans="1:60" outlineLevel="1" x14ac:dyDescent="0.2">
      <c r="A57" s="218"/>
      <c r="B57" s="318" t="s">
        <v>747</v>
      </c>
      <c r="C57" s="319"/>
      <c r="D57" s="320"/>
      <c r="E57" s="321"/>
      <c r="F57" s="322"/>
      <c r="G57" s="323"/>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377</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748</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379</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749</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1</v>
      </c>
      <c r="AD59" s="32"/>
      <c r="AE59" s="32" t="s">
        <v>377</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12</v>
      </c>
      <c r="B60" s="176" t="s">
        <v>750</v>
      </c>
      <c r="C60" s="202" t="s">
        <v>751</v>
      </c>
      <c r="D60" s="181" t="s">
        <v>498</v>
      </c>
      <c r="E60" s="186">
        <v>1</v>
      </c>
      <c r="F60" s="193"/>
      <c r="G60" s="194">
        <f>ROUND(E60*F60,2)</f>
        <v>0</v>
      </c>
      <c r="H60" s="194">
        <v>21</v>
      </c>
      <c r="I60" s="194">
        <f>G60*(1+H60/100)</f>
        <v>0</v>
      </c>
      <c r="J60" s="194">
        <v>2.5000000000000001E-4</v>
      </c>
      <c r="K60" s="194">
        <f>ROUND(E60*J60,2)</f>
        <v>0</v>
      </c>
      <c r="L60" s="194">
        <v>0</v>
      </c>
      <c r="M60" s="194">
        <f>ROUND(E60*L60,2)</f>
        <v>0</v>
      </c>
      <c r="N60" s="195" t="s">
        <v>611</v>
      </c>
      <c r="O60" s="221" t="s">
        <v>281</v>
      </c>
      <c r="P60" s="32"/>
      <c r="Q60" s="32"/>
      <c r="R60" s="32"/>
      <c r="S60" s="32"/>
      <c r="T60" s="32"/>
      <c r="U60" s="32"/>
      <c r="V60" s="32"/>
      <c r="W60" s="32"/>
      <c r="X60" s="32"/>
      <c r="Y60" s="32"/>
      <c r="Z60" s="32"/>
      <c r="AA60" s="32"/>
      <c r="AB60" s="32"/>
      <c r="AC60" s="32"/>
      <c r="AD60" s="32"/>
      <c r="AE60" s="32" t="s">
        <v>397</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1586</v>
      </c>
      <c r="D61" s="236"/>
      <c r="E61" s="239">
        <v>1</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13</v>
      </c>
      <c r="B63" s="176" t="s">
        <v>1587</v>
      </c>
      <c r="C63" s="202" t="s">
        <v>1652</v>
      </c>
      <c r="D63" s="181" t="s">
        <v>638</v>
      </c>
      <c r="E63" s="186">
        <v>28.57</v>
      </c>
      <c r="F63" s="193"/>
      <c r="G63" s="194">
        <f>ROUND(E63*F63,2)</f>
        <v>0</v>
      </c>
      <c r="H63" s="194">
        <v>21</v>
      </c>
      <c r="I63" s="194">
        <f>G63*(1+H63/100)</f>
        <v>0</v>
      </c>
      <c r="J63" s="194">
        <v>1E-3</v>
      </c>
      <c r="K63" s="194">
        <f>ROUND(E63*J63,2)</f>
        <v>0.03</v>
      </c>
      <c r="L63" s="194">
        <v>0</v>
      </c>
      <c r="M63" s="194">
        <f>ROUND(E63*L63,2)</f>
        <v>0</v>
      </c>
      <c r="N63" s="195"/>
      <c r="O63" s="221" t="s">
        <v>295</v>
      </c>
      <c r="P63" s="32"/>
      <c r="Q63" s="32"/>
      <c r="R63" s="32"/>
      <c r="S63" s="32"/>
      <c r="T63" s="32"/>
      <c r="U63" s="32"/>
      <c r="V63" s="32"/>
      <c r="W63" s="32"/>
      <c r="X63" s="32"/>
      <c r="Y63" s="32"/>
      <c r="Z63" s="32"/>
      <c r="AA63" s="32"/>
      <c r="AB63" s="32"/>
      <c r="AC63" s="32"/>
      <c r="AD63" s="32"/>
      <c r="AE63" s="32" t="s">
        <v>480</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761</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284</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1653</v>
      </c>
      <c r="D65" s="236"/>
      <c r="E65" s="239">
        <v>24.07</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1654</v>
      </c>
      <c r="D66" s="236"/>
      <c r="E66" s="239">
        <v>4.5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386</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x14ac:dyDescent="0.2">
      <c r="A68" s="216" t="s">
        <v>276</v>
      </c>
      <c r="B68" s="175" t="s">
        <v>157</v>
      </c>
      <c r="C68" s="201" t="s">
        <v>158</v>
      </c>
      <c r="D68" s="180"/>
      <c r="E68" s="185"/>
      <c r="F68" s="304">
        <f>SUM(G69:G80)</f>
        <v>0</v>
      </c>
      <c r="G68" s="305"/>
      <c r="H68" s="191"/>
      <c r="I68" s="191">
        <f>SUM(I69:I80)</f>
        <v>0</v>
      </c>
      <c r="J68" s="191"/>
      <c r="K68" s="191">
        <f>SUM(K69:K80)</f>
        <v>0</v>
      </c>
      <c r="L68" s="191"/>
      <c r="M68" s="191">
        <f>SUM(M69:M80)</f>
        <v>0</v>
      </c>
      <c r="N68" s="192"/>
      <c r="O68" s="220"/>
      <c r="AE68" t="s">
        <v>277</v>
      </c>
    </row>
    <row r="69" spans="1:60" outlineLevel="1" x14ac:dyDescent="0.2">
      <c r="A69" s="218"/>
      <c r="B69" s="318" t="s">
        <v>767</v>
      </c>
      <c r="C69" s="319"/>
      <c r="D69" s="320"/>
      <c r="E69" s="321"/>
      <c r="F69" s="322"/>
      <c r="G69" s="323"/>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377</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768</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769</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770</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769</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771</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769</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772</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769</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773</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769</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774</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769</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775</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769</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776</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769</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777</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379</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14</v>
      </c>
      <c r="B79" s="176" t="s">
        <v>778</v>
      </c>
      <c r="C79" s="202" t="s">
        <v>779</v>
      </c>
      <c r="D79" s="181" t="s">
        <v>478</v>
      </c>
      <c r="E79" s="186">
        <v>7.3277400000000004</v>
      </c>
      <c r="F79" s="193"/>
      <c r="G79" s="194">
        <f>ROUND(E79*F79,2)</f>
        <v>0</v>
      </c>
      <c r="H79" s="194">
        <v>21</v>
      </c>
      <c r="I79" s="194">
        <f>G79*(1+H79/100)</f>
        <v>0</v>
      </c>
      <c r="J79" s="194">
        <v>0</v>
      </c>
      <c r="K79" s="194">
        <f>ROUND(E79*J79,2)</f>
        <v>0</v>
      </c>
      <c r="L79" s="194">
        <v>0</v>
      </c>
      <c r="M79" s="194">
        <f>ROUND(E79*L79,2)</f>
        <v>0</v>
      </c>
      <c r="N79" s="195"/>
      <c r="O79" s="221" t="s">
        <v>281</v>
      </c>
      <c r="P79" s="32"/>
      <c r="Q79" s="32"/>
      <c r="R79" s="32"/>
      <c r="S79" s="32"/>
      <c r="T79" s="32"/>
      <c r="U79" s="32"/>
      <c r="V79" s="32"/>
      <c r="W79" s="32"/>
      <c r="X79" s="32"/>
      <c r="Y79" s="32"/>
      <c r="Z79" s="32"/>
      <c r="AA79" s="32"/>
      <c r="AB79" s="32"/>
      <c r="AC79" s="32"/>
      <c r="AD79" s="32"/>
      <c r="AE79" s="32" t="s">
        <v>781</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ht="13.5" outlineLevel="1" thickBot="1" x14ac:dyDescent="0.25">
      <c r="A80" s="227"/>
      <c r="B80" s="228"/>
      <c r="C80" s="306"/>
      <c r="D80" s="307"/>
      <c r="E80" s="308"/>
      <c r="F80" s="309"/>
      <c r="G80" s="310"/>
      <c r="H80" s="229"/>
      <c r="I80" s="229"/>
      <c r="J80" s="229"/>
      <c r="K80" s="229"/>
      <c r="L80" s="229"/>
      <c r="M80" s="229"/>
      <c r="N80" s="230"/>
      <c r="O80" s="23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15" x14ac:dyDescent="0.2">
      <c r="A81" s="166"/>
      <c r="B81" s="178" t="s">
        <v>338</v>
      </c>
      <c r="C81" s="204" t="s">
        <v>338</v>
      </c>
      <c r="D81" s="183"/>
      <c r="E81" s="188"/>
      <c r="F81" s="197"/>
      <c r="G81" s="197"/>
      <c r="H81" s="197"/>
      <c r="I81" s="197"/>
      <c r="J81" s="197"/>
      <c r="K81" s="197"/>
      <c r="L81" s="197"/>
      <c r="M81" s="197"/>
      <c r="N81" s="197"/>
      <c r="O81" s="198"/>
    </row>
    <row r="82" spans="1:15" hidden="1" x14ac:dyDescent="0.2">
      <c r="A82" s="206"/>
      <c r="B82" s="199"/>
      <c r="C82" s="205"/>
      <c r="D82" s="144"/>
      <c r="E82" s="46"/>
      <c r="F82" s="46"/>
      <c r="G82" s="46"/>
      <c r="H82" s="46"/>
      <c r="I82" s="46"/>
      <c r="J82" s="46"/>
      <c r="K82" s="46"/>
      <c r="L82" s="46"/>
      <c r="M82" s="46"/>
      <c r="N82" s="46"/>
      <c r="O82" s="143"/>
    </row>
    <row r="83" spans="1:15" hidden="1" x14ac:dyDescent="0.2">
      <c r="A83" s="209"/>
      <c r="B83" s="210" t="s">
        <v>339</v>
      </c>
      <c r="C83" s="211"/>
      <c r="D83" s="212"/>
      <c r="E83" s="213"/>
      <c r="F83" s="213"/>
      <c r="G83" s="214">
        <f>F9+F34+F48+F56+F68</f>
        <v>0</v>
      </c>
      <c r="H83" s="39"/>
      <c r="I83" s="39"/>
      <c r="J83" s="39"/>
      <c r="K83" s="39"/>
      <c r="L83" s="39"/>
      <c r="M83" s="39"/>
      <c r="N83" s="39"/>
      <c r="O83" s="145"/>
    </row>
    <row r="84" spans="1:15" x14ac:dyDescent="0.2">
      <c r="D84" s="142"/>
    </row>
    <row r="85" spans="1:15" x14ac:dyDescent="0.2">
      <c r="D85" s="142"/>
    </row>
    <row r="86" spans="1:15" x14ac:dyDescent="0.2">
      <c r="D86" s="142"/>
    </row>
    <row r="87" spans="1:15" x14ac:dyDescent="0.2">
      <c r="D87" s="142"/>
    </row>
    <row r="88" spans="1:15" x14ac:dyDescent="0.2">
      <c r="D88" s="142"/>
    </row>
    <row r="89" spans="1:15" x14ac:dyDescent="0.2">
      <c r="D89" s="142"/>
    </row>
    <row r="90" spans="1:15" x14ac:dyDescent="0.2">
      <c r="D90" s="142"/>
    </row>
    <row r="91" spans="1:15" x14ac:dyDescent="0.2">
      <c r="D91" s="142"/>
    </row>
    <row r="92" spans="1:15" x14ac:dyDescent="0.2">
      <c r="D92" s="142"/>
    </row>
    <row r="93" spans="1:15" x14ac:dyDescent="0.2">
      <c r="D93" s="142"/>
    </row>
    <row r="94" spans="1:15" x14ac:dyDescent="0.2">
      <c r="D94" s="142"/>
    </row>
    <row r="95" spans="1:15" x14ac:dyDescent="0.2">
      <c r="D95" s="142"/>
    </row>
    <row r="96" spans="1:15"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jMHFpi6paoHQWs1RmclYdtKidtvJNMS+24Yt9cImO00JCsfTOP474sz/C43yLJT+ZJakLpVuKYfNBMKlUKj2xw==" saltValue="dlCIPauXFGCaTLtnF6XRpg==" spinCount="100000" sheet="1"/>
  <mergeCells count="43">
    <mergeCell ref="C80:G80"/>
    <mergeCell ref="B73:G73"/>
    <mergeCell ref="B74:G74"/>
    <mergeCell ref="B75:G75"/>
    <mergeCell ref="B76:G76"/>
    <mergeCell ref="B77:G77"/>
    <mergeCell ref="B78:G78"/>
    <mergeCell ref="B72:G72"/>
    <mergeCell ref="C55:G55"/>
    <mergeCell ref="F56:G56"/>
    <mergeCell ref="B57:G57"/>
    <mergeCell ref="B58:G58"/>
    <mergeCell ref="B59:G59"/>
    <mergeCell ref="C62:G62"/>
    <mergeCell ref="C67:G67"/>
    <mergeCell ref="F68:G68"/>
    <mergeCell ref="B69:G69"/>
    <mergeCell ref="B70:G70"/>
    <mergeCell ref="B71:G71"/>
    <mergeCell ref="C52:G52"/>
    <mergeCell ref="C33:G33"/>
    <mergeCell ref="F34:G34"/>
    <mergeCell ref="B35:G35"/>
    <mergeCell ref="B36:G36"/>
    <mergeCell ref="B37:G37"/>
    <mergeCell ref="C41:G41"/>
    <mergeCell ref="B42:G42"/>
    <mergeCell ref="C45:G45"/>
    <mergeCell ref="C47:G47"/>
    <mergeCell ref="F48:G48"/>
    <mergeCell ref="B49:G49"/>
    <mergeCell ref="C30:G30"/>
    <mergeCell ref="A1:G1"/>
    <mergeCell ref="C7:G7"/>
    <mergeCell ref="F9:G9"/>
    <mergeCell ref="B10:G10"/>
    <mergeCell ref="B11:G11"/>
    <mergeCell ref="C14:G14"/>
    <mergeCell ref="B15:G15"/>
    <mergeCell ref="B16:G16"/>
    <mergeCell ref="C19:G19"/>
    <mergeCell ref="C23:G23"/>
    <mergeCell ref="C28:G28"/>
  </mergeCells>
  <pageMargins left="0.59055118110236204" right="0.39370078740157499" top="0.78740157499999996" bottom="0.78740157499999996"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362</v>
      </c>
      <c r="C4" s="170" t="s">
        <v>363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SUMIF(AM8:AM106,AN5,G8:G106)</f>
        <v>0</v>
      </c>
      <c r="AO6">
        <f>SUMIF(AM8:AM106,AO5,G8:G106)</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88</v>
      </c>
      <c r="C9" s="201" t="s">
        <v>89</v>
      </c>
      <c r="D9" s="180"/>
      <c r="E9" s="185"/>
      <c r="F9" s="304">
        <f>SUM(G10:G44)</f>
        <v>0</v>
      </c>
      <c r="G9" s="305"/>
      <c r="H9" s="191"/>
      <c r="I9" s="191">
        <f>SUM(I10:I44)</f>
        <v>0</v>
      </c>
      <c r="J9" s="191"/>
      <c r="K9" s="191">
        <f>SUM(K10:K44)</f>
        <v>7.68</v>
      </c>
      <c r="L9" s="191"/>
      <c r="M9" s="191">
        <f>SUM(M10:M44)</f>
        <v>0</v>
      </c>
      <c r="N9" s="192"/>
      <c r="O9" s="220"/>
      <c r="AE9" t="s">
        <v>277</v>
      </c>
    </row>
    <row r="10" spans="1:60" outlineLevel="1" x14ac:dyDescent="0.2">
      <c r="A10" s="218"/>
      <c r="B10" s="318" t="s">
        <v>1430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1431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1432</v>
      </c>
      <c r="C12" s="202" t="s">
        <v>1433</v>
      </c>
      <c r="D12" s="181" t="s">
        <v>498</v>
      </c>
      <c r="E12" s="186">
        <v>2</v>
      </c>
      <c r="F12" s="193"/>
      <c r="G12" s="194">
        <f>ROUND(E12*F12,2)</f>
        <v>0</v>
      </c>
      <c r="H12" s="194">
        <v>21</v>
      </c>
      <c r="I12" s="194">
        <f>G12*(1+H12/100)</f>
        <v>0</v>
      </c>
      <c r="J12" s="194">
        <v>4.9899999999999996E-3</v>
      </c>
      <c r="K12" s="194">
        <f>ROUND(E12*J12,2)</f>
        <v>0.01</v>
      </c>
      <c r="L12" s="194">
        <v>0</v>
      </c>
      <c r="M12" s="194">
        <f>ROUND(E12*L12,2)</f>
        <v>0</v>
      </c>
      <c r="N12" s="195" t="s">
        <v>1434</v>
      </c>
      <c r="O12" s="221" t="s">
        <v>281</v>
      </c>
      <c r="P12" s="32"/>
      <c r="Q12" s="32"/>
      <c r="R12" s="32"/>
      <c r="S12" s="32"/>
      <c r="T12" s="32"/>
      <c r="U12" s="32"/>
      <c r="V12" s="32"/>
      <c r="W12" s="32"/>
      <c r="X12" s="32"/>
      <c r="Y12" s="32"/>
      <c r="Z12" s="32"/>
      <c r="AA12" s="32"/>
      <c r="AB12" s="32"/>
      <c r="AC12" s="32"/>
      <c r="AD12" s="32"/>
      <c r="AE12" s="32" t="s">
        <v>397</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1438</v>
      </c>
      <c r="D13" s="236"/>
      <c r="E13" s="239">
        <v>2</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1441</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1442</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379</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1443</v>
      </c>
      <c r="C17" s="202" t="s">
        <v>1444</v>
      </c>
      <c r="D17" s="181" t="s">
        <v>382</v>
      </c>
      <c r="E17" s="186">
        <v>2.7700900000000002</v>
      </c>
      <c r="F17" s="193"/>
      <c r="G17" s="194">
        <f>ROUND(E17*F17,2)</f>
        <v>0</v>
      </c>
      <c r="H17" s="194">
        <v>21</v>
      </c>
      <c r="I17" s="194">
        <f>G17*(1+H17/100)</f>
        <v>0</v>
      </c>
      <c r="J17" s="194">
        <v>2.59138</v>
      </c>
      <c r="K17" s="194">
        <f>ROUND(E17*J17,2)</f>
        <v>7.18</v>
      </c>
      <c r="L17" s="194">
        <v>0</v>
      </c>
      <c r="M17" s="194">
        <f>ROUND(E17*L17,2)</f>
        <v>0</v>
      </c>
      <c r="N17" s="195" t="s">
        <v>1434</v>
      </c>
      <c r="O17" s="221" t="s">
        <v>281</v>
      </c>
      <c r="P17" s="32"/>
      <c r="Q17" s="32"/>
      <c r="R17" s="32"/>
      <c r="S17" s="32"/>
      <c r="T17" s="32"/>
      <c r="U17" s="32"/>
      <c r="V17" s="32"/>
      <c r="W17" s="32"/>
      <c r="X17" s="32"/>
      <c r="Y17" s="32"/>
      <c r="Z17" s="32"/>
      <c r="AA17" s="32"/>
      <c r="AB17" s="32"/>
      <c r="AC17" s="32"/>
      <c r="AD17" s="32"/>
      <c r="AE17" s="32" t="s">
        <v>384</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1655</v>
      </c>
      <c r="D18" s="236"/>
      <c r="E18" s="239">
        <v>1.8211999999999999</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1656</v>
      </c>
      <c r="D19" s="236"/>
      <c r="E19" s="239">
        <v>0.38173000000000001</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1657</v>
      </c>
      <c r="D20" s="236"/>
      <c r="E20" s="239">
        <v>0.56716</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1449</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1450</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379</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1451</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1</v>
      </c>
      <c r="AD24" s="32"/>
      <c r="AE24" s="32" t="s">
        <v>377</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7">
        <v>3</v>
      </c>
      <c r="B25" s="176" t="s">
        <v>1452</v>
      </c>
      <c r="C25" s="202" t="s">
        <v>1453</v>
      </c>
      <c r="D25" s="181" t="s">
        <v>610</v>
      </c>
      <c r="E25" s="186">
        <v>0.77039999999999997</v>
      </c>
      <c r="F25" s="193"/>
      <c r="G25" s="194">
        <f>ROUND(E25*F25,2)</f>
        <v>0</v>
      </c>
      <c r="H25" s="194">
        <v>21</v>
      </c>
      <c r="I25" s="194">
        <f>G25*(1+H25/100)</f>
        <v>0</v>
      </c>
      <c r="J25" s="194">
        <v>4.8419999999999998E-2</v>
      </c>
      <c r="K25" s="194">
        <f>ROUND(E25*J25,2)</f>
        <v>0.04</v>
      </c>
      <c r="L25" s="194">
        <v>0</v>
      </c>
      <c r="M25" s="194">
        <f>ROUND(E25*L25,2)</f>
        <v>0</v>
      </c>
      <c r="N25" s="195" t="s">
        <v>611</v>
      </c>
      <c r="O25" s="221" t="s">
        <v>281</v>
      </c>
      <c r="P25" s="32"/>
      <c r="Q25" s="32"/>
      <c r="R25" s="32"/>
      <c r="S25" s="32"/>
      <c r="T25" s="32"/>
      <c r="U25" s="32"/>
      <c r="V25" s="32"/>
      <c r="W25" s="32"/>
      <c r="X25" s="32"/>
      <c r="Y25" s="32"/>
      <c r="Z25" s="32"/>
      <c r="AA25" s="32"/>
      <c r="AB25" s="32"/>
      <c r="AC25" s="32"/>
      <c r="AD25" s="32"/>
      <c r="AE25" s="32" t="s">
        <v>384</v>
      </c>
      <c r="AF25" s="32"/>
      <c r="AG25" s="32"/>
      <c r="AH25" s="32"/>
      <c r="AI25" s="32"/>
      <c r="AJ25" s="32"/>
      <c r="AK25" s="32"/>
      <c r="AL25" s="32"/>
      <c r="AM25" s="32">
        <v>21</v>
      </c>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1658</v>
      </c>
      <c r="D26" s="236"/>
      <c r="E26" s="239">
        <v>0.77039999999999997</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1449</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0</v>
      </c>
      <c r="AD28" s="32"/>
      <c r="AE28" s="32" t="s">
        <v>377</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1450</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379</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312" t="s">
        <v>1451</v>
      </c>
      <c r="C30" s="313"/>
      <c r="D30" s="314"/>
      <c r="E30" s="315"/>
      <c r="F30" s="316"/>
      <c r="G30" s="317"/>
      <c r="H30" s="194"/>
      <c r="I30" s="194"/>
      <c r="J30" s="194"/>
      <c r="K30" s="194"/>
      <c r="L30" s="194"/>
      <c r="M30" s="194"/>
      <c r="N30" s="195"/>
      <c r="O30" s="221"/>
      <c r="P30" s="32"/>
      <c r="Q30" s="32"/>
      <c r="R30" s="32"/>
      <c r="S30" s="32"/>
      <c r="T30" s="32"/>
      <c r="U30" s="32"/>
      <c r="V30" s="32"/>
      <c r="W30" s="32"/>
      <c r="X30" s="32"/>
      <c r="Y30" s="32"/>
      <c r="Z30" s="32"/>
      <c r="AA30" s="32"/>
      <c r="AB30" s="32"/>
      <c r="AC30" s="32">
        <v>1</v>
      </c>
      <c r="AD30" s="32"/>
      <c r="AE30" s="32" t="s">
        <v>377</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4</v>
      </c>
      <c r="B31" s="176" t="s">
        <v>1455</v>
      </c>
      <c r="C31" s="202" t="s">
        <v>1456</v>
      </c>
      <c r="D31" s="181" t="s">
        <v>610</v>
      </c>
      <c r="E31" s="186">
        <v>0.77039999999999997</v>
      </c>
      <c r="F31" s="193"/>
      <c r="G31" s="194">
        <f>ROUND(E31*F31,2)</f>
        <v>0</v>
      </c>
      <c r="H31" s="194">
        <v>21</v>
      </c>
      <c r="I31" s="194">
        <f>G31*(1+H31/100)</f>
        <v>0</v>
      </c>
      <c r="J31" s="194">
        <v>0</v>
      </c>
      <c r="K31" s="194">
        <f>ROUND(E31*J31,2)</f>
        <v>0</v>
      </c>
      <c r="L31" s="194">
        <v>0</v>
      </c>
      <c r="M31" s="194">
        <f>ROUND(E31*L31,2)</f>
        <v>0</v>
      </c>
      <c r="N31" s="195" t="s">
        <v>611</v>
      </c>
      <c r="O31" s="221" t="s">
        <v>281</v>
      </c>
      <c r="P31" s="32"/>
      <c r="Q31" s="32"/>
      <c r="R31" s="32"/>
      <c r="S31" s="32"/>
      <c r="T31" s="32"/>
      <c r="U31" s="32"/>
      <c r="V31" s="32"/>
      <c r="W31" s="32"/>
      <c r="X31" s="32"/>
      <c r="Y31" s="32"/>
      <c r="Z31" s="32"/>
      <c r="AA31" s="32"/>
      <c r="AB31" s="32"/>
      <c r="AC31" s="32"/>
      <c r="AD31" s="32"/>
      <c r="AE31" s="32" t="s">
        <v>384</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1659</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377</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1660</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5</v>
      </c>
      <c r="B35" s="176" t="s">
        <v>1661</v>
      </c>
      <c r="C35" s="202" t="s">
        <v>1662</v>
      </c>
      <c r="D35" s="181" t="s">
        <v>610</v>
      </c>
      <c r="E35" s="186">
        <v>18.222100000000001</v>
      </c>
      <c r="F35" s="193"/>
      <c r="G35" s="194">
        <f>ROUND(E35*F35,2)</f>
        <v>0</v>
      </c>
      <c r="H35" s="194">
        <v>21</v>
      </c>
      <c r="I35" s="194">
        <f>G35*(1+H35/100)</f>
        <v>0</v>
      </c>
      <c r="J35" s="194">
        <v>1.1979999999999999E-2</v>
      </c>
      <c r="K35" s="194">
        <f>ROUND(E35*J35,2)</f>
        <v>0.22</v>
      </c>
      <c r="L35" s="194">
        <v>0</v>
      </c>
      <c r="M35" s="194">
        <f>ROUND(E35*L35,2)</f>
        <v>0</v>
      </c>
      <c r="N35" s="195" t="s">
        <v>743</v>
      </c>
      <c r="O35" s="221" t="s">
        <v>281</v>
      </c>
      <c r="P35" s="32"/>
      <c r="Q35" s="32"/>
      <c r="R35" s="32"/>
      <c r="S35" s="32"/>
      <c r="T35" s="32"/>
      <c r="U35" s="32"/>
      <c r="V35" s="32"/>
      <c r="W35" s="32"/>
      <c r="X35" s="32"/>
      <c r="Y35" s="32"/>
      <c r="Z35" s="32"/>
      <c r="AA35" s="32"/>
      <c r="AB35" s="32"/>
      <c r="AC35" s="32"/>
      <c r="AD35" s="32"/>
      <c r="AE35" s="32" t="s">
        <v>384</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1663</v>
      </c>
      <c r="D36" s="236"/>
      <c r="E36" s="239">
        <v>14.569599999999999</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386</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1664</v>
      </c>
      <c r="D37" s="236"/>
      <c r="E37" s="239">
        <v>2.3180000000000001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1665</v>
      </c>
      <c r="D38" s="236"/>
      <c r="E38" s="239">
        <v>1.3345</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ht="22.5" outlineLevel="1" x14ac:dyDescent="0.2">
      <c r="A40" s="217">
        <v>6</v>
      </c>
      <c r="B40" s="176" t="s">
        <v>1463</v>
      </c>
      <c r="C40" s="202" t="s">
        <v>1464</v>
      </c>
      <c r="D40" s="181" t="s">
        <v>610</v>
      </c>
      <c r="E40" s="186">
        <v>6.8520000000000003</v>
      </c>
      <c r="F40" s="193"/>
      <c r="G40" s="194">
        <f>ROUND(E40*F40,2)</f>
        <v>0</v>
      </c>
      <c r="H40" s="194">
        <v>21</v>
      </c>
      <c r="I40" s="194">
        <f>G40*(1+H40/100)</f>
        <v>0</v>
      </c>
      <c r="J40" s="194">
        <v>0</v>
      </c>
      <c r="K40" s="194">
        <f>ROUND(E40*J40,2)</f>
        <v>0</v>
      </c>
      <c r="L40" s="194">
        <v>0</v>
      </c>
      <c r="M40" s="194">
        <f>ROUND(E40*L40,2)</f>
        <v>0</v>
      </c>
      <c r="N40" s="195"/>
      <c r="O40" s="221" t="s">
        <v>281</v>
      </c>
      <c r="P40" s="32"/>
      <c r="Q40" s="32"/>
      <c r="R40" s="32"/>
      <c r="S40" s="32"/>
      <c r="T40" s="32"/>
      <c r="U40" s="32"/>
      <c r="V40" s="32"/>
      <c r="W40" s="32"/>
      <c r="X40" s="32"/>
      <c r="Y40" s="32"/>
      <c r="Z40" s="32"/>
      <c r="AA40" s="32"/>
      <c r="AB40" s="32"/>
      <c r="AC40" s="32"/>
      <c r="AD40" s="32"/>
      <c r="AE40" s="32" t="s">
        <v>384</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1465</v>
      </c>
      <c r="C42" s="202" t="s">
        <v>1466</v>
      </c>
      <c r="D42" s="181" t="s">
        <v>478</v>
      </c>
      <c r="E42" s="186">
        <v>0.22606999999999999</v>
      </c>
      <c r="F42" s="193"/>
      <c r="G42" s="194">
        <f>ROUND(E42*F42,2)</f>
        <v>0</v>
      </c>
      <c r="H42" s="194">
        <v>21</v>
      </c>
      <c r="I42" s="194">
        <f>G42*(1+H42/100)</f>
        <v>0</v>
      </c>
      <c r="J42" s="194">
        <v>1.02535</v>
      </c>
      <c r="K42" s="194">
        <f>ROUND(E42*J42,2)</f>
        <v>0.23</v>
      </c>
      <c r="L42" s="194">
        <v>0</v>
      </c>
      <c r="M42" s="194">
        <f>ROUND(E42*L42,2)</f>
        <v>0</v>
      </c>
      <c r="N42" s="195"/>
      <c r="O42" s="221" t="s">
        <v>281</v>
      </c>
      <c r="P42" s="32"/>
      <c r="Q42" s="32"/>
      <c r="R42" s="32"/>
      <c r="S42" s="32"/>
      <c r="T42" s="32"/>
      <c r="U42" s="32"/>
      <c r="V42" s="32"/>
      <c r="W42" s="32"/>
      <c r="X42" s="32"/>
      <c r="Y42" s="32"/>
      <c r="Z42" s="32"/>
      <c r="AA42" s="32"/>
      <c r="AB42" s="32"/>
      <c r="AC42" s="32"/>
      <c r="AD42" s="32"/>
      <c r="AE42" s="32" t="s">
        <v>384</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1628</v>
      </c>
      <c r="D43" s="236"/>
      <c r="E43" s="239">
        <v>0.22606999999999999</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x14ac:dyDescent="0.2">
      <c r="A45" s="216" t="s">
        <v>276</v>
      </c>
      <c r="B45" s="175" t="s">
        <v>110</v>
      </c>
      <c r="C45" s="201" t="s">
        <v>111</v>
      </c>
      <c r="D45" s="180"/>
      <c r="E45" s="185"/>
      <c r="F45" s="304">
        <f>SUM(G46:G58)</f>
        <v>0</v>
      </c>
      <c r="G45" s="305"/>
      <c r="H45" s="191"/>
      <c r="I45" s="191">
        <f>SUM(I46:I58)</f>
        <v>0</v>
      </c>
      <c r="J45" s="191"/>
      <c r="K45" s="191">
        <f>SUM(K46:K58)</f>
        <v>1.2</v>
      </c>
      <c r="L45" s="191"/>
      <c r="M45" s="191">
        <f>SUM(M46:M58)</f>
        <v>0</v>
      </c>
      <c r="N45" s="192"/>
      <c r="O45" s="220"/>
      <c r="AE45" t="s">
        <v>277</v>
      </c>
    </row>
    <row r="46" spans="1:60" outlineLevel="1" x14ac:dyDescent="0.2">
      <c r="A46" s="218"/>
      <c r="B46" s="318" t="s">
        <v>671</v>
      </c>
      <c r="C46" s="319"/>
      <c r="D46" s="320"/>
      <c r="E46" s="321"/>
      <c r="F46" s="322"/>
      <c r="G46" s="323"/>
      <c r="H46" s="194"/>
      <c r="I46" s="194"/>
      <c r="J46" s="194"/>
      <c r="K46" s="194"/>
      <c r="L46" s="194"/>
      <c r="M46" s="194"/>
      <c r="N46" s="195"/>
      <c r="O46" s="221"/>
      <c r="P46" s="32"/>
      <c r="Q46" s="32"/>
      <c r="R46" s="32"/>
      <c r="S46" s="32"/>
      <c r="T46" s="32"/>
      <c r="U46" s="32"/>
      <c r="V46" s="32"/>
      <c r="W46" s="32"/>
      <c r="X46" s="32"/>
      <c r="Y46" s="32"/>
      <c r="Z46" s="32"/>
      <c r="AA46" s="32"/>
      <c r="AB46" s="32"/>
      <c r="AC46" s="32">
        <v>0</v>
      </c>
      <c r="AD46" s="32"/>
      <c r="AE46" s="32" t="s">
        <v>377</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672</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379</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1468</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1</v>
      </c>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1469</v>
      </c>
      <c r="C49" s="202" t="s">
        <v>720</v>
      </c>
      <c r="D49" s="181" t="s">
        <v>382</v>
      </c>
      <c r="E49" s="186">
        <v>0.46865000000000001</v>
      </c>
      <c r="F49" s="193"/>
      <c r="G49" s="194">
        <f>ROUND(E49*F49,2)</f>
        <v>0</v>
      </c>
      <c r="H49" s="194">
        <v>21</v>
      </c>
      <c r="I49" s="194">
        <f>G49*(1+H49/100)</f>
        <v>0</v>
      </c>
      <c r="J49" s="194">
        <v>2.5249999999999999</v>
      </c>
      <c r="K49" s="194">
        <f>ROUND(E49*J49,2)</f>
        <v>1.18</v>
      </c>
      <c r="L49" s="194">
        <v>0</v>
      </c>
      <c r="M49" s="194">
        <f>ROUND(E49*L49,2)</f>
        <v>0</v>
      </c>
      <c r="N49" s="195" t="s">
        <v>611</v>
      </c>
      <c r="O49" s="221" t="s">
        <v>281</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03" t="s">
        <v>679</v>
      </c>
      <c r="D50" s="182"/>
      <c r="E50" s="187"/>
      <c r="F50" s="196"/>
      <c r="G50" s="196"/>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284</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1629</v>
      </c>
      <c r="D51" s="236"/>
      <c r="E51" s="239">
        <v>0.46865000000000001</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386</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682</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377</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683</v>
      </c>
      <c r="C54" s="202" t="s">
        <v>609</v>
      </c>
      <c r="D54" s="181" t="s">
        <v>610</v>
      </c>
      <c r="E54" s="186">
        <v>1.1160000000000001</v>
      </c>
      <c r="F54" s="193"/>
      <c r="G54" s="194">
        <f>ROUND(E54*F54,2)</f>
        <v>0</v>
      </c>
      <c r="H54" s="194">
        <v>21</v>
      </c>
      <c r="I54" s="194">
        <f>G54*(1+H54/100)</f>
        <v>0</v>
      </c>
      <c r="J54" s="194">
        <v>1.41E-2</v>
      </c>
      <c r="K54" s="194">
        <f>ROUND(E54*J54,2)</f>
        <v>0.02</v>
      </c>
      <c r="L54" s="194">
        <v>0</v>
      </c>
      <c r="M54" s="194">
        <f>ROUND(E54*L54,2)</f>
        <v>0</v>
      </c>
      <c r="N54" s="195" t="s">
        <v>611</v>
      </c>
      <c r="O54" s="221" t="s">
        <v>281</v>
      </c>
      <c r="P54" s="32"/>
      <c r="Q54" s="32"/>
      <c r="R54" s="32"/>
      <c r="S54" s="32"/>
      <c r="T54" s="32"/>
      <c r="U54" s="32"/>
      <c r="V54" s="32"/>
      <c r="W54" s="32"/>
      <c r="X54" s="32"/>
      <c r="Y54" s="32"/>
      <c r="Z54" s="32"/>
      <c r="AA54" s="32"/>
      <c r="AB54" s="32"/>
      <c r="AC54" s="32"/>
      <c r="AD54" s="32"/>
      <c r="AE54" s="32" t="s">
        <v>384</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1630</v>
      </c>
      <c r="D55" s="236"/>
      <c r="E55" s="239">
        <v>1.1160000000000001</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10</v>
      </c>
      <c r="B57" s="176" t="s">
        <v>691</v>
      </c>
      <c r="C57" s="202" t="s">
        <v>619</v>
      </c>
      <c r="D57" s="181" t="s">
        <v>610</v>
      </c>
      <c r="E57" s="186">
        <v>1.1160000000000001</v>
      </c>
      <c r="F57" s="193"/>
      <c r="G57" s="194">
        <f>ROUND(E57*F57,2)</f>
        <v>0</v>
      </c>
      <c r="H57" s="194">
        <v>21</v>
      </c>
      <c r="I57" s="194">
        <f>G57*(1+H57/100)</f>
        <v>0</v>
      </c>
      <c r="J57" s="194">
        <v>0</v>
      </c>
      <c r="K57" s="194">
        <f>ROUND(E57*J57,2)</f>
        <v>0</v>
      </c>
      <c r="L57" s="194">
        <v>0</v>
      </c>
      <c r="M57" s="194">
        <f>ROUND(E57*L57,2)</f>
        <v>0</v>
      </c>
      <c r="N57" s="195" t="s">
        <v>611</v>
      </c>
      <c r="O57" s="221" t="s">
        <v>281</v>
      </c>
      <c r="P57" s="32"/>
      <c r="Q57" s="32"/>
      <c r="R57" s="32"/>
      <c r="S57" s="32"/>
      <c r="T57" s="32"/>
      <c r="U57" s="32"/>
      <c r="V57" s="32"/>
      <c r="W57" s="32"/>
      <c r="X57" s="32"/>
      <c r="Y57" s="32"/>
      <c r="Z57" s="32"/>
      <c r="AA57" s="32"/>
      <c r="AB57" s="32"/>
      <c r="AC57" s="32"/>
      <c r="AD57" s="32"/>
      <c r="AE57" s="32" t="s">
        <v>384</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x14ac:dyDescent="0.2">
      <c r="A59" s="216" t="s">
        <v>276</v>
      </c>
      <c r="B59" s="175" t="s">
        <v>118</v>
      </c>
      <c r="C59" s="201" t="s">
        <v>119</v>
      </c>
      <c r="D59" s="180"/>
      <c r="E59" s="185"/>
      <c r="F59" s="304">
        <f>SUM(G60:G70)</f>
        <v>0</v>
      </c>
      <c r="G59" s="305"/>
      <c r="H59" s="191"/>
      <c r="I59" s="191">
        <f>SUM(I60:I70)</f>
        <v>0</v>
      </c>
      <c r="J59" s="191"/>
      <c r="K59" s="191">
        <f>SUM(K60:K70)</f>
        <v>0.03</v>
      </c>
      <c r="L59" s="191"/>
      <c r="M59" s="191">
        <f>SUM(M60:M70)</f>
        <v>0</v>
      </c>
      <c r="N59" s="192"/>
      <c r="O59" s="220"/>
      <c r="AE59" t="s">
        <v>277</v>
      </c>
    </row>
    <row r="60" spans="1:60" outlineLevel="1" x14ac:dyDescent="0.2">
      <c r="A60" s="218"/>
      <c r="B60" s="318" t="s">
        <v>740</v>
      </c>
      <c r="C60" s="319"/>
      <c r="D60" s="320"/>
      <c r="E60" s="321"/>
      <c r="F60" s="322"/>
      <c r="G60" s="323"/>
      <c r="H60" s="194"/>
      <c r="I60" s="194"/>
      <c r="J60" s="194"/>
      <c r="K60" s="194"/>
      <c r="L60" s="194"/>
      <c r="M60" s="194"/>
      <c r="N60" s="195"/>
      <c r="O60" s="221"/>
      <c r="P60" s="32"/>
      <c r="Q60" s="32"/>
      <c r="R60" s="32"/>
      <c r="S60" s="32"/>
      <c r="T60" s="32"/>
      <c r="U60" s="32"/>
      <c r="V60" s="32"/>
      <c r="W60" s="32"/>
      <c r="X60" s="32"/>
      <c r="Y60" s="32"/>
      <c r="Z60" s="32"/>
      <c r="AA60" s="32"/>
      <c r="AB60" s="32"/>
      <c r="AC60" s="32">
        <v>0</v>
      </c>
      <c r="AD60" s="32"/>
      <c r="AE60" s="32" t="s">
        <v>377</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11</v>
      </c>
      <c r="B61" s="176" t="s">
        <v>741</v>
      </c>
      <c r="C61" s="202" t="s">
        <v>742</v>
      </c>
      <c r="D61" s="181" t="s">
        <v>498</v>
      </c>
      <c r="E61" s="186">
        <v>1</v>
      </c>
      <c r="F61" s="193"/>
      <c r="G61" s="194">
        <f>ROUND(E61*F61,2)</f>
        <v>0</v>
      </c>
      <c r="H61" s="194">
        <v>21</v>
      </c>
      <c r="I61" s="194">
        <f>G61*(1+H61/100)</f>
        <v>0</v>
      </c>
      <c r="J61" s="194">
        <v>4.6800000000000001E-3</v>
      </c>
      <c r="K61" s="194">
        <f>ROUND(E61*J61,2)</f>
        <v>0</v>
      </c>
      <c r="L61" s="194">
        <v>0</v>
      </c>
      <c r="M61" s="194">
        <f>ROUND(E61*L61,2)</f>
        <v>0</v>
      </c>
      <c r="N61" s="195" t="s">
        <v>743</v>
      </c>
      <c r="O61" s="221" t="s">
        <v>281</v>
      </c>
      <c r="P61" s="32"/>
      <c r="Q61" s="32"/>
      <c r="R61" s="32"/>
      <c r="S61" s="32"/>
      <c r="T61" s="32"/>
      <c r="U61" s="32"/>
      <c r="V61" s="32"/>
      <c r="W61" s="32"/>
      <c r="X61" s="32"/>
      <c r="Y61" s="32"/>
      <c r="Z61" s="32"/>
      <c r="AA61" s="32"/>
      <c r="AB61" s="32"/>
      <c r="AC61" s="32"/>
      <c r="AD61" s="32"/>
      <c r="AE61" s="32" t="s">
        <v>397</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1666</v>
      </c>
      <c r="D62" s="236"/>
      <c r="E62" s="239">
        <v>1</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386</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1667</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v>0</v>
      </c>
      <c r="AD64" s="32"/>
      <c r="AE64" s="32" t="s">
        <v>377</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12</v>
      </c>
      <c r="B65" s="176" t="s">
        <v>1668</v>
      </c>
      <c r="C65" s="202" t="s">
        <v>1669</v>
      </c>
      <c r="D65" s="181" t="s">
        <v>498</v>
      </c>
      <c r="E65" s="186">
        <v>5</v>
      </c>
      <c r="F65" s="193"/>
      <c r="G65" s="194">
        <f>ROUND(E65*F65,2)</f>
        <v>0</v>
      </c>
      <c r="H65" s="194">
        <v>21</v>
      </c>
      <c r="I65" s="194">
        <f>G65*(1+H65/100)</f>
        <v>0</v>
      </c>
      <c r="J65" s="194">
        <v>1.5E-3</v>
      </c>
      <c r="K65" s="194">
        <f>ROUND(E65*J65,2)</f>
        <v>0.01</v>
      </c>
      <c r="L65" s="194">
        <v>0</v>
      </c>
      <c r="M65" s="194">
        <f>ROUND(E65*L65,2)</f>
        <v>0</v>
      </c>
      <c r="N65" s="195" t="s">
        <v>743</v>
      </c>
      <c r="O65" s="221" t="s">
        <v>281</v>
      </c>
      <c r="P65" s="32"/>
      <c r="Q65" s="32"/>
      <c r="R65" s="32"/>
      <c r="S65" s="32"/>
      <c r="T65" s="32"/>
      <c r="U65" s="32"/>
      <c r="V65" s="32"/>
      <c r="W65" s="32"/>
      <c r="X65" s="32"/>
      <c r="Y65" s="32"/>
      <c r="Z65" s="32"/>
      <c r="AA65" s="32"/>
      <c r="AB65" s="32"/>
      <c r="AC65" s="32"/>
      <c r="AD65" s="32"/>
      <c r="AE65" s="32" t="s">
        <v>397</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1670</v>
      </c>
      <c r="D66" s="236"/>
      <c r="E66" s="239">
        <v>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386</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ht="22.5" outlineLevel="1" x14ac:dyDescent="0.2">
      <c r="A68" s="217">
        <v>13</v>
      </c>
      <c r="B68" s="176" t="s">
        <v>1475</v>
      </c>
      <c r="C68" s="202" t="s">
        <v>1476</v>
      </c>
      <c r="D68" s="181" t="s">
        <v>498</v>
      </c>
      <c r="E68" s="186">
        <v>1</v>
      </c>
      <c r="F68" s="193"/>
      <c r="G68" s="194">
        <f>ROUND(E68*F68,2)</f>
        <v>0</v>
      </c>
      <c r="H68" s="194">
        <v>21</v>
      </c>
      <c r="I68" s="194">
        <f>G68*(1+H68/100)</f>
        <v>0</v>
      </c>
      <c r="J68" s="194">
        <v>1.7999999999999999E-2</v>
      </c>
      <c r="K68" s="194">
        <f>ROUND(E68*J68,2)</f>
        <v>0.02</v>
      </c>
      <c r="L68" s="194">
        <v>0</v>
      </c>
      <c r="M68" s="194">
        <f>ROUND(E68*L68,2)</f>
        <v>0</v>
      </c>
      <c r="N68" s="195" t="s">
        <v>479</v>
      </c>
      <c r="O68" s="221" t="s">
        <v>281</v>
      </c>
      <c r="P68" s="32"/>
      <c r="Q68" s="32"/>
      <c r="R68" s="32"/>
      <c r="S68" s="32"/>
      <c r="T68" s="32"/>
      <c r="U68" s="32"/>
      <c r="V68" s="32"/>
      <c r="W68" s="32"/>
      <c r="X68" s="32"/>
      <c r="Y68" s="32"/>
      <c r="Z68" s="32"/>
      <c r="AA68" s="32"/>
      <c r="AB68" s="32"/>
      <c r="AC68" s="32"/>
      <c r="AD68" s="32"/>
      <c r="AE68" s="32" t="s">
        <v>480</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1666</v>
      </c>
      <c r="D69" s="236"/>
      <c r="E69" s="239">
        <v>1</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386</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x14ac:dyDescent="0.2">
      <c r="A71" s="216" t="s">
        <v>276</v>
      </c>
      <c r="B71" s="175" t="s">
        <v>146</v>
      </c>
      <c r="C71" s="201" t="s">
        <v>147</v>
      </c>
      <c r="D71" s="180"/>
      <c r="E71" s="185"/>
      <c r="F71" s="304">
        <f>SUM(G72:G78)</f>
        <v>0</v>
      </c>
      <c r="G71" s="305"/>
      <c r="H71" s="191"/>
      <c r="I71" s="191">
        <f>SUM(I72:I78)</f>
        <v>0</v>
      </c>
      <c r="J71" s="191"/>
      <c r="K71" s="191">
        <f>SUM(K72:K78)</f>
        <v>9.9999999999999992E-2</v>
      </c>
      <c r="L71" s="191"/>
      <c r="M71" s="191">
        <f>SUM(M72:M78)</f>
        <v>0</v>
      </c>
      <c r="N71" s="192"/>
      <c r="O71" s="220"/>
      <c r="AE71" t="s">
        <v>277</v>
      </c>
    </row>
    <row r="72" spans="1:60" outlineLevel="1" x14ac:dyDescent="0.2">
      <c r="A72" s="218"/>
      <c r="B72" s="318" t="s">
        <v>1477</v>
      </c>
      <c r="C72" s="319"/>
      <c r="D72" s="320"/>
      <c r="E72" s="321"/>
      <c r="F72" s="322"/>
      <c r="G72" s="323"/>
      <c r="H72" s="194"/>
      <c r="I72" s="194"/>
      <c r="J72" s="194"/>
      <c r="K72" s="194"/>
      <c r="L72" s="194"/>
      <c r="M72" s="194"/>
      <c r="N72" s="195"/>
      <c r="O72" s="221"/>
      <c r="P72" s="32"/>
      <c r="Q72" s="32"/>
      <c r="R72" s="32"/>
      <c r="S72" s="32"/>
      <c r="T72" s="32"/>
      <c r="U72" s="32"/>
      <c r="V72" s="32"/>
      <c r="W72" s="32"/>
      <c r="X72" s="32"/>
      <c r="Y72" s="32"/>
      <c r="Z72" s="32"/>
      <c r="AA72" s="32"/>
      <c r="AB72" s="32"/>
      <c r="AC72" s="32">
        <v>0</v>
      </c>
      <c r="AD72" s="32"/>
      <c r="AE72" s="32" t="s">
        <v>377</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14</v>
      </c>
      <c r="B73" s="176" t="s">
        <v>1478</v>
      </c>
      <c r="C73" s="202" t="s">
        <v>1479</v>
      </c>
      <c r="D73" s="181" t="s">
        <v>560</v>
      </c>
      <c r="E73" s="186">
        <v>9.56</v>
      </c>
      <c r="F73" s="193"/>
      <c r="G73" s="194">
        <f>ROUND(E73*F73,2)</f>
        <v>0</v>
      </c>
      <c r="H73" s="194">
        <v>21</v>
      </c>
      <c r="I73" s="194">
        <f>G73*(1+H73/100)</f>
        <v>0</v>
      </c>
      <c r="J73" s="194">
        <v>8.9099999999999995E-3</v>
      </c>
      <c r="K73" s="194">
        <f>ROUND(E73*J73,2)</f>
        <v>0.09</v>
      </c>
      <c r="L73" s="194">
        <v>0</v>
      </c>
      <c r="M73" s="194">
        <f>ROUND(E73*L73,2)</f>
        <v>0</v>
      </c>
      <c r="N73" s="195"/>
      <c r="O73" s="221" t="s">
        <v>295</v>
      </c>
      <c r="P73" s="32"/>
      <c r="Q73" s="32"/>
      <c r="R73" s="32"/>
      <c r="S73" s="32"/>
      <c r="T73" s="32"/>
      <c r="U73" s="32"/>
      <c r="V73" s="32"/>
      <c r="W73" s="32"/>
      <c r="X73" s="32"/>
      <c r="Y73" s="32"/>
      <c r="Z73" s="32"/>
      <c r="AA73" s="32"/>
      <c r="AB73" s="32"/>
      <c r="AC73" s="32"/>
      <c r="AD73" s="32"/>
      <c r="AE73" s="32" t="s">
        <v>397</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1631</v>
      </c>
      <c r="D74" s="236"/>
      <c r="E74" s="239">
        <v>9.56</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ht="22.5" outlineLevel="1" x14ac:dyDescent="0.2">
      <c r="A76" s="217">
        <v>15</v>
      </c>
      <c r="B76" s="176" t="s">
        <v>1481</v>
      </c>
      <c r="C76" s="202" t="s">
        <v>1482</v>
      </c>
      <c r="D76" s="181" t="s">
        <v>560</v>
      </c>
      <c r="E76" s="186">
        <v>9.56</v>
      </c>
      <c r="F76" s="193"/>
      <c r="G76" s="194">
        <f>ROUND(E76*F76,2)</f>
        <v>0</v>
      </c>
      <c r="H76" s="194">
        <v>21</v>
      </c>
      <c r="I76" s="194">
        <f>G76*(1+H76/100)</f>
        <v>0</v>
      </c>
      <c r="J76" s="194">
        <v>8.0000000000000004E-4</v>
      </c>
      <c r="K76" s="194">
        <f>ROUND(E76*J76,2)</f>
        <v>0.01</v>
      </c>
      <c r="L76" s="194">
        <v>0</v>
      </c>
      <c r="M76" s="194">
        <f>ROUND(E76*L76,2)</f>
        <v>0</v>
      </c>
      <c r="N76" s="195" t="s">
        <v>479</v>
      </c>
      <c r="O76" s="221" t="s">
        <v>281</v>
      </c>
      <c r="P76" s="32"/>
      <c r="Q76" s="32"/>
      <c r="R76" s="32"/>
      <c r="S76" s="32"/>
      <c r="T76" s="32"/>
      <c r="U76" s="32"/>
      <c r="V76" s="32"/>
      <c r="W76" s="32"/>
      <c r="X76" s="32"/>
      <c r="Y76" s="32"/>
      <c r="Z76" s="32"/>
      <c r="AA76" s="32"/>
      <c r="AB76" s="32"/>
      <c r="AC76" s="32"/>
      <c r="AD76" s="32"/>
      <c r="AE76" s="32" t="s">
        <v>480</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1632</v>
      </c>
      <c r="D77" s="236"/>
      <c r="E77" s="239">
        <v>9.56</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386</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x14ac:dyDescent="0.2">
      <c r="A79" s="216" t="s">
        <v>276</v>
      </c>
      <c r="B79" s="175" t="s">
        <v>150</v>
      </c>
      <c r="C79" s="201" t="s">
        <v>151</v>
      </c>
      <c r="D79" s="180"/>
      <c r="E79" s="185"/>
      <c r="F79" s="304">
        <f>SUM(G80:G90)</f>
        <v>0</v>
      </c>
      <c r="G79" s="305"/>
      <c r="H79" s="191"/>
      <c r="I79" s="191">
        <f>SUM(I80:I90)</f>
        <v>0</v>
      </c>
      <c r="J79" s="191"/>
      <c r="K79" s="191">
        <f>SUM(K80:K90)</f>
        <v>0.04</v>
      </c>
      <c r="L79" s="191"/>
      <c r="M79" s="191">
        <f>SUM(M80:M90)</f>
        <v>0</v>
      </c>
      <c r="N79" s="192"/>
      <c r="O79" s="220"/>
      <c r="AE79" t="s">
        <v>277</v>
      </c>
    </row>
    <row r="80" spans="1:60" outlineLevel="1" x14ac:dyDescent="0.2">
      <c r="A80" s="218"/>
      <c r="B80" s="318" t="s">
        <v>747</v>
      </c>
      <c r="C80" s="319"/>
      <c r="D80" s="320"/>
      <c r="E80" s="321"/>
      <c r="F80" s="322"/>
      <c r="G80" s="323"/>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377</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748</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379</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749</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1</v>
      </c>
      <c r="AD82" s="32"/>
      <c r="AE82" s="32" t="s">
        <v>377</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16</v>
      </c>
      <c r="B83" s="176" t="s">
        <v>750</v>
      </c>
      <c r="C83" s="202" t="s">
        <v>751</v>
      </c>
      <c r="D83" s="181" t="s">
        <v>498</v>
      </c>
      <c r="E83" s="186">
        <v>1</v>
      </c>
      <c r="F83" s="193"/>
      <c r="G83" s="194">
        <f>ROUND(E83*F83,2)</f>
        <v>0</v>
      </c>
      <c r="H83" s="194">
        <v>21</v>
      </c>
      <c r="I83" s="194">
        <f>G83*(1+H83/100)</f>
        <v>0</v>
      </c>
      <c r="J83" s="194">
        <v>2.5000000000000001E-4</v>
      </c>
      <c r="K83" s="194">
        <f>ROUND(E83*J83,2)</f>
        <v>0</v>
      </c>
      <c r="L83" s="194">
        <v>0</v>
      </c>
      <c r="M83" s="194">
        <f>ROUND(E83*L83,2)</f>
        <v>0</v>
      </c>
      <c r="N83" s="195" t="s">
        <v>611</v>
      </c>
      <c r="O83" s="221" t="s">
        <v>281</v>
      </c>
      <c r="P83" s="32"/>
      <c r="Q83" s="32"/>
      <c r="R83" s="32"/>
      <c r="S83" s="32"/>
      <c r="T83" s="32"/>
      <c r="U83" s="32"/>
      <c r="V83" s="32"/>
      <c r="W83" s="32"/>
      <c r="X83" s="32"/>
      <c r="Y83" s="32"/>
      <c r="Z83" s="32"/>
      <c r="AA83" s="32"/>
      <c r="AB83" s="32"/>
      <c r="AC83" s="32"/>
      <c r="AD83" s="32"/>
      <c r="AE83" s="32" t="s">
        <v>397</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1586</v>
      </c>
      <c r="D84" s="236"/>
      <c r="E84" s="239">
        <v>1</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17</v>
      </c>
      <c r="B86" s="176" t="s">
        <v>1587</v>
      </c>
      <c r="C86" s="202" t="s">
        <v>1633</v>
      </c>
      <c r="D86" s="181" t="s">
        <v>638</v>
      </c>
      <c r="E86" s="186">
        <v>36.590000000000003</v>
      </c>
      <c r="F86" s="193"/>
      <c r="G86" s="194">
        <f>ROUND(E86*F86,2)</f>
        <v>0</v>
      </c>
      <c r="H86" s="194">
        <v>21</v>
      </c>
      <c r="I86" s="194">
        <f>G86*(1+H86/100)</f>
        <v>0</v>
      </c>
      <c r="J86" s="194">
        <v>1E-3</v>
      </c>
      <c r="K86" s="194">
        <f>ROUND(E86*J86,2)</f>
        <v>0.04</v>
      </c>
      <c r="L86" s="194">
        <v>0</v>
      </c>
      <c r="M86" s="194">
        <f>ROUND(E86*L86,2)</f>
        <v>0</v>
      </c>
      <c r="N86" s="195"/>
      <c r="O86" s="221" t="s">
        <v>295</v>
      </c>
      <c r="P86" s="32"/>
      <c r="Q86" s="32"/>
      <c r="R86" s="32"/>
      <c r="S86" s="32"/>
      <c r="T86" s="32"/>
      <c r="U86" s="32"/>
      <c r="V86" s="32"/>
      <c r="W86" s="32"/>
      <c r="X86" s="32"/>
      <c r="Y86" s="32"/>
      <c r="Z86" s="32"/>
      <c r="AA86" s="32"/>
      <c r="AB86" s="32"/>
      <c r="AC86" s="32"/>
      <c r="AD86" s="32"/>
      <c r="AE86" s="32" t="s">
        <v>480</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03" t="s">
        <v>761</v>
      </c>
      <c r="D87" s="182"/>
      <c r="E87" s="187"/>
      <c r="F87" s="196"/>
      <c r="G87" s="196"/>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284</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1634</v>
      </c>
      <c r="D88" s="236"/>
      <c r="E88" s="239">
        <v>30.83</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386</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1635</v>
      </c>
      <c r="D89" s="236"/>
      <c r="E89" s="239">
        <v>5.76</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386</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x14ac:dyDescent="0.2">
      <c r="A91" s="216" t="s">
        <v>276</v>
      </c>
      <c r="B91" s="175" t="s">
        <v>157</v>
      </c>
      <c r="C91" s="201" t="s">
        <v>158</v>
      </c>
      <c r="D91" s="180"/>
      <c r="E91" s="185"/>
      <c r="F91" s="304">
        <f>SUM(G92:G103)</f>
        <v>0</v>
      </c>
      <c r="G91" s="305"/>
      <c r="H91" s="191"/>
      <c r="I91" s="191">
        <f>SUM(I92:I103)</f>
        <v>0</v>
      </c>
      <c r="J91" s="191"/>
      <c r="K91" s="191">
        <f>SUM(K92:K103)</f>
        <v>0</v>
      </c>
      <c r="L91" s="191"/>
      <c r="M91" s="191">
        <f>SUM(M92:M103)</f>
        <v>0</v>
      </c>
      <c r="N91" s="192"/>
      <c r="O91" s="220"/>
      <c r="AE91" t="s">
        <v>277</v>
      </c>
    </row>
    <row r="92" spans="1:60" outlineLevel="1" x14ac:dyDescent="0.2">
      <c r="A92" s="218"/>
      <c r="B92" s="318" t="s">
        <v>767</v>
      </c>
      <c r="C92" s="319"/>
      <c r="D92" s="320"/>
      <c r="E92" s="321"/>
      <c r="F92" s="322"/>
      <c r="G92" s="323"/>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377</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312" t="s">
        <v>768</v>
      </c>
      <c r="C93" s="313"/>
      <c r="D93" s="314"/>
      <c r="E93" s="315"/>
      <c r="F93" s="316"/>
      <c r="G93" s="317"/>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769</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770</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769</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312" t="s">
        <v>771</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769</v>
      </c>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312" t="s">
        <v>772</v>
      </c>
      <c r="C96" s="313"/>
      <c r="D96" s="314"/>
      <c r="E96" s="315"/>
      <c r="F96" s="316"/>
      <c r="G96" s="317"/>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769</v>
      </c>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773</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769</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774</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769</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775</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769</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776</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769</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777</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379</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7">
        <v>18</v>
      </c>
      <c r="B102" s="176" t="s">
        <v>778</v>
      </c>
      <c r="C102" s="202" t="s">
        <v>779</v>
      </c>
      <c r="D102" s="181" t="s">
        <v>478</v>
      </c>
      <c r="E102" s="186">
        <v>9.0346600000000006</v>
      </c>
      <c r="F102" s="193"/>
      <c r="G102" s="194">
        <f>ROUND(E102*F102,2)</f>
        <v>0</v>
      </c>
      <c r="H102" s="194">
        <v>21</v>
      </c>
      <c r="I102" s="194">
        <f>G102*(1+H102/100)</f>
        <v>0</v>
      </c>
      <c r="J102" s="194">
        <v>0</v>
      </c>
      <c r="K102" s="194">
        <f>ROUND(E102*J102,2)</f>
        <v>0</v>
      </c>
      <c r="L102" s="194">
        <v>0</v>
      </c>
      <c r="M102" s="194">
        <f>ROUND(E102*L102,2)</f>
        <v>0</v>
      </c>
      <c r="N102" s="195"/>
      <c r="O102" s="221" t="s">
        <v>281</v>
      </c>
      <c r="P102" s="32"/>
      <c r="Q102" s="32"/>
      <c r="R102" s="32"/>
      <c r="S102" s="32"/>
      <c r="T102" s="32"/>
      <c r="U102" s="32"/>
      <c r="V102" s="32"/>
      <c r="W102" s="32"/>
      <c r="X102" s="32"/>
      <c r="Y102" s="32"/>
      <c r="Z102" s="32"/>
      <c r="AA102" s="32"/>
      <c r="AB102" s="32"/>
      <c r="AC102" s="32"/>
      <c r="AD102" s="32"/>
      <c r="AE102" s="32" t="s">
        <v>781</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13.5" outlineLevel="1" thickBot="1" x14ac:dyDescent="0.25">
      <c r="A103" s="227"/>
      <c r="B103" s="228"/>
      <c r="C103" s="306"/>
      <c r="D103" s="307"/>
      <c r="E103" s="308"/>
      <c r="F103" s="309"/>
      <c r="G103" s="310"/>
      <c r="H103" s="229"/>
      <c r="I103" s="229"/>
      <c r="J103" s="229"/>
      <c r="K103" s="229"/>
      <c r="L103" s="229"/>
      <c r="M103" s="229"/>
      <c r="N103" s="230"/>
      <c r="O103" s="23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166"/>
      <c r="B104" s="178" t="s">
        <v>338</v>
      </c>
      <c r="C104" s="204" t="s">
        <v>338</v>
      </c>
      <c r="D104" s="183"/>
      <c r="E104" s="188"/>
      <c r="F104" s="197"/>
      <c r="G104" s="197"/>
      <c r="H104" s="197"/>
      <c r="I104" s="197"/>
      <c r="J104" s="197"/>
      <c r="K104" s="197"/>
      <c r="L104" s="197"/>
      <c r="M104" s="197"/>
      <c r="N104" s="197"/>
      <c r="O104" s="198"/>
    </row>
    <row r="105" spans="1:60" hidden="1" x14ac:dyDescent="0.2">
      <c r="A105" s="206"/>
      <c r="B105" s="199"/>
      <c r="C105" s="205"/>
      <c r="D105" s="144"/>
      <c r="E105" s="46"/>
      <c r="F105" s="46"/>
      <c r="G105" s="46"/>
      <c r="H105" s="46"/>
      <c r="I105" s="46"/>
      <c r="J105" s="46"/>
      <c r="K105" s="46"/>
      <c r="L105" s="46"/>
      <c r="M105" s="46"/>
      <c r="N105" s="46"/>
      <c r="O105" s="143"/>
    </row>
    <row r="106" spans="1:60" hidden="1" x14ac:dyDescent="0.2">
      <c r="A106" s="209"/>
      <c r="B106" s="210" t="s">
        <v>339</v>
      </c>
      <c r="C106" s="211"/>
      <c r="D106" s="212"/>
      <c r="E106" s="213"/>
      <c r="F106" s="213"/>
      <c r="G106" s="214">
        <f>F9+F45+F59+F71+F79+F91</f>
        <v>0</v>
      </c>
      <c r="H106" s="39"/>
      <c r="I106" s="39"/>
      <c r="J106" s="39"/>
      <c r="K106" s="39"/>
      <c r="L106" s="39"/>
      <c r="M106" s="39"/>
      <c r="N106" s="39"/>
      <c r="O106" s="145"/>
    </row>
    <row r="107" spans="1:60" x14ac:dyDescent="0.2">
      <c r="D107" s="142"/>
    </row>
    <row r="108" spans="1:60" x14ac:dyDescent="0.2">
      <c r="D108" s="142"/>
    </row>
    <row r="109" spans="1:60" x14ac:dyDescent="0.2">
      <c r="D109" s="142"/>
    </row>
    <row r="110" spans="1:60" x14ac:dyDescent="0.2">
      <c r="D110" s="142"/>
    </row>
    <row r="111" spans="1:60" x14ac:dyDescent="0.2">
      <c r="D111" s="142"/>
    </row>
    <row r="112" spans="1:60"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fLYsQqRfw2shp5SEEwWlffdV8oQI9yo8g16h3v5vnVljudHNvhnzJoKG+IpN9nU4lcGUGnzKEJgnBIe1SAOkQg==" saltValue="7qhGIm05tXSk8yTTX+NTCg==" spinCount="100000" sheet="1"/>
  <mergeCells count="58">
    <mergeCell ref="B99:G99"/>
    <mergeCell ref="B100:G100"/>
    <mergeCell ref="B101:G101"/>
    <mergeCell ref="C103:G103"/>
    <mergeCell ref="B93:G93"/>
    <mergeCell ref="B94:G94"/>
    <mergeCell ref="B95:G95"/>
    <mergeCell ref="B96:G96"/>
    <mergeCell ref="B97:G97"/>
    <mergeCell ref="B98:G98"/>
    <mergeCell ref="B92:G92"/>
    <mergeCell ref="F71:G71"/>
    <mergeCell ref="B72:G72"/>
    <mergeCell ref="C75:G75"/>
    <mergeCell ref="C78:G78"/>
    <mergeCell ref="F79:G79"/>
    <mergeCell ref="B80:G80"/>
    <mergeCell ref="B81:G81"/>
    <mergeCell ref="B82:G82"/>
    <mergeCell ref="C85:G85"/>
    <mergeCell ref="C90:G90"/>
    <mergeCell ref="F91:G91"/>
    <mergeCell ref="C70:G70"/>
    <mergeCell ref="B47:G47"/>
    <mergeCell ref="B48:G48"/>
    <mergeCell ref="C52:G52"/>
    <mergeCell ref="B53:G53"/>
    <mergeCell ref="C56:G56"/>
    <mergeCell ref="C58:G58"/>
    <mergeCell ref="F59:G59"/>
    <mergeCell ref="B60:G60"/>
    <mergeCell ref="C63:G63"/>
    <mergeCell ref="B64:G64"/>
    <mergeCell ref="C67:G67"/>
    <mergeCell ref="B46:G46"/>
    <mergeCell ref="C27:G27"/>
    <mergeCell ref="B28:G28"/>
    <mergeCell ref="B29:G29"/>
    <mergeCell ref="B30:G30"/>
    <mergeCell ref="C32:G32"/>
    <mergeCell ref="B33:G33"/>
    <mergeCell ref="B34:G34"/>
    <mergeCell ref="C39:G39"/>
    <mergeCell ref="C41:G41"/>
    <mergeCell ref="C44:G44"/>
    <mergeCell ref="F45:G45"/>
    <mergeCell ref="B24:G24"/>
    <mergeCell ref="A1:G1"/>
    <mergeCell ref="C7:G7"/>
    <mergeCell ref="F9:G9"/>
    <mergeCell ref="B10:G10"/>
    <mergeCell ref="B11:G11"/>
    <mergeCell ref="C14:G14"/>
    <mergeCell ref="B15:G15"/>
    <mergeCell ref="B16:G16"/>
    <mergeCell ref="C21:G21"/>
    <mergeCell ref="B22:G22"/>
    <mergeCell ref="B23:G23"/>
  </mergeCells>
  <pageMargins left="0.59055118110236204" right="0.39370078740157499" top="0.78740157499999996" bottom="0.78740157499999996"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364</v>
      </c>
      <c r="C4" s="170" t="s">
        <v>365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SUMIF(AM8:AM727,AN5,G8:G727)</f>
        <v>0</v>
      </c>
      <c r="AO6">
        <f>SUMIF(AM8:AM727,AO5,G8:G727)</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64</v>
      </c>
      <c r="C9" s="201" t="s">
        <v>65</v>
      </c>
      <c r="D9" s="180"/>
      <c r="E9" s="185"/>
      <c r="F9" s="304">
        <f>SUM(G10:G16)</f>
        <v>0</v>
      </c>
      <c r="G9" s="305"/>
      <c r="H9" s="191"/>
      <c r="I9" s="191">
        <f>SUM(I10:I16)</f>
        <v>0</v>
      </c>
      <c r="J9" s="191"/>
      <c r="K9" s="191">
        <f>SUM(K10:K16)</f>
        <v>0</v>
      </c>
      <c r="L9" s="191"/>
      <c r="M9" s="191">
        <f>SUM(M10:M16)</f>
        <v>28.38</v>
      </c>
      <c r="N9" s="192"/>
      <c r="O9" s="220"/>
      <c r="AE9" t="s">
        <v>277</v>
      </c>
    </row>
    <row r="10" spans="1:60" outlineLevel="1" x14ac:dyDescent="0.2">
      <c r="A10" s="218"/>
      <c r="B10" s="318" t="s">
        <v>1671</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1672</v>
      </c>
      <c r="C11" s="202" t="s">
        <v>1673</v>
      </c>
      <c r="D11" s="181" t="s">
        <v>610</v>
      </c>
      <c r="E11" s="186">
        <v>25.8</v>
      </c>
      <c r="F11" s="193"/>
      <c r="G11" s="194">
        <f>ROUND(E11*F11,2)</f>
        <v>0</v>
      </c>
      <c r="H11" s="194">
        <v>21</v>
      </c>
      <c r="I11" s="194">
        <f>G11*(1+H11/100)</f>
        <v>0</v>
      </c>
      <c r="J11" s="194">
        <v>0</v>
      </c>
      <c r="K11" s="194">
        <f>ROUND(E11*J11,2)</f>
        <v>0</v>
      </c>
      <c r="L11" s="194">
        <v>0.22</v>
      </c>
      <c r="M11" s="194">
        <f>ROUND(E11*L11,2)</f>
        <v>5.68</v>
      </c>
      <c r="N11" s="195" t="s">
        <v>659</v>
      </c>
      <c r="O11" s="221" t="s">
        <v>281</v>
      </c>
      <c r="P11" s="32"/>
      <c r="Q11" s="32"/>
      <c r="R11" s="32"/>
      <c r="S11" s="32"/>
      <c r="T11" s="32"/>
      <c r="U11" s="32"/>
      <c r="V11" s="32"/>
      <c r="W11" s="32"/>
      <c r="X11" s="32"/>
      <c r="Y11" s="32"/>
      <c r="Z11" s="32"/>
      <c r="AA11" s="32"/>
      <c r="AB11" s="32"/>
      <c r="AC11" s="32"/>
      <c r="AD11" s="32"/>
      <c r="AE11" s="32" t="s">
        <v>1674</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1675</v>
      </c>
      <c r="D12" s="236"/>
      <c r="E12" s="239">
        <v>18</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386</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1676</v>
      </c>
      <c r="D13" s="236"/>
      <c r="E13" s="239">
        <v>7.8</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1677</v>
      </c>
      <c r="C15" s="202" t="s">
        <v>1678</v>
      </c>
      <c r="D15" s="181" t="s">
        <v>610</v>
      </c>
      <c r="E15" s="186">
        <v>25.8</v>
      </c>
      <c r="F15" s="193"/>
      <c r="G15" s="194">
        <f>ROUND(E15*F15,2)</f>
        <v>0</v>
      </c>
      <c r="H15" s="194">
        <v>21</v>
      </c>
      <c r="I15" s="194">
        <f>G15*(1+H15/100)</f>
        <v>0</v>
      </c>
      <c r="J15" s="194">
        <v>0</v>
      </c>
      <c r="K15" s="194">
        <f>ROUND(E15*J15,2)</f>
        <v>0</v>
      </c>
      <c r="L15" s="194">
        <v>0.88</v>
      </c>
      <c r="M15" s="194">
        <f>ROUND(E15*L15,2)</f>
        <v>22.7</v>
      </c>
      <c r="N15" s="195" t="s">
        <v>659</v>
      </c>
      <c r="O15" s="221" t="s">
        <v>281</v>
      </c>
      <c r="P15" s="32"/>
      <c r="Q15" s="32"/>
      <c r="R15" s="32"/>
      <c r="S15" s="32"/>
      <c r="T15" s="32"/>
      <c r="U15" s="32"/>
      <c r="V15" s="32"/>
      <c r="W15" s="32"/>
      <c r="X15" s="32"/>
      <c r="Y15" s="32"/>
      <c r="Z15" s="32"/>
      <c r="AA15" s="32"/>
      <c r="AB15" s="32"/>
      <c r="AC15" s="32"/>
      <c r="AD15" s="32"/>
      <c r="AE15" s="32" t="s">
        <v>1674</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93"/>
      <c r="D16" s="294"/>
      <c r="E16" s="295"/>
      <c r="F16" s="296"/>
      <c r="G16" s="297"/>
      <c r="H16" s="194"/>
      <c r="I16" s="194"/>
      <c r="J16" s="194"/>
      <c r="K16" s="194"/>
      <c r="L16" s="194"/>
      <c r="M16" s="194"/>
      <c r="N16" s="195"/>
      <c r="O16" s="221"/>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x14ac:dyDescent="0.2">
      <c r="A17" s="216" t="s">
        <v>276</v>
      </c>
      <c r="B17" s="175" t="s">
        <v>66</v>
      </c>
      <c r="C17" s="201" t="s">
        <v>67</v>
      </c>
      <c r="D17" s="180"/>
      <c r="E17" s="185"/>
      <c r="F17" s="304">
        <f>SUM(G18:G199)</f>
        <v>0</v>
      </c>
      <c r="G17" s="305"/>
      <c r="H17" s="191"/>
      <c r="I17" s="191">
        <f>SUM(I18:I199)</f>
        <v>0</v>
      </c>
      <c r="J17" s="191"/>
      <c r="K17" s="191">
        <f>SUM(K18:K199)</f>
        <v>224.61999999999998</v>
      </c>
      <c r="L17" s="191"/>
      <c r="M17" s="191">
        <f>SUM(M18:M199)</f>
        <v>0</v>
      </c>
      <c r="N17" s="192"/>
      <c r="O17" s="220"/>
      <c r="AE17" t="s">
        <v>277</v>
      </c>
    </row>
    <row r="18" spans="1:60" outlineLevel="1" x14ac:dyDescent="0.2">
      <c r="A18" s="218"/>
      <c r="B18" s="318" t="s">
        <v>1679</v>
      </c>
      <c r="C18" s="319"/>
      <c r="D18" s="320"/>
      <c r="E18" s="321"/>
      <c r="F18" s="322"/>
      <c r="G18" s="323"/>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377</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ht="22.5" outlineLevel="1" x14ac:dyDescent="0.2">
      <c r="A19" s="218"/>
      <c r="B19" s="312" t="s">
        <v>1680</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379</v>
      </c>
      <c r="AF19" s="32"/>
      <c r="AG19" s="32"/>
      <c r="AH19" s="32"/>
      <c r="AI19" s="32"/>
      <c r="AJ19" s="32"/>
      <c r="AK19" s="32"/>
      <c r="AL19" s="32"/>
      <c r="AM19" s="32"/>
      <c r="AN19" s="32"/>
      <c r="AO19" s="32"/>
      <c r="AP19" s="32"/>
      <c r="AQ19" s="32"/>
      <c r="AR19" s="32"/>
      <c r="AS19" s="32"/>
      <c r="AT19" s="32"/>
      <c r="AU19" s="32"/>
      <c r="AV19" s="32"/>
      <c r="AW19" s="32"/>
      <c r="AX19" s="32"/>
      <c r="AY19" s="32"/>
      <c r="AZ19" s="235" t="str">
        <f>B19</f>
        <v>ve stavu i v poloze, ve kterých byla na začátku zemních prací a to s podepřením, vzepřením nebo s vyvěšením, případně s ochranným bedněním, se zřízením a s odstraněním zajišťovací konstrukce, s opotřebením hmot.</v>
      </c>
      <c r="BA19" s="32"/>
      <c r="BB19" s="32"/>
      <c r="BC19" s="32"/>
      <c r="BD19" s="32"/>
      <c r="BE19" s="32"/>
      <c r="BF19" s="32"/>
      <c r="BG19" s="32"/>
      <c r="BH19" s="32"/>
    </row>
    <row r="20" spans="1:60" ht="22.5" outlineLevel="1" x14ac:dyDescent="0.2">
      <c r="A20" s="217">
        <v>3</v>
      </c>
      <c r="B20" s="176" t="s">
        <v>1681</v>
      </c>
      <c r="C20" s="202" t="s">
        <v>1682</v>
      </c>
      <c r="D20" s="181" t="s">
        <v>560</v>
      </c>
      <c r="E20" s="186">
        <v>5</v>
      </c>
      <c r="F20" s="193"/>
      <c r="G20" s="194">
        <f>ROUND(E20*F20,2)</f>
        <v>0</v>
      </c>
      <c r="H20" s="194">
        <v>21</v>
      </c>
      <c r="I20" s="194">
        <f>G20*(1+H20/100)</f>
        <v>0</v>
      </c>
      <c r="J20" s="194">
        <v>8.6899999999999998E-3</v>
      </c>
      <c r="K20" s="194">
        <f>ROUND(E20*J20,2)</f>
        <v>0.04</v>
      </c>
      <c r="L20" s="194">
        <v>0</v>
      </c>
      <c r="M20" s="194">
        <f>ROUND(E20*L20,2)</f>
        <v>0</v>
      </c>
      <c r="N20" s="195" t="s">
        <v>1683</v>
      </c>
      <c r="O20" s="221" t="s">
        <v>281</v>
      </c>
      <c r="P20" s="32"/>
      <c r="Q20" s="32"/>
      <c r="R20" s="32"/>
      <c r="S20" s="32"/>
      <c r="T20" s="32"/>
      <c r="U20" s="32"/>
      <c r="V20" s="32"/>
      <c r="W20" s="32"/>
      <c r="X20" s="32"/>
      <c r="Y20" s="32"/>
      <c r="Z20" s="32"/>
      <c r="AA20" s="32"/>
      <c r="AB20" s="32"/>
      <c r="AC20" s="32"/>
      <c r="AD20" s="32"/>
      <c r="AE20" s="32" t="s">
        <v>1684</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408</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ht="22.5" outlineLevel="1" x14ac:dyDescent="0.2">
      <c r="A23" s="218"/>
      <c r="B23" s="312" t="s">
        <v>409</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379</v>
      </c>
      <c r="AF23" s="32"/>
      <c r="AG23" s="32"/>
      <c r="AH23" s="32"/>
      <c r="AI23" s="32"/>
      <c r="AJ23" s="32"/>
      <c r="AK23" s="32"/>
      <c r="AL23" s="32"/>
      <c r="AM23" s="32"/>
      <c r="AN23" s="32"/>
      <c r="AO23" s="32"/>
      <c r="AP23" s="32"/>
      <c r="AQ23" s="32"/>
      <c r="AR23" s="32"/>
      <c r="AS23" s="32"/>
      <c r="AT23" s="32"/>
      <c r="AU23" s="32"/>
      <c r="AV23" s="32"/>
      <c r="AW23" s="32"/>
      <c r="AX23" s="32"/>
      <c r="AY23" s="32"/>
      <c r="AZ23" s="235" t="str">
        <f>B23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23" s="32"/>
      <c r="BB23" s="32"/>
      <c r="BC23" s="32"/>
      <c r="BD23" s="32"/>
      <c r="BE23" s="32"/>
      <c r="BF23" s="32"/>
      <c r="BG23" s="32"/>
      <c r="BH23" s="32"/>
    </row>
    <row r="24" spans="1:60" outlineLevel="1" x14ac:dyDescent="0.2">
      <c r="A24" s="217">
        <v>4</v>
      </c>
      <c r="B24" s="176" t="s">
        <v>1685</v>
      </c>
      <c r="C24" s="202" t="s">
        <v>1686</v>
      </c>
      <c r="D24" s="181" t="s">
        <v>382</v>
      </c>
      <c r="E24" s="186">
        <v>737.03976</v>
      </c>
      <c r="F24" s="193"/>
      <c r="G24" s="194">
        <f>ROUND(E24*F24,2)</f>
        <v>0</v>
      </c>
      <c r="H24" s="194">
        <v>21</v>
      </c>
      <c r="I24" s="194">
        <f>G24*(1+H24/100)</f>
        <v>0</v>
      </c>
      <c r="J24" s="194">
        <v>0</v>
      </c>
      <c r="K24" s="194">
        <f>ROUND(E24*J24,2)</f>
        <v>0</v>
      </c>
      <c r="L24" s="194">
        <v>0</v>
      </c>
      <c r="M24" s="194">
        <f>ROUND(E24*L24,2)</f>
        <v>0</v>
      </c>
      <c r="N24" s="195" t="s">
        <v>383</v>
      </c>
      <c r="O24" s="221" t="s">
        <v>281</v>
      </c>
      <c r="P24" s="32"/>
      <c r="Q24" s="32"/>
      <c r="R24" s="32"/>
      <c r="S24" s="32"/>
      <c r="T24" s="32"/>
      <c r="U24" s="32"/>
      <c r="V24" s="32"/>
      <c r="W24" s="32"/>
      <c r="X24" s="32"/>
      <c r="Y24" s="32"/>
      <c r="Z24" s="32"/>
      <c r="AA24" s="32"/>
      <c r="AB24" s="32"/>
      <c r="AC24" s="32"/>
      <c r="AD24" s="32"/>
      <c r="AE24" s="32" t="s">
        <v>1674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ht="22.5" outlineLevel="1" x14ac:dyDescent="0.2">
      <c r="A25" s="218"/>
      <c r="B25" s="177"/>
      <c r="C25" s="203" t="s">
        <v>1687</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284</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03" t="s">
        <v>1688</v>
      </c>
      <c r="D26" s="182"/>
      <c r="E26" s="187"/>
      <c r="F26" s="196"/>
      <c r="G26" s="196"/>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284</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4" t="s">
        <v>444</v>
      </c>
      <c r="D27" s="237"/>
      <c r="E27" s="240"/>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5" t="s">
        <v>1689</v>
      </c>
      <c r="D28" s="237"/>
      <c r="E28" s="240">
        <v>437</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386</v>
      </c>
      <c r="AF28" s="32">
        <v>2</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452</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1690</v>
      </c>
      <c r="D30" s="236"/>
      <c r="E30" s="239"/>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1691</v>
      </c>
      <c r="D31" s="236"/>
      <c r="E31" s="239">
        <v>87.964799999999997</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1692</v>
      </c>
      <c r="D32" s="236"/>
      <c r="E32" s="239">
        <v>3.5135999999999998</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386</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3" t="s">
        <v>1693</v>
      </c>
      <c r="D33" s="236"/>
      <c r="E33" s="239">
        <v>18.60624</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386</v>
      </c>
      <c r="AF33" s="32">
        <v>0</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1694</v>
      </c>
      <c r="D34" s="236"/>
      <c r="E34" s="239">
        <v>8.4</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386</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3" t="s">
        <v>1695</v>
      </c>
      <c r="D35" s="236"/>
      <c r="E35" s="239">
        <v>72.885120000000001</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386</v>
      </c>
      <c r="AF35" s="32">
        <v>0</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1696</v>
      </c>
      <c r="D36" s="236"/>
      <c r="E36" s="239">
        <v>32.324399999999997</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386</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1697</v>
      </c>
      <c r="D37" s="236"/>
      <c r="E37" s="239">
        <v>7.2</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1698</v>
      </c>
      <c r="D38" s="236"/>
      <c r="E38" s="239">
        <v>19.440000000000001</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386</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1699</v>
      </c>
      <c r="D39" s="236"/>
      <c r="E39" s="239">
        <v>71.808000000000007</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386</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1700</v>
      </c>
      <c r="D40" s="236"/>
      <c r="E40" s="239">
        <v>15.444000000000001</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386</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3" t="s">
        <v>1701</v>
      </c>
      <c r="D41" s="236"/>
      <c r="E41" s="239">
        <v>29.58</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386</v>
      </c>
      <c r="AF41" s="32">
        <v>0</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1702</v>
      </c>
      <c r="D42" s="236"/>
      <c r="E42" s="239">
        <v>120.56399999999999</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386</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1703</v>
      </c>
      <c r="D43" s="236"/>
      <c r="E43" s="239">
        <v>30.492000000000001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1704</v>
      </c>
      <c r="D44" s="236"/>
      <c r="E44" s="239">
        <v>19.776</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386</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1705</v>
      </c>
      <c r="D45" s="236"/>
      <c r="E45" s="239">
        <v>199.04159999999999</v>
      </c>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386</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7">
        <v>5</v>
      </c>
      <c r="B47" s="176" t="s">
        <v>414</v>
      </c>
      <c r="C47" s="202" t="s">
        <v>392</v>
      </c>
      <c r="D47" s="181" t="s">
        <v>382</v>
      </c>
      <c r="E47" s="186">
        <v>368.51988</v>
      </c>
      <c r="F47" s="193"/>
      <c r="G47" s="194">
        <f>ROUND(E47*F47,2)</f>
        <v>0</v>
      </c>
      <c r="H47" s="194">
        <v>21</v>
      </c>
      <c r="I47" s="194">
        <f>G47*(1+H47/100)</f>
        <v>0</v>
      </c>
      <c r="J47" s="194">
        <v>0</v>
      </c>
      <c r="K47" s="194">
        <f>ROUND(E47*J47,2)</f>
        <v>0</v>
      </c>
      <c r="L47" s="194">
        <v>0</v>
      </c>
      <c r="M47" s="194">
        <f>ROUND(E47*L47,2)</f>
        <v>0</v>
      </c>
      <c r="N47" s="195" t="s">
        <v>383</v>
      </c>
      <c r="O47" s="221" t="s">
        <v>281</v>
      </c>
      <c r="P47" s="32"/>
      <c r="Q47" s="32"/>
      <c r="R47" s="32"/>
      <c r="S47" s="32"/>
      <c r="T47" s="32"/>
      <c r="U47" s="32"/>
      <c r="V47" s="32"/>
      <c r="W47" s="32"/>
      <c r="X47" s="32"/>
      <c r="Y47" s="32"/>
      <c r="Z47" s="32"/>
      <c r="AA47" s="32"/>
      <c r="AB47" s="32"/>
      <c r="AC47" s="32"/>
      <c r="AD47" s="32"/>
      <c r="AE47" s="32" t="s">
        <v>1674</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43" t="s">
        <v>1706</v>
      </c>
      <c r="D48" s="236"/>
      <c r="E48" s="239">
        <v>368.51988</v>
      </c>
      <c r="F48" s="194"/>
      <c r="G48" s="194"/>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386</v>
      </c>
      <c r="AF48" s="32">
        <v>0</v>
      </c>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312" t="s">
        <v>394</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377</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312" t="s">
        <v>395</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379</v>
      </c>
      <c r="AF51" s="32"/>
      <c r="AG51" s="32"/>
      <c r="AH51" s="32"/>
      <c r="AI51" s="32"/>
      <c r="AJ51" s="32"/>
      <c r="AK51" s="32"/>
      <c r="AL51" s="32"/>
      <c r="AM51" s="32"/>
      <c r="AN51" s="32"/>
      <c r="AO51" s="32"/>
      <c r="AP51" s="32"/>
      <c r="AQ51" s="32"/>
      <c r="AR51" s="32"/>
      <c r="AS51" s="32"/>
      <c r="AT51" s="32"/>
      <c r="AU51" s="32"/>
      <c r="AV51" s="32"/>
      <c r="AW51" s="32"/>
      <c r="AX51" s="32"/>
      <c r="AY51" s="32"/>
      <c r="AZ51" s="235" t="str">
        <f>B51</f>
        <v>zapažených i nezapažených s urovnáním dna do předepsaného profilu a spádu, s přehozením výkopku na přilehlém terénu na vzdálenost do 3 m od podélné osy rýhy nebo s naložením výkopku na dopravní prostředek.</v>
      </c>
      <c r="BA51" s="32"/>
      <c r="BB51" s="32"/>
      <c r="BC51" s="32"/>
      <c r="BD51" s="32"/>
      <c r="BE51" s="32"/>
      <c r="BF51" s="32"/>
      <c r="BG51" s="32"/>
      <c r="BH51" s="32"/>
    </row>
    <row r="52" spans="1:60" outlineLevel="1" x14ac:dyDescent="0.2">
      <c r="A52" s="217">
        <v>6</v>
      </c>
      <c r="B52" s="176" t="s">
        <v>1707</v>
      </c>
      <c r="C52" s="202" t="s">
        <v>1708</v>
      </c>
      <c r="D52" s="181" t="s">
        <v>382</v>
      </c>
      <c r="E52" s="186">
        <v>23.528490000000001</v>
      </c>
      <c r="F52" s="193"/>
      <c r="G52" s="194">
        <f>ROUND(E52*F52,2)</f>
        <v>0</v>
      </c>
      <c r="H52" s="194">
        <v>21</v>
      </c>
      <c r="I52" s="194">
        <f>G52*(1+H52/100)</f>
        <v>0</v>
      </c>
      <c r="J52" s="194">
        <v>0</v>
      </c>
      <c r="K52" s="194">
        <f>ROUND(E52*J52,2)</f>
        <v>0</v>
      </c>
      <c r="L52" s="194">
        <v>0</v>
      </c>
      <c r="M52" s="194">
        <f>ROUND(E52*L52,2)</f>
        <v>0</v>
      </c>
      <c r="N52" s="195" t="s">
        <v>383</v>
      </c>
      <c r="O52" s="221" t="s">
        <v>281</v>
      </c>
      <c r="P52" s="32"/>
      <c r="Q52" s="32"/>
      <c r="R52" s="32"/>
      <c r="S52" s="32"/>
      <c r="T52" s="32"/>
      <c r="U52" s="32"/>
      <c r="V52" s="32"/>
      <c r="W52" s="32"/>
      <c r="X52" s="32"/>
      <c r="Y52" s="32"/>
      <c r="Z52" s="32"/>
      <c r="AA52" s="32"/>
      <c r="AB52" s="32"/>
      <c r="AC52" s="32"/>
      <c r="AD52" s="32"/>
      <c r="AE52" s="32" t="s">
        <v>1674</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03" t="s">
        <v>1709</v>
      </c>
      <c r="D53" s="182"/>
      <c r="E53" s="187"/>
      <c r="F53" s="196"/>
      <c r="G53" s="196"/>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284</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4" t="s">
        <v>444</v>
      </c>
      <c r="D54" s="237"/>
      <c r="E54" s="240"/>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5" t="s">
        <v>1710</v>
      </c>
      <c r="D55" s="237"/>
      <c r="E55" s="240">
        <v>173</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2</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4" t="s">
        <v>452</v>
      </c>
      <c r="D56" s="237"/>
      <c r="E56" s="240"/>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1711</v>
      </c>
      <c r="D57" s="236"/>
      <c r="E57" s="239">
        <v>1.1399999999999999</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386</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1712</v>
      </c>
      <c r="D58" s="236"/>
      <c r="E58" s="239">
        <v>1.69215</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386</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1713</v>
      </c>
      <c r="D59" s="236"/>
      <c r="E59" s="239">
        <v>1.1519999999999999</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386</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1714</v>
      </c>
      <c r="D60" s="236"/>
      <c r="E60" s="239">
        <v>1.4076</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386</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1715</v>
      </c>
      <c r="D61" s="236"/>
      <c r="E61" s="239">
        <v>2.484</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1716</v>
      </c>
      <c r="D62" s="236"/>
      <c r="E62" s="239">
        <v>1.5170999999999999</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386</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1717</v>
      </c>
      <c r="D63" s="236"/>
      <c r="E63" s="239">
        <v>5.49024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1718</v>
      </c>
      <c r="D64" s="236"/>
      <c r="E64" s="239">
        <v>5.8940999999999999</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386</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1719</v>
      </c>
      <c r="D65" s="236"/>
      <c r="E65" s="239">
        <v>2.7513000000000001</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312" t="s">
        <v>1720</v>
      </c>
      <c r="C67" s="313"/>
      <c r="D67" s="314"/>
      <c r="E67" s="315"/>
      <c r="F67" s="316"/>
      <c r="G67" s="317"/>
      <c r="H67" s="194"/>
      <c r="I67" s="194"/>
      <c r="J67" s="194"/>
      <c r="K67" s="194"/>
      <c r="L67" s="194"/>
      <c r="M67" s="194"/>
      <c r="N67" s="195"/>
      <c r="O67" s="221"/>
      <c r="P67" s="32"/>
      <c r="Q67" s="32"/>
      <c r="R67" s="32"/>
      <c r="S67" s="32"/>
      <c r="T67" s="32"/>
      <c r="U67" s="32"/>
      <c r="V67" s="32"/>
      <c r="W67" s="32"/>
      <c r="X67" s="32"/>
      <c r="Y67" s="32"/>
      <c r="Z67" s="32"/>
      <c r="AA67" s="32"/>
      <c r="AB67" s="32"/>
      <c r="AC67" s="32">
        <v>0</v>
      </c>
      <c r="AD67" s="32"/>
      <c r="AE67" s="32" t="s">
        <v>377</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312" t="s">
        <v>1721</v>
      </c>
      <c r="C68" s="313"/>
      <c r="D68" s="314"/>
      <c r="E68" s="315"/>
      <c r="F68" s="316"/>
      <c r="G68" s="317"/>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379</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7</v>
      </c>
      <c r="B69" s="176" t="s">
        <v>1722</v>
      </c>
      <c r="C69" s="202" t="s">
        <v>1723</v>
      </c>
      <c r="D69" s="181" t="s">
        <v>382</v>
      </c>
      <c r="E69" s="186">
        <v>46.991999999999997</v>
      </c>
      <c r="F69" s="193"/>
      <c r="G69" s="194">
        <f>ROUND(E69*F69,2)</f>
        <v>0</v>
      </c>
      <c r="H69" s="194">
        <v>21</v>
      </c>
      <c r="I69" s="194">
        <f>G69*(1+H69/100)</f>
        <v>0</v>
      </c>
      <c r="J69" s="194">
        <v>0</v>
      </c>
      <c r="K69" s="194">
        <f>ROUND(E69*J69,2)</f>
        <v>0</v>
      </c>
      <c r="L69" s="194">
        <v>0</v>
      </c>
      <c r="M69" s="194">
        <f>ROUND(E69*L69,2)</f>
        <v>0</v>
      </c>
      <c r="N69" s="195" t="s">
        <v>383</v>
      </c>
      <c r="O69" s="221" t="s">
        <v>281</v>
      </c>
      <c r="P69" s="32"/>
      <c r="Q69" s="32"/>
      <c r="R69" s="32"/>
      <c r="S69" s="32"/>
      <c r="T69" s="32"/>
      <c r="U69" s="32"/>
      <c r="V69" s="32"/>
      <c r="W69" s="32"/>
      <c r="X69" s="32"/>
      <c r="Y69" s="32"/>
      <c r="Z69" s="32"/>
      <c r="AA69" s="32"/>
      <c r="AB69" s="32"/>
      <c r="AC69" s="32"/>
      <c r="AD69" s="32"/>
      <c r="AE69" s="32" t="s">
        <v>397</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1724</v>
      </c>
      <c r="D70" s="236"/>
      <c r="E70" s="239">
        <v>46.991999999999997</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394</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v>0</v>
      </c>
      <c r="AD72" s="32"/>
      <c r="AE72" s="32" t="s">
        <v>377</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ht="22.5" outlineLevel="1" x14ac:dyDescent="0.2">
      <c r="A73" s="218"/>
      <c r="B73" s="312" t="s">
        <v>395</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379</v>
      </c>
      <c r="AF73" s="32"/>
      <c r="AG73" s="32"/>
      <c r="AH73" s="32"/>
      <c r="AI73" s="32"/>
      <c r="AJ73" s="32"/>
      <c r="AK73" s="32"/>
      <c r="AL73" s="32"/>
      <c r="AM73" s="32"/>
      <c r="AN73" s="32"/>
      <c r="AO73" s="32"/>
      <c r="AP73" s="32"/>
      <c r="AQ73" s="32"/>
      <c r="AR73" s="32"/>
      <c r="AS73" s="32"/>
      <c r="AT73" s="32"/>
      <c r="AU73" s="32"/>
      <c r="AV73" s="32"/>
      <c r="AW73" s="32"/>
      <c r="AX73" s="32"/>
      <c r="AY73" s="32"/>
      <c r="AZ73" s="235" t="str">
        <f>B73</f>
        <v>zapažených i nezapažených s urovnáním dna do předepsaného profilu a spádu, s přehozením výkopku na přilehlém terénu na vzdálenost do 3 m od podélné osy rýhy nebo s naložením výkopku na dopravní prostředek.</v>
      </c>
      <c r="BA73" s="32"/>
      <c r="BB73" s="32"/>
      <c r="BC73" s="32"/>
      <c r="BD73" s="32"/>
      <c r="BE73" s="32"/>
      <c r="BF73" s="32"/>
      <c r="BG73" s="32"/>
      <c r="BH73" s="32"/>
    </row>
    <row r="74" spans="1:60" outlineLevel="1" x14ac:dyDescent="0.2">
      <c r="A74" s="217">
        <v>8</v>
      </c>
      <c r="B74" s="176" t="s">
        <v>406</v>
      </c>
      <c r="C74" s="202" t="s">
        <v>392</v>
      </c>
      <c r="D74" s="181" t="s">
        <v>382</v>
      </c>
      <c r="E74" s="186">
        <v>11.764250000000001</v>
      </c>
      <c r="F74" s="193"/>
      <c r="G74" s="194">
        <f>ROUND(E74*F74,2)</f>
        <v>0</v>
      </c>
      <c r="H74" s="194">
        <v>21</v>
      </c>
      <c r="I74" s="194">
        <f>G74*(1+H74/100)</f>
        <v>0</v>
      </c>
      <c r="J74" s="194">
        <v>0</v>
      </c>
      <c r="K74" s="194">
        <f>ROUND(E74*J74,2)</f>
        <v>0</v>
      </c>
      <c r="L74" s="194">
        <v>0</v>
      </c>
      <c r="M74" s="194">
        <f>ROUND(E74*L74,2)</f>
        <v>0</v>
      </c>
      <c r="N74" s="195" t="s">
        <v>383</v>
      </c>
      <c r="O74" s="221" t="s">
        <v>281</v>
      </c>
      <c r="P74" s="32"/>
      <c r="Q74" s="32"/>
      <c r="R74" s="32"/>
      <c r="S74" s="32"/>
      <c r="T74" s="32"/>
      <c r="U74" s="32"/>
      <c r="V74" s="32"/>
      <c r="W74" s="32"/>
      <c r="X74" s="32"/>
      <c r="Y74" s="32"/>
      <c r="Z74" s="32"/>
      <c r="AA74" s="32"/>
      <c r="AB74" s="32"/>
      <c r="AC74" s="32"/>
      <c r="AD74" s="32"/>
      <c r="AE74" s="32" t="s">
        <v>1674</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1725</v>
      </c>
      <c r="D75" s="236"/>
      <c r="E75" s="239">
        <v>11.764250000000001</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386</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1726</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v>0</v>
      </c>
      <c r="AD77" s="32"/>
      <c r="AE77" s="32" t="s">
        <v>377</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1727</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379</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9</v>
      </c>
      <c r="B79" s="176" t="s">
        <v>1728</v>
      </c>
      <c r="C79" s="202" t="s">
        <v>1729</v>
      </c>
      <c r="D79" s="181" t="s">
        <v>610</v>
      </c>
      <c r="E79" s="186">
        <v>1199.6592000000001</v>
      </c>
      <c r="F79" s="193"/>
      <c r="G79" s="194">
        <f>ROUND(E79*F79,2)</f>
        <v>0</v>
      </c>
      <c r="H79" s="194">
        <v>21</v>
      </c>
      <c r="I79" s="194">
        <f>G79*(1+H79/100)</f>
        <v>0</v>
      </c>
      <c r="J79" s="194">
        <v>9.8999999999999999E-4</v>
      </c>
      <c r="K79" s="194">
        <f>ROUND(E79*J79,2)</f>
        <v>1.19</v>
      </c>
      <c r="L79" s="194">
        <v>0</v>
      </c>
      <c r="M79" s="194">
        <f>ROUND(E79*L79,2)</f>
        <v>0</v>
      </c>
      <c r="N79" s="195" t="s">
        <v>383</v>
      </c>
      <c r="O79" s="221" t="s">
        <v>281</v>
      </c>
      <c r="P79" s="32"/>
      <c r="Q79" s="32"/>
      <c r="R79" s="32"/>
      <c r="S79" s="32"/>
      <c r="T79" s="32"/>
      <c r="U79" s="32"/>
      <c r="V79" s="32"/>
      <c r="W79" s="32"/>
      <c r="X79" s="32"/>
      <c r="Y79" s="32"/>
      <c r="Z79" s="32"/>
      <c r="AA79" s="32"/>
      <c r="AB79" s="32"/>
      <c r="AC79" s="32"/>
      <c r="AD79" s="32"/>
      <c r="AE79" s="32" t="s">
        <v>1674</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4" t="s">
        <v>444</v>
      </c>
      <c r="D80" s="237"/>
      <c r="E80" s="240"/>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5" t="s">
        <v>1689</v>
      </c>
      <c r="D81" s="237"/>
      <c r="E81" s="240">
        <v>437</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386</v>
      </c>
      <c r="AF81" s="32">
        <v>2</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4" t="s">
        <v>452</v>
      </c>
      <c r="D82" s="237"/>
      <c r="E82" s="240"/>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1690</v>
      </c>
      <c r="D83" s="236"/>
      <c r="E83" s="239"/>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386</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1730</v>
      </c>
      <c r="D84" s="236"/>
      <c r="E84" s="239">
        <v>146.608</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1731</v>
      </c>
      <c r="D85" s="236"/>
      <c r="E85" s="239">
        <v>22.4</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386</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43" t="s">
        <v>338</v>
      </c>
      <c r="D86" s="236"/>
      <c r="E86" s="239"/>
      <c r="F86" s="194"/>
      <c r="G86" s="194"/>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386</v>
      </c>
      <c r="AF86" s="32">
        <v>0</v>
      </c>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43" t="s">
        <v>1732</v>
      </c>
      <c r="D87" s="236"/>
      <c r="E87" s="239">
        <v>121.4752</v>
      </c>
      <c r="F87" s="194"/>
      <c r="G87" s="194"/>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386</v>
      </c>
      <c r="AF87" s="32">
        <v>0</v>
      </c>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1733</v>
      </c>
      <c r="D88" s="236"/>
      <c r="E88" s="239">
        <v>1.92</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386</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1734</v>
      </c>
      <c r="D89" s="236"/>
      <c r="E89" s="239">
        <v>32.4</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386</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1735</v>
      </c>
      <c r="D90" s="236"/>
      <c r="E90" s="239">
        <v>119.68</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386</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3" t="s">
        <v>1736</v>
      </c>
      <c r="D91" s="236"/>
      <c r="E91" s="239">
        <v>49.3</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386</v>
      </c>
      <c r="AF91" s="32">
        <v>0</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1737</v>
      </c>
      <c r="D92" s="236"/>
      <c r="E92" s="239">
        <v>200.94</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3" t="s">
        <v>1738</v>
      </c>
      <c r="D93" s="236"/>
      <c r="E93" s="239">
        <v>50.82</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386</v>
      </c>
      <c r="AF93" s="32">
        <v>0</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1739</v>
      </c>
      <c r="D94" s="236"/>
      <c r="E94" s="239">
        <v>52.735999999999997</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386</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1740</v>
      </c>
      <c r="D95" s="236"/>
      <c r="E95" s="239">
        <v>331.73599999999999</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386</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1741</v>
      </c>
      <c r="D96" s="236"/>
      <c r="E96" s="239">
        <v>69.644000000000005</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386</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1742</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v>0</v>
      </c>
      <c r="AD98" s="32"/>
      <c r="AE98" s="32" t="s">
        <v>377</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1743</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379</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7">
        <v>10</v>
      </c>
      <c r="B100" s="176" t="s">
        <v>1744</v>
      </c>
      <c r="C100" s="202" t="s">
        <v>1745</v>
      </c>
      <c r="D100" s="181" t="s">
        <v>610</v>
      </c>
      <c r="E100" s="186">
        <v>1199.6592000000001</v>
      </c>
      <c r="F100" s="193"/>
      <c r="G100" s="194">
        <f>ROUND(E100*F100,2)</f>
        <v>0</v>
      </c>
      <c r="H100" s="194">
        <v>21</v>
      </c>
      <c r="I100" s="194">
        <f>G100*(1+H100/100)</f>
        <v>0</v>
      </c>
      <c r="J100" s="194">
        <v>0</v>
      </c>
      <c r="K100" s="194">
        <f>ROUND(E100*J100,2)</f>
        <v>0</v>
      </c>
      <c r="L100" s="194">
        <v>0</v>
      </c>
      <c r="M100" s="194">
        <f>ROUND(E100*L100,2)</f>
        <v>0</v>
      </c>
      <c r="N100" s="195" t="s">
        <v>383</v>
      </c>
      <c r="O100" s="221" t="s">
        <v>281</v>
      </c>
      <c r="P100" s="32"/>
      <c r="Q100" s="32"/>
      <c r="R100" s="32"/>
      <c r="S100" s="32"/>
      <c r="T100" s="32"/>
      <c r="U100" s="32"/>
      <c r="V100" s="32"/>
      <c r="W100" s="32"/>
      <c r="X100" s="32"/>
      <c r="Y100" s="32"/>
      <c r="Z100" s="32"/>
      <c r="AA100" s="32"/>
      <c r="AB100" s="32"/>
      <c r="AC100" s="32"/>
      <c r="AD100" s="32"/>
      <c r="AE100" s="32" t="s">
        <v>1674</v>
      </c>
      <c r="AF100" s="32"/>
      <c r="AG100" s="32"/>
      <c r="AH100" s="32"/>
      <c r="AI100" s="32"/>
      <c r="AJ100" s="32"/>
      <c r="AK100" s="32"/>
      <c r="AL100" s="32"/>
      <c r="AM100" s="32">
        <v>21</v>
      </c>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1401</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377</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312" t="s">
        <v>1402</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379</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7">
        <v>11</v>
      </c>
      <c r="B104" s="176" t="s">
        <v>1403</v>
      </c>
      <c r="C104" s="202" t="s">
        <v>1404</v>
      </c>
      <c r="D104" s="181" t="s">
        <v>382</v>
      </c>
      <c r="E104" s="186">
        <v>368.51988</v>
      </c>
      <c r="F104" s="193"/>
      <c r="G104" s="194">
        <f>ROUND(E104*F104,2)</f>
        <v>0</v>
      </c>
      <c r="H104" s="194">
        <v>21</v>
      </c>
      <c r="I104" s="194">
        <f>G104*(1+H104/100)</f>
        <v>0</v>
      </c>
      <c r="J104" s="194">
        <v>0</v>
      </c>
      <c r="K104" s="194">
        <f>ROUND(E104*J104,2)</f>
        <v>0</v>
      </c>
      <c r="L104" s="194">
        <v>0</v>
      </c>
      <c r="M104" s="194">
        <f>ROUND(E104*L104,2)</f>
        <v>0</v>
      </c>
      <c r="N104" s="195" t="s">
        <v>383</v>
      </c>
      <c r="O104" s="221" t="s">
        <v>281</v>
      </c>
      <c r="P104" s="32"/>
      <c r="Q104" s="32"/>
      <c r="R104" s="32"/>
      <c r="S104" s="32"/>
      <c r="T104" s="32"/>
      <c r="U104" s="32"/>
      <c r="V104" s="32"/>
      <c r="W104" s="32"/>
      <c r="X104" s="32"/>
      <c r="Y104" s="32"/>
      <c r="Z104" s="32"/>
      <c r="AA104" s="32"/>
      <c r="AB104" s="32"/>
      <c r="AC104" s="32"/>
      <c r="AD104" s="32"/>
      <c r="AE104" s="32" t="s">
        <v>1674</v>
      </c>
      <c r="AF104" s="32"/>
      <c r="AG104" s="32"/>
      <c r="AH104" s="32"/>
      <c r="AI104" s="32"/>
      <c r="AJ104" s="32"/>
      <c r="AK104" s="32"/>
      <c r="AL104" s="32"/>
      <c r="AM104" s="32">
        <v>21</v>
      </c>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43" t="s">
        <v>1706</v>
      </c>
      <c r="D105" s="236"/>
      <c r="E105" s="239">
        <v>368.51988</v>
      </c>
      <c r="F105" s="194"/>
      <c r="G105" s="194"/>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386</v>
      </c>
      <c r="AF105" s="32">
        <v>0</v>
      </c>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416</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v>0</v>
      </c>
      <c r="AD107" s="32"/>
      <c r="AE107" s="32" t="s">
        <v>377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417</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379</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12</v>
      </c>
      <c r="B109" s="176" t="s">
        <v>418</v>
      </c>
      <c r="C109" s="202" t="s">
        <v>419</v>
      </c>
      <c r="D109" s="181" t="s">
        <v>382</v>
      </c>
      <c r="E109" s="186">
        <v>1177.46352</v>
      </c>
      <c r="F109" s="193"/>
      <c r="G109" s="194">
        <f>ROUND(E109*F109,2)</f>
        <v>0</v>
      </c>
      <c r="H109" s="194">
        <v>21</v>
      </c>
      <c r="I109" s="194">
        <f>G109*(1+H109/100)</f>
        <v>0</v>
      </c>
      <c r="J109" s="194">
        <v>0</v>
      </c>
      <c r="K109" s="194">
        <f>ROUND(E109*J109,2)</f>
        <v>0</v>
      </c>
      <c r="L109" s="194">
        <v>0</v>
      </c>
      <c r="M109" s="194">
        <f>ROUND(E109*L109,2)</f>
        <v>0</v>
      </c>
      <c r="N109" s="195" t="s">
        <v>383</v>
      </c>
      <c r="O109" s="221" t="s">
        <v>281</v>
      </c>
      <c r="P109" s="32"/>
      <c r="Q109" s="32"/>
      <c r="R109" s="32"/>
      <c r="S109" s="32"/>
      <c r="T109" s="32"/>
      <c r="U109" s="32"/>
      <c r="V109" s="32"/>
      <c r="W109" s="32"/>
      <c r="X109" s="32"/>
      <c r="Y109" s="32"/>
      <c r="Z109" s="32"/>
      <c r="AA109" s="32"/>
      <c r="AB109" s="32"/>
      <c r="AC109" s="32"/>
      <c r="AD109" s="32"/>
      <c r="AE109" s="32" t="s">
        <v>1674</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1746</v>
      </c>
      <c r="D110" s="236"/>
      <c r="E110" s="239">
        <v>1177.46352</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386</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433</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v>0</v>
      </c>
      <c r="AD112" s="32"/>
      <c r="AE112" s="32" t="s">
        <v>377</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434</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1</v>
      </c>
      <c r="AD113" s="32"/>
      <c r="AE113" s="32" t="s">
        <v>377</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13</v>
      </c>
      <c r="B114" s="176" t="s">
        <v>435</v>
      </c>
      <c r="C114" s="202" t="s">
        <v>436</v>
      </c>
      <c r="D114" s="181" t="s">
        <v>382</v>
      </c>
      <c r="E114" s="186">
        <v>588.73176000000001</v>
      </c>
      <c r="F114" s="193"/>
      <c r="G114" s="194">
        <f>ROUND(E114*F114,2)</f>
        <v>0</v>
      </c>
      <c r="H114" s="194">
        <v>21</v>
      </c>
      <c r="I114" s="194">
        <f>G114*(1+H114/100)</f>
        <v>0</v>
      </c>
      <c r="J114" s="194">
        <v>0</v>
      </c>
      <c r="K114" s="194">
        <f>ROUND(E114*J114,2)</f>
        <v>0</v>
      </c>
      <c r="L114" s="194">
        <v>0</v>
      </c>
      <c r="M114" s="194">
        <f>ROUND(E114*L114,2)</f>
        <v>0</v>
      </c>
      <c r="N114" s="195" t="s">
        <v>383</v>
      </c>
      <c r="O114" s="221" t="s">
        <v>281</v>
      </c>
      <c r="P114" s="32"/>
      <c r="Q114" s="32"/>
      <c r="R114" s="32"/>
      <c r="S114" s="32"/>
      <c r="T114" s="32"/>
      <c r="U114" s="32"/>
      <c r="V114" s="32"/>
      <c r="W114" s="32"/>
      <c r="X114" s="32"/>
      <c r="Y114" s="32"/>
      <c r="Z114" s="32"/>
      <c r="AA114" s="32"/>
      <c r="AB114" s="32"/>
      <c r="AC114" s="32"/>
      <c r="AD114" s="32"/>
      <c r="AE114" s="32" t="s">
        <v>1674</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312" t="s">
        <v>416</v>
      </c>
      <c r="C116" s="313"/>
      <c r="D116" s="314"/>
      <c r="E116" s="315"/>
      <c r="F116" s="316"/>
      <c r="G116" s="317"/>
      <c r="H116" s="194"/>
      <c r="I116" s="194"/>
      <c r="J116" s="194"/>
      <c r="K116" s="194"/>
      <c r="L116" s="194"/>
      <c r="M116" s="194"/>
      <c r="N116" s="195"/>
      <c r="O116" s="221"/>
      <c r="P116" s="32"/>
      <c r="Q116" s="32"/>
      <c r="R116" s="32"/>
      <c r="S116" s="32"/>
      <c r="T116" s="32"/>
      <c r="U116" s="32"/>
      <c r="V116" s="32"/>
      <c r="W116" s="32"/>
      <c r="X116" s="32"/>
      <c r="Y116" s="32"/>
      <c r="Z116" s="32"/>
      <c r="AA116" s="32"/>
      <c r="AB116" s="32"/>
      <c r="AC116" s="32">
        <v>0</v>
      </c>
      <c r="AD116" s="32"/>
      <c r="AE116" s="32" t="s">
        <v>377</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312" t="s">
        <v>417</v>
      </c>
      <c r="C117" s="313"/>
      <c r="D117" s="314"/>
      <c r="E117" s="315"/>
      <c r="F117" s="316"/>
      <c r="G117" s="31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379</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14</v>
      </c>
      <c r="B118" s="176" t="s">
        <v>421</v>
      </c>
      <c r="C118" s="202" t="s">
        <v>422</v>
      </c>
      <c r="D118" s="181" t="s">
        <v>382</v>
      </c>
      <c r="E118" s="186">
        <v>218.828</v>
      </c>
      <c r="F118" s="193"/>
      <c r="G118" s="194">
        <f>ROUND(E118*F118,2)</f>
        <v>0</v>
      </c>
      <c r="H118" s="194">
        <v>21</v>
      </c>
      <c r="I118" s="194">
        <f>G118*(1+H118/100)</f>
        <v>0</v>
      </c>
      <c r="J118" s="194">
        <v>0</v>
      </c>
      <c r="K118" s="194">
        <f>ROUND(E118*J118,2)</f>
        <v>0</v>
      </c>
      <c r="L118" s="194">
        <v>0</v>
      </c>
      <c r="M118" s="194">
        <f>ROUND(E118*L118,2)</f>
        <v>0</v>
      </c>
      <c r="N118" s="195" t="s">
        <v>383</v>
      </c>
      <c r="O118" s="221" t="s">
        <v>281</v>
      </c>
      <c r="P118" s="32"/>
      <c r="Q118" s="32"/>
      <c r="R118" s="32"/>
      <c r="S118" s="32"/>
      <c r="T118" s="32"/>
      <c r="U118" s="32"/>
      <c r="V118" s="32"/>
      <c r="W118" s="32"/>
      <c r="X118" s="32"/>
      <c r="Y118" s="32"/>
      <c r="Z118" s="32"/>
      <c r="AA118" s="32"/>
      <c r="AB118" s="32"/>
      <c r="AC118" s="32"/>
      <c r="AD118" s="32"/>
      <c r="AE118" s="32" t="s">
        <v>1674</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1747</v>
      </c>
      <c r="D119" s="236"/>
      <c r="E119" s="239">
        <v>807.55975999999998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1748</v>
      </c>
      <c r="D120" s="236"/>
      <c r="E120" s="239">
        <v>-588.73176000000001</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386</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312" t="s">
        <v>425</v>
      </c>
      <c r="C122" s="313"/>
      <c r="D122" s="314"/>
      <c r="E122" s="315"/>
      <c r="F122" s="316"/>
      <c r="G122" s="317"/>
      <c r="H122" s="194"/>
      <c r="I122" s="194"/>
      <c r="J122" s="194"/>
      <c r="K122" s="194"/>
      <c r="L122" s="194"/>
      <c r="M122" s="194"/>
      <c r="N122" s="195"/>
      <c r="O122" s="221"/>
      <c r="P122" s="32"/>
      <c r="Q122" s="32"/>
      <c r="R122" s="32"/>
      <c r="S122" s="32"/>
      <c r="T122" s="32"/>
      <c r="U122" s="32"/>
      <c r="V122" s="32"/>
      <c r="W122" s="32"/>
      <c r="X122" s="32"/>
      <c r="Y122" s="32"/>
      <c r="Z122" s="32"/>
      <c r="AA122" s="32"/>
      <c r="AB122" s="32"/>
      <c r="AC122" s="32">
        <v>1</v>
      </c>
      <c r="AD122" s="32"/>
      <c r="AE122" s="32" t="s">
        <v>377</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15</v>
      </c>
      <c r="B123" s="176" t="s">
        <v>1749</v>
      </c>
      <c r="C123" s="202" t="s">
        <v>427</v>
      </c>
      <c r="D123" s="181" t="s">
        <v>382</v>
      </c>
      <c r="E123" s="186">
        <v>4157.732</v>
      </c>
      <c r="F123" s="193"/>
      <c r="G123" s="194">
        <f>ROUND(E123*F123,2)</f>
        <v>0</v>
      </c>
      <c r="H123" s="194">
        <v>21</v>
      </c>
      <c r="I123" s="194">
        <f>G123*(1+H123/100)</f>
        <v>0</v>
      </c>
      <c r="J123" s="194">
        <v>0</v>
      </c>
      <c r="K123" s="194">
        <f>ROUND(E123*J123,2)</f>
        <v>0</v>
      </c>
      <c r="L123" s="194">
        <v>0</v>
      </c>
      <c r="M123" s="194">
        <f>ROUND(E123*L123,2)</f>
        <v>0</v>
      </c>
      <c r="N123" s="195" t="s">
        <v>383</v>
      </c>
      <c r="O123" s="221" t="s">
        <v>281</v>
      </c>
      <c r="P123" s="32"/>
      <c r="Q123" s="32"/>
      <c r="R123" s="32"/>
      <c r="S123" s="32"/>
      <c r="T123" s="32"/>
      <c r="U123" s="32"/>
      <c r="V123" s="32"/>
      <c r="W123" s="32"/>
      <c r="X123" s="32"/>
      <c r="Y123" s="32"/>
      <c r="Z123" s="32"/>
      <c r="AA123" s="32"/>
      <c r="AB123" s="32"/>
      <c r="AC123" s="32"/>
      <c r="AD123" s="32"/>
      <c r="AE123" s="32" t="s">
        <v>1674</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1750</v>
      </c>
      <c r="D124" s="236"/>
      <c r="E124" s="239">
        <v>4157.732</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386</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312" t="s">
        <v>553</v>
      </c>
      <c r="C126" s="313"/>
      <c r="D126" s="314"/>
      <c r="E126" s="315"/>
      <c r="F126" s="316"/>
      <c r="G126" s="317"/>
      <c r="H126" s="194"/>
      <c r="I126" s="194"/>
      <c r="J126" s="194"/>
      <c r="K126" s="194"/>
      <c r="L126" s="194"/>
      <c r="M126" s="194"/>
      <c r="N126" s="195"/>
      <c r="O126" s="221"/>
      <c r="P126" s="32"/>
      <c r="Q126" s="32"/>
      <c r="R126" s="32"/>
      <c r="S126" s="32"/>
      <c r="T126" s="32"/>
      <c r="U126" s="32"/>
      <c r="V126" s="32"/>
      <c r="W126" s="32"/>
      <c r="X126" s="32"/>
      <c r="Y126" s="32"/>
      <c r="Z126" s="32"/>
      <c r="AA126" s="32"/>
      <c r="AB126" s="32"/>
      <c r="AC126" s="32">
        <v>0</v>
      </c>
      <c r="AD126" s="32"/>
      <c r="AE126" s="32" t="s">
        <v>377</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16</v>
      </c>
      <c r="B127" s="176" t="s">
        <v>554</v>
      </c>
      <c r="C127" s="202" t="s">
        <v>555</v>
      </c>
      <c r="D127" s="181" t="s">
        <v>382</v>
      </c>
      <c r="E127" s="186">
        <v>218.828</v>
      </c>
      <c r="F127" s="193"/>
      <c r="G127" s="194">
        <f>ROUND(E127*F127,2)</f>
        <v>0</v>
      </c>
      <c r="H127" s="194">
        <v>21</v>
      </c>
      <c r="I127" s="194">
        <f>G127*(1+H127/100)</f>
        <v>0</v>
      </c>
      <c r="J127" s="194">
        <v>0</v>
      </c>
      <c r="K127" s="194">
        <f>ROUND(E127*J127,2)</f>
        <v>0</v>
      </c>
      <c r="L127" s="194">
        <v>0</v>
      </c>
      <c r="M127" s="194">
        <f>ROUND(E127*L127,2)</f>
        <v>0</v>
      </c>
      <c r="N127" s="195" t="s">
        <v>383</v>
      </c>
      <c r="O127" s="221" t="s">
        <v>281</v>
      </c>
      <c r="P127" s="32"/>
      <c r="Q127" s="32"/>
      <c r="R127" s="32"/>
      <c r="S127" s="32"/>
      <c r="T127" s="32"/>
      <c r="U127" s="32"/>
      <c r="V127" s="32"/>
      <c r="W127" s="32"/>
      <c r="X127" s="32"/>
      <c r="Y127" s="32"/>
      <c r="Z127" s="32"/>
      <c r="AA127" s="32"/>
      <c r="AB127" s="32"/>
      <c r="AC127" s="32"/>
      <c r="AD127" s="32"/>
      <c r="AE127" s="32" t="s">
        <v>1674</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552</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17</v>
      </c>
      <c r="B130" s="176" t="s">
        <v>474</v>
      </c>
      <c r="C130" s="202" t="s">
        <v>475</v>
      </c>
      <c r="D130" s="181" t="s">
        <v>382</v>
      </c>
      <c r="E130" s="186">
        <v>218.828</v>
      </c>
      <c r="F130" s="193"/>
      <c r="G130" s="194">
        <f>ROUND(E130*F130,2)</f>
        <v>0</v>
      </c>
      <c r="H130" s="194">
        <v>21</v>
      </c>
      <c r="I130" s="194">
        <f>G130*(1+H130/100)</f>
        <v>0</v>
      </c>
      <c r="J130" s="194">
        <v>0</v>
      </c>
      <c r="K130" s="194">
        <f>ROUND(E130*J130,2)</f>
        <v>0</v>
      </c>
      <c r="L130" s="194">
        <v>0</v>
      </c>
      <c r="M130" s="194">
        <f>ROUND(E130*L130,2)</f>
        <v>0</v>
      </c>
      <c r="N130" s="195" t="s">
        <v>383</v>
      </c>
      <c r="O130" s="221" t="s">
        <v>281</v>
      </c>
      <c r="P130" s="32"/>
      <c r="Q130" s="32"/>
      <c r="R130" s="32"/>
      <c r="S130" s="32"/>
      <c r="T130" s="32"/>
      <c r="U130" s="32"/>
      <c r="V130" s="32"/>
      <c r="W130" s="32"/>
      <c r="X130" s="32"/>
      <c r="Y130" s="32"/>
      <c r="Z130" s="32"/>
      <c r="AA130" s="32"/>
      <c r="AB130" s="32"/>
      <c r="AC130" s="32"/>
      <c r="AD130" s="32"/>
      <c r="AE130" s="32" t="s">
        <v>1674</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438</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v>0</v>
      </c>
      <c r="AD132" s="32"/>
      <c r="AE132" s="32" t="s">
        <v>377</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439</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379</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18</v>
      </c>
      <c r="B134" s="176" t="s">
        <v>1418</v>
      </c>
      <c r="C134" s="202" t="s">
        <v>1419</v>
      </c>
      <c r="D134" s="181" t="s">
        <v>382</v>
      </c>
      <c r="E134" s="186">
        <v>588.73176000000001</v>
      </c>
      <c r="F134" s="193"/>
      <c r="G134" s="194">
        <f>ROUND(E134*F134,2)</f>
        <v>0</v>
      </c>
      <c r="H134" s="194">
        <v>21</v>
      </c>
      <c r="I134" s="194">
        <f>G134*(1+H134/100)</f>
        <v>0</v>
      </c>
      <c r="J134" s="194">
        <v>0</v>
      </c>
      <c r="K134" s="194">
        <f>ROUND(E134*J134,2)</f>
        <v>0</v>
      </c>
      <c r="L134" s="194">
        <v>0</v>
      </c>
      <c r="M134" s="194">
        <f>ROUND(E134*L134,2)</f>
        <v>0</v>
      </c>
      <c r="N134" s="195" t="s">
        <v>383</v>
      </c>
      <c r="O134" s="221" t="s">
        <v>281</v>
      </c>
      <c r="P134" s="32"/>
      <c r="Q134" s="32"/>
      <c r="R134" s="32"/>
      <c r="S134" s="32"/>
      <c r="T134" s="32"/>
      <c r="U134" s="32"/>
      <c r="V134" s="32"/>
      <c r="W134" s="32"/>
      <c r="X134" s="32"/>
      <c r="Y134" s="32"/>
      <c r="Z134" s="32"/>
      <c r="AA134" s="32"/>
      <c r="AB134" s="32"/>
      <c r="AC134" s="32"/>
      <c r="AD134" s="32"/>
      <c r="AE134" s="32" t="s">
        <v>397</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ht="22.5" outlineLevel="1" x14ac:dyDescent="0.2">
      <c r="A135" s="218"/>
      <c r="B135" s="177"/>
      <c r="C135" s="203" t="s">
        <v>1420</v>
      </c>
      <c r="D135" s="182"/>
      <c r="E135" s="187"/>
      <c r="F135" s="196"/>
      <c r="G135" s="196"/>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284</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43" t="s">
        <v>1751</v>
      </c>
      <c r="D136" s="236"/>
      <c r="E136" s="239">
        <v>760.56975999999997</v>
      </c>
      <c r="F136" s="194"/>
      <c r="G136" s="194"/>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386</v>
      </c>
      <c r="AF136" s="32">
        <v>0</v>
      </c>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44" t="s">
        <v>444</v>
      </c>
      <c r="D137" s="237"/>
      <c r="E137" s="240"/>
      <c r="F137" s="194"/>
      <c r="G137" s="194"/>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5" t="s">
        <v>1752</v>
      </c>
      <c r="D138" s="237"/>
      <c r="E138" s="240">
        <v>0.624</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386</v>
      </c>
      <c r="AF138" s="32">
        <v>2</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5" t="s">
        <v>1753</v>
      </c>
      <c r="D139" s="237"/>
      <c r="E139" s="240">
        <v>0.51348000000000005</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386</v>
      </c>
      <c r="AF139" s="32">
        <v>2</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45" t="s">
        <v>1754</v>
      </c>
      <c r="D140" s="237"/>
      <c r="E140" s="240">
        <v>0.8448</v>
      </c>
      <c r="F140" s="194"/>
      <c r="G140" s="194"/>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386</v>
      </c>
      <c r="AF140" s="32">
        <v>2</v>
      </c>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5" t="s">
        <v>1755</v>
      </c>
      <c r="D141" s="237"/>
      <c r="E141" s="240">
        <v>0.51612000000000002</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386</v>
      </c>
      <c r="AF141" s="32">
        <v>2</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45" t="s">
        <v>1756</v>
      </c>
      <c r="D142" s="237"/>
      <c r="E142" s="240">
        <v>1.0929599999999999</v>
      </c>
      <c r="F142" s="194"/>
      <c r="G142" s="194"/>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t="s">
        <v>386</v>
      </c>
      <c r="AF142" s="32">
        <v>2</v>
      </c>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5" t="s">
        <v>1757</v>
      </c>
      <c r="D143" s="237"/>
      <c r="E143" s="240">
        <v>0.51348000000000005</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386</v>
      </c>
      <c r="AF143" s="32">
        <v>2</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45" t="s">
        <v>1758</v>
      </c>
      <c r="D144" s="237"/>
      <c r="E144" s="240">
        <v>1.8782399999999999</v>
      </c>
      <c r="F144" s="194"/>
      <c r="G144" s="194"/>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386</v>
      </c>
      <c r="AF144" s="32">
        <v>2</v>
      </c>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5" t="s">
        <v>1759</v>
      </c>
      <c r="D145" s="237"/>
      <c r="E145" s="240">
        <v>2.6196000000000002</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386</v>
      </c>
      <c r="AF145" s="32">
        <v>2</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45" t="s">
        <v>1760</v>
      </c>
      <c r="D146" s="237"/>
      <c r="E146" s="240">
        <v>-2.52E-2</v>
      </c>
      <c r="F146" s="194"/>
      <c r="G146" s="194"/>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386</v>
      </c>
      <c r="AF146" s="32">
        <v>2</v>
      </c>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5" t="s">
        <v>1761</v>
      </c>
      <c r="D147" s="237"/>
      <c r="E147" s="240">
        <v>1.4039999999999999</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2</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45" t="s">
        <v>1762</v>
      </c>
      <c r="D148" s="237"/>
      <c r="E148" s="240"/>
      <c r="F148" s="194"/>
      <c r="G148" s="194"/>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386</v>
      </c>
      <c r="AF148" s="32">
        <v>2</v>
      </c>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45" t="s">
        <v>1763</v>
      </c>
      <c r="D149" s="237"/>
      <c r="E149" s="240">
        <v>17.135999999999999</v>
      </c>
      <c r="F149" s="194"/>
      <c r="G149" s="194"/>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t="s">
        <v>386</v>
      </c>
      <c r="AF149" s="32">
        <v>2</v>
      </c>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45" t="s">
        <v>1764</v>
      </c>
      <c r="D150" s="237"/>
      <c r="E150" s="240">
        <v>1.1519999999999999</v>
      </c>
      <c r="F150" s="194"/>
      <c r="G150" s="194"/>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386</v>
      </c>
      <c r="AF150" s="32">
        <v>2</v>
      </c>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45" t="s">
        <v>1765</v>
      </c>
      <c r="D151" s="237"/>
      <c r="E151" s="240">
        <v>4.6252800000000001</v>
      </c>
      <c r="F151" s="194"/>
      <c r="G151" s="194"/>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t="s">
        <v>386</v>
      </c>
      <c r="AF151" s="32">
        <v>2</v>
      </c>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5" t="s">
        <v>1766</v>
      </c>
      <c r="D152" s="237"/>
      <c r="E152" s="240">
        <v>16.91976</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386</v>
      </c>
      <c r="AF152" s="32">
        <v>2</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5" t="s">
        <v>1767</v>
      </c>
      <c r="D153" s="237"/>
      <c r="E153" s="240">
        <v>6.9379200000000001</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386</v>
      </c>
      <c r="AF153" s="32">
        <v>2</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45" t="s">
        <v>1768</v>
      </c>
      <c r="D154" s="237"/>
      <c r="E154" s="240">
        <v>1.32</v>
      </c>
      <c r="F154" s="194"/>
      <c r="G154" s="194"/>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t="s">
        <v>386</v>
      </c>
      <c r="AF154" s="32">
        <v>2</v>
      </c>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45" t="s">
        <v>1769</v>
      </c>
      <c r="D155" s="237"/>
      <c r="E155" s="240">
        <v>15.912000000000001</v>
      </c>
      <c r="F155" s="194"/>
      <c r="G155" s="194"/>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t="s">
        <v>386</v>
      </c>
      <c r="AF155" s="32">
        <v>2</v>
      </c>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5" t="s">
        <v>1770</v>
      </c>
      <c r="D156" s="237"/>
      <c r="E156" s="240">
        <v>3.4319999999999999</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386</v>
      </c>
      <c r="AF156" s="32">
        <v>2</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45" t="s">
        <v>1771</v>
      </c>
      <c r="D157" s="237"/>
      <c r="E157" s="240">
        <v>5.22</v>
      </c>
      <c r="F157" s="194"/>
      <c r="G157" s="194"/>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386</v>
      </c>
      <c r="AF157" s="32">
        <v>2</v>
      </c>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45" t="s">
        <v>1772</v>
      </c>
      <c r="D158" s="237"/>
      <c r="E158" s="240">
        <v>18.36</v>
      </c>
      <c r="F158" s="194"/>
      <c r="G158" s="194"/>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t="s">
        <v>386</v>
      </c>
      <c r="AF158" s="32">
        <v>2</v>
      </c>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45" t="s">
        <v>1773</v>
      </c>
      <c r="D159" s="237"/>
      <c r="E159" s="240">
        <v>2.64</v>
      </c>
      <c r="F159" s="194"/>
      <c r="G159" s="194"/>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t="s">
        <v>386</v>
      </c>
      <c r="AF159" s="32">
        <v>2</v>
      </c>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45" t="s">
        <v>1774</v>
      </c>
      <c r="D160" s="237"/>
      <c r="E160" s="240">
        <v>36.583199999999998</v>
      </c>
      <c r="F160" s="194"/>
      <c r="G160" s="194"/>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t="s">
        <v>386</v>
      </c>
      <c r="AF160" s="32">
        <v>2</v>
      </c>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46" t="s">
        <v>451</v>
      </c>
      <c r="D161" s="238"/>
      <c r="E161" s="241">
        <v>140.21964</v>
      </c>
      <c r="F161" s="194"/>
      <c r="G161" s="194"/>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t="s">
        <v>386</v>
      </c>
      <c r="AF161" s="32">
        <v>3</v>
      </c>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4" t="s">
        <v>452</v>
      </c>
      <c r="D162" s="237"/>
      <c r="E162" s="240"/>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43" t="s">
        <v>1775</v>
      </c>
      <c r="D163" s="236"/>
      <c r="E163" s="239">
        <v>-140.22</v>
      </c>
      <c r="F163" s="194"/>
      <c r="G163" s="194"/>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386</v>
      </c>
      <c r="AF163" s="32">
        <v>0</v>
      </c>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1776</v>
      </c>
      <c r="D164" s="236"/>
      <c r="E164" s="239">
        <v>-59.01</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386</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43" t="s">
        <v>1724</v>
      </c>
      <c r="D165" s="236"/>
      <c r="E165" s="239">
        <v>46.991999999999997</v>
      </c>
      <c r="F165" s="194"/>
      <c r="G165" s="194"/>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t="s">
        <v>386</v>
      </c>
      <c r="AF165" s="32">
        <v>0</v>
      </c>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44" t="s">
        <v>444</v>
      </c>
      <c r="D166" s="237"/>
      <c r="E166" s="240"/>
      <c r="F166" s="194"/>
      <c r="G166" s="194"/>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45" t="s">
        <v>1777</v>
      </c>
      <c r="D167" s="237"/>
      <c r="E167" s="240">
        <v>14.28</v>
      </c>
      <c r="F167" s="194"/>
      <c r="G167" s="194"/>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t="s">
        <v>386</v>
      </c>
      <c r="AF167" s="32">
        <v>2</v>
      </c>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177"/>
      <c r="C168" s="245" t="s">
        <v>1778</v>
      </c>
      <c r="D168" s="237"/>
      <c r="E168" s="240">
        <v>5.32</v>
      </c>
      <c r="F168" s="194"/>
      <c r="G168" s="194"/>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386</v>
      </c>
      <c r="AF168" s="32">
        <v>2</v>
      </c>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46" t="s">
        <v>451</v>
      </c>
      <c r="D169" s="238"/>
      <c r="E169" s="241">
        <v>19.600000000000001</v>
      </c>
      <c r="F169" s="194"/>
      <c r="G169" s="194"/>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386</v>
      </c>
      <c r="AF169" s="32">
        <v>3</v>
      </c>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44" t="s">
        <v>452</v>
      </c>
      <c r="D170" s="237"/>
      <c r="E170" s="240"/>
      <c r="F170" s="194"/>
      <c r="G170" s="194"/>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43" t="s">
        <v>1779</v>
      </c>
      <c r="D171" s="236"/>
      <c r="E171" s="239">
        <v>-19.600000000000001</v>
      </c>
      <c r="F171" s="194"/>
      <c r="G171" s="194"/>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386</v>
      </c>
      <c r="AF171" s="32">
        <v>0</v>
      </c>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312" t="s">
        <v>1780</v>
      </c>
      <c r="C173" s="313"/>
      <c r="D173" s="314"/>
      <c r="E173" s="315"/>
      <c r="F173" s="316"/>
      <c r="G173" s="317"/>
      <c r="H173" s="194"/>
      <c r="I173" s="194"/>
      <c r="J173" s="194"/>
      <c r="K173" s="194"/>
      <c r="L173" s="194"/>
      <c r="M173" s="194"/>
      <c r="N173" s="195"/>
      <c r="O173" s="221"/>
      <c r="P173" s="32"/>
      <c r="Q173" s="32"/>
      <c r="R173" s="32"/>
      <c r="S173" s="32"/>
      <c r="T173" s="32"/>
      <c r="U173" s="32"/>
      <c r="V173" s="32"/>
      <c r="W173" s="32"/>
      <c r="X173" s="32"/>
      <c r="Y173" s="32"/>
      <c r="Z173" s="32"/>
      <c r="AA173" s="32"/>
      <c r="AB173" s="32"/>
      <c r="AC173" s="32">
        <v>0</v>
      </c>
      <c r="AD173" s="32"/>
      <c r="AE173" s="32" t="s">
        <v>377</v>
      </c>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ht="22.5" outlineLevel="1" x14ac:dyDescent="0.2">
      <c r="A174" s="218"/>
      <c r="B174" s="312" t="s">
        <v>1781</v>
      </c>
      <c r="C174" s="313"/>
      <c r="D174" s="314"/>
      <c r="E174" s="315"/>
      <c r="F174" s="316"/>
      <c r="G174" s="31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t="s">
        <v>379</v>
      </c>
      <c r="AF174" s="32"/>
      <c r="AG174" s="32"/>
      <c r="AH174" s="32"/>
      <c r="AI174" s="32"/>
      <c r="AJ174" s="32"/>
      <c r="AK174" s="32"/>
      <c r="AL174" s="32"/>
      <c r="AM174" s="32"/>
      <c r="AN174" s="32"/>
      <c r="AO174" s="32"/>
      <c r="AP174" s="32"/>
      <c r="AQ174" s="32"/>
      <c r="AR174" s="32"/>
      <c r="AS174" s="32"/>
      <c r="AT174" s="32"/>
      <c r="AU174" s="32"/>
      <c r="AV174" s="32"/>
      <c r="AW174" s="32"/>
      <c r="AX174" s="32"/>
      <c r="AY174" s="32"/>
      <c r="AZ174" s="235" t="str">
        <f>B174</f>
        <v>sypaninou z vhodných hornin tř. 1 - 4 nebo materiálem připraveným podél výkopu ve vzdálenosti do 3 m od jeho kraje, pro jakoukoliv hloubku výkopu a jakoukoliv míru zhutnění,</v>
      </c>
      <c r="BA174" s="32"/>
      <c r="BB174" s="32"/>
      <c r="BC174" s="32"/>
      <c r="BD174" s="32"/>
      <c r="BE174" s="32"/>
      <c r="BF174" s="32"/>
      <c r="BG174" s="32"/>
      <c r="BH174" s="32"/>
    </row>
    <row r="175" spans="1:60" outlineLevel="1" x14ac:dyDescent="0.2">
      <c r="A175" s="217">
        <v>19</v>
      </c>
      <c r="B175" s="176" t="s">
        <v>1782</v>
      </c>
      <c r="C175" s="202" t="s">
        <v>457</v>
      </c>
      <c r="D175" s="181" t="s">
        <v>382</v>
      </c>
      <c r="E175" s="186">
        <v>131.40732</v>
      </c>
      <c r="F175" s="193"/>
      <c r="G175" s="194">
        <f>ROUND(E175*F175,2)</f>
        <v>0</v>
      </c>
      <c r="H175" s="194">
        <v>21</v>
      </c>
      <c r="I175" s="194">
        <f>G175*(1+H175/100)</f>
        <v>0</v>
      </c>
      <c r="J175" s="194">
        <v>1.7</v>
      </c>
      <c r="K175" s="194">
        <f>ROUND(E175*J175,2)</f>
        <v>223.39</v>
      </c>
      <c r="L175" s="194">
        <v>0</v>
      </c>
      <c r="M175" s="194">
        <f>ROUND(E175*L175,2)</f>
        <v>0</v>
      </c>
      <c r="N175" s="195" t="s">
        <v>383</v>
      </c>
      <c r="O175" s="221" t="s">
        <v>281</v>
      </c>
      <c r="P175" s="32"/>
      <c r="Q175" s="32"/>
      <c r="R175" s="32"/>
      <c r="S175" s="32"/>
      <c r="T175" s="32"/>
      <c r="U175" s="32"/>
      <c r="V175" s="32"/>
      <c r="W175" s="32"/>
      <c r="X175" s="32"/>
      <c r="Y175" s="32"/>
      <c r="Z175" s="32"/>
      <c r="AA175" s="32"/>
      <c r="AB175" s="32"/>
      <c r="AC175" s="32"/>
      <c r="AD175" s="32"/>
      <c r="AE175" s="32" t="s">
        <v>1674</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43" t="s">
        <v>1783</v>
      </c>
      <c r="D176" s="236"/>
      <c r="E176" s="239">
        <v>0.58160999999999996</v>
      </c>
      <c r="F176" s="194"/>
      <c r="G176" s="194"/>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t="s">
        <v>386</v>
      </c>
      <c r="AF176" s="32">
        <v>0</v>
      </c>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43" t="s">
        <v>1784</v>
      </c>
      <c r="D177" s="236"/>
      <c r="E177" s="239">
        <v>0.49515999999999999</v>
      </c>
      <c r="F177" s="194"/>
      <c r="G177" s="194"/>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386</v>
      </c>
      <c r="AF177" s="32">
        <v>0</v>
      </c>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43" t="s">
        <v>1785</v>
      </c>
      <c r="D178" s="236"/>
      <c r="E178" s="239">
        <v>0.81466000000000005</v>
      </c>
      <c r="F178" s="194"/>
      <c r="G178" s="194"/>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386</v>
      </c>
      <c r="AF178" s="32">
        <v>0</v>
      </c>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43" t="s">
        <v>1786</v>
      </c>
      <c r="D179" s="236"/>
      <c r="E179" s="239">
        <v>0.49769999999999998</v>
      </c>
      <c r="F179" s="194"/>
      <c r="G179" s="194"/>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386</v>
      </c>
      <c r="AF179" s="32">
        <v>0</v>
      </c>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1787</v>
      </c>
      <c r="D180" s="236"/>
      <c r="E180" s="239">
        <v>1.05396</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386</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43" t="s">
        <v>1788</v>
      </c>
      <c r="D181" s="236"/>
      <c r="E181" s="239">
        <v>0.49515999999999999</v>
      </c>
      <c r="F181" s="194"/>
      <c r="G181" s="194"/>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386</v>
      </c>
      <c r="AF181" s="32">
        <v>0</v>
      </c>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43" t="s">
        <v>1789</v>
      </c>
      <c r="D182" s="236"/>
      <c r="E182" s="239">
        <v>1.75065</v>
      </c>
      <c r="F182" s="194"/>
      <c r="G182" s="194"/>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386</v>
      </c>
      <c r="AF182" s="32">
        <v>0</v>
      </c>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43" t="s">
        <v>1790</v>
      </c>
      <c r="D183" s="236"/>
      <c r="E183" s="239">
        <v>2.77874</v>
      </c>
      <c r="F183" s="194"/>
      <c r="G183" s="194"/>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386</v>
      </c>
      <c r="AF183" s="32">
        <v>0</v>
      </c>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43" t="s">
        <v>1791</v>
      </c>
      <c r="D184" s="236"/>
      <c r="E184" s="239">
        <v>-2.673E-2</v>
      </c>
      <c r="F184" s="194"/>
      <c r="G184" s="194"/>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t="s">
        <v>386</v>
      </c>
      <c r="AF184" s="32">
        <v>0</v>
      </c>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43" t="s">
        <v>1792</v>
      </c>
      <c r="D185" s="236"/>
      <c r="E185" s="239">
        <v>1.37713</v>
      </c>
      <c r="F185" s="194"/>
      <c r="G185" s="194"/>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386</v>
      </c>
      <c r="AF185" s="32">
        <v>0</v>
      </c>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43" t="s">
        <v>1690</v>
      </c>
      <c r="D186" s="236"/>
      <c r="E186" s="239"/>
      <c r="F186" s="194"/>
      <c r="G186" s="194"/>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t="s">
        <v>386</v>
      </c>
      <c r="AF186" s="32">
        <v>0</v>
      </c>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43" t="s">
        <v>1793</v>
      </c>
      <c r="D187" s="236"/>
      <c r="E187" s="239">
        <v>15.34243</v>
      </c>
      <c r="F187" s="194"/>
      <c r="G187" s="194"/>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t="s">
        <v>386</v>
      </c>
      <c r="AF187" s="32">
        <v>0</v>
      </c>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43" t="s">
        <v>1794</v>
      </c>
      <c r="D188" s="236"/>
      <c r="E188" s="239">
        <v>1.03142</v>
      </c>
      <c r="F188" s="194"/>
      <c r="G188" s="194"/>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386</v>
      </c>
      <c r="AF188" s="32">
        <v>0</v>
      </c>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43" t="s">
        <v>1795</v>
      </c>
      <c r="D189" s="236"/>
      <c r="E189" s="239">
        <v>4.4602399999999998</v>
      </c>
      <c r="F189" s="194"/>
      <c r="G189" s="194"/>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t="s">
        <v>386</v>
      </c>
      <c r="AF189" s="32">
        <v>0</v>
      </c>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43" t="s">
        <v>1796</v>
      </c>
      <c r="D190" s="236"/>
      <c r="E190" s="239">
        <v>15.77036</v>
      </c>
      <c r="F190" s="194"/>
      <c r="G190" s="194"/>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t="s">
        <v>386</v>
      </c>
      <c r="AF190" s="32">
        <v>0</v>
      </c>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43" t="s">
        <v>1797</v>
      </c>
      <c r="D191" s="236"/>
      <c r="E191" s="239">
        <v>6.6903600000000001</v>
      </c>
      <c r="F191" s="194"/>
      <c r="G191" s="194"/>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t="s">
        <v>386</v>
      </c>
      <c r="AF191" s="32">
        <v>0</v>
      </c>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43" t="s">
        <v>1798</v>
      </c>
      <c r="D192" s="236"/>
      <c r="E192" s="239">
        <v>1.2728999999999999</v>
      </c>
      <c r="F192" s="194"/>
      <c r="G192" s="194"/>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386</v>
      </c>
      <c r="AF192" s="32">
        <v>0</v>
      </c>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43" t="s">
        <v>1799</v>
      </c>
      <c r="D193" s="236"/>
      <c r="E193" s="239">
        <v>14.24654</v>
      </c>
      <c r="F193" s="194"/>
      <c r="G193" s="194"/>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t="s">
        <v>386</v>
      </c>
      <c r="AF193" s="32">
        <v>0</v>
      </c>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43" t="s">
        <v>1800</v>
      </c>
      <c r="D194" s="236"/>
      <c r="E194" s="239">
        <v>3.6404899999999998</v>
      </c>
      <c r="F194" s="194"/>
      <c r="G194" s="194"/>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t="s">
        <v>386</v>
      </c>
      <c r="AF194" s="32">
        <v>0</v>
      </c>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43" t="s">
        <v>1801</v>
      </c>
      <c r="D195" s="236"/>
      <c r="E195" s="239">
        <v>5.22</v>
      </c>
      <c r="F195" s="194"/>
      <c r="G195" s="194"/>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t="s">
        <v>386</v>
      </c>
      <c r="AF195" s="32">
        <v>0</v>
      </c>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43" t="s">
        <v>1802</v>
      </c>
      <c r="D196" s="236"/>
      <c r="E196" s="239">
        <v>18.36</v>
      </c>
      <c r="F196" s="194"/>
      <c r="G196" s="194"/>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t="s">
        <v>386</v>
      </c>
      <c r="AF196" s="32">
        <v>0</v>
      </c>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43" t="s">
        <v>1803</v>
      </c>
      <c r="D197" s="236"/>
      <c r="E197" s="239">
        <v>2.8003800000000001</v>
      </c>
      <c r="F197" s="194"/>
      <c r="G197" s="194"/>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t="s">
        <v>386</v>
      </c>
      <c r="AF197" s="32">
        <v>0</v>
      </c>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43" t="s">
        <v>1804</v>
      </c>
      <c r="D198" s="236"/>
      <c r="E198" s="239">
        <v>32.754159999999999</v>
      </c>
      <c r="F198" s="194"/>
      <c r="G198" s="194"/>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t="s">
        <v>386</v>
      </c>
      <c r="AF198" s="32">
        <v>0</v>
      </c>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x14ac:dyDescent="0.2">
      <c r="A200" s="216" t="s">
        <v>276</v>
      </c>
      <c r="B200" s="175" t="s">
        <v>90</v>
      </c>
      <c r="C200" s="201" t="s">
        <v>91</v>
      </c>
      <c r="D200" s="180"/>
      <c r="E200" s="185"/>
      <c r="F200" s="304">
        <f>SUM(G201:G231)</f>
        <v>0</v>
      </c>
      <c r="G200" s="305"/>
      <c r="H200" s="191"/>
      <c r="I200" s="191">
        <f>SUM(I201:I231)</f>
        <v>0</v>
      </c>
      <c r="J200" s="191"/>
      <c r="K200" s="191">
        <f>SUM(K201:K231)</f>
        <v>116.57</v>
      </c>
      <c r="L200" s="191"/>
      <c r="M200" s="191">
        <f>SUM(M201:M231)</f>
        <v>0</v>
      </c>
      <c r="N200" s="192"/>
      <c r="O200" s="220"/>
      <c r="AE200" t="s">
        <v>277</v>
      </c>
    </row>
    <row r="201" spans="1:60" outlineLevel="1" x14ac:dyDescent="0.2">
      <c r="A201" s="218"/>
      <c r="B201" s="318" t="s">
        <v>1805</v>
      </c>
      <c r="C201" s="319"/>
      <c r="D201" s="320"/>
      <c r="E201" s="321"/>
      <c r="F201" s="322"/>
      <c r="G201" s="323"/>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377</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1806</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t="s">
        <v>379</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20</v>
      </c>
      <c r="B203" s="176" t="s">
        <v>1807</v>
      </c>
      <c r="C203" s="202" t="s">
        <v>1808</v>
      </c>
      <c r="D203" s="181" t="s">
        <v>382</v>
      </c>
      <c r="E203" s="186">
        <v>59.00956</v>
      </c>
      <c r="F203" s="193"/>
      <c r="G203" s="194">
        <f>ROUND(E203*F203,2)</f>
        <v>0</v>
      </c>
      <c r="H203" s="194">
        <v>21</v>
      </c>
      <c r="I203" s="194">
        <f>G203*(1+H203/100)</f>
        <v>0</v>
      </c>
      <c r="J203" s="194">
        <v>1.8907700000000001</v>
      </c>
      <c r="K203" s="194">
        <f>ROUND(E203*J203,2)</f>
        <v>111.57</v>
      </c>
      <c r="L203" s="194">
        <v>0</v>
      </c>
      <c r="M203" s="194">
        <f>ROUND(E203*L203,2)</f>
        <v>0</v>
      </c>
      <c r="N203" s="195" t="s">
        <v>743</v>
      </c>
      <c r="O203" s="221" t="s">
        <v>281</v>
      </c>
      <c r="P203" s="32"/>
      <c r="Q203" s="32"/>
      <c r="R203" s="32"/>
      <c r="S203" s="32"/>
      <c r="T203" s="32"/>
      <c r="U203" s="32"/>
      <c r="V203" s="32"/>
      <c r="W203" s="32"/>
      <c r="X203" s="32"/>
      <c r="Y203" s="32"/>
      <c r="Z203" s="32"/>
      <c r="AA203" s="32"/>
      <c r="AB203" s="32"/>
      <c r="AC203" s="32"/>
      <c r="AD203" s="32"/>
      <c r="AE203" s="32" t="s">
        <v>1674</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43" t="s">
        <v>1809</v>
      </c>
      <c r="D204" s="236"/>
      <c r="E204" s="239">
        <v>0.24</v>
      </c>
      <c r="F204" s="194"/>
      <c r="G204" s="194"/>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386</v>
      </c>
      <c r="AF204" s="32">
        <v>0</v>
      </c>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1810</v>
      </c>
      <c r="D205" s="236"/>
      <c r="E205" s="239">
        <v>0.2334</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386</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43" t="s">
        <v>1811</v>
      </c>
      <c r="D206" s="236"/>
      <c r="E206" s="239">
        <v>0.38400000000000001</v>
      </c>
      <c r="F206" s="194"/>
      <c r="G206" s="194"/>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t="s">
        <v>386</v>
      </c>
      <c r="AF206" s="32">
        <v>0</v>
      </c>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43" t="s">
        <v>1812</v>
      </c>
      <c r="D207" s="236"/>
      <c r="E207" s="239">
        <v>0.2346</v>
      </c>
      <c r="F207" s="194"/>
      <c r="G207" s="194"/>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t="s">
        <v>386</v>
      </c>
      <c r="AF207" s="32">
        <v>0</v>
      </c>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43" t="s">
        <v>1813</v>
      </c>
      <c r="D208" s="236"/>
      <c r="E208" s="239">
        <v>0.49680000000000002</v>
      </c>
      <c r="F208" s="194"/>
      <c r="G208" s="194"/>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386</v>
      </c>
      <c r="AF208" s="32">
        <v>0</v>
      </c>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43" t="s">
        <v>1814</v>
      </c>
      <c r="D209" s="236"/>
      <c r="E209" s="239">
        <v>0.2334</v>
      </c>
      <c r="F209" s="194"/>
      <c r="G209" s="194"/>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386</v>
      </c>
      <c r="AF209" s="32">
        <v>0</v>
      </c>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43" t="s">
        <v>1815</v>
      </c>
      <c r="D210" s="236"/>
      <c r="E210" s="239">
        <v>0.72240000000000004</v>
      </c>
      <c r="F210" s="194"/>
      <c r="G210" s="194"/>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t="s">
        <v>386</v>
      </c>
      <c r="AF210" s="32">
        <v>0</v>
      </c>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1816</v>
      </c>
      <c r="D211" s="236"/>
      <c r="E211" s="239">
        <v>1.3098000000000001</v>
      </c>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386</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1817</v>
      </c>
      <c r="D212" s="236"/>
      <c r="E212" s="239">
        <v>0.61140000000000005</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386</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43" t="s">
        <v>1690</v>
      </c>
      <c r="D213" s="236"/>
      <c r="E213" s="239"/>
      <c r="F213" s="194"/>
      <c r="G213" s="194"/>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t="s">
        <v>386</v>
      </c>
      <c r="AF213" s="32">
        <v>0</v>
      </c>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1818</v>
      </c>
      <c r="D214" s="236"/>
      <c r="E214" s="239">
        <v>9.52</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386</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43" t="s">
        <v>1819</v>
      </c>
      <c r="D215" s="236"/>
      <c r="E215" s="239">
        <v>0.57599999999999996</v>
      </c>
      <c r="F215" s="194"/>
      <c r="G215" s="194"/>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t="s">
        <v>386</v>
      </c>
      <c r="AF215" s="32">
        <v>0</v>
      </c>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43" t="s">
        <v>338</v>
      </c>
      <c r="D216" s="236"/>
      <c r="E216" s="239"/>
      <c r="F216" s="194"/>
      <c r="G216" s="194"/>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t="s">
        <v>386</v>
      </c>
      <c r="AF216" s="32">
        <v>0</v>
      </c>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1820</v>
      </c>
      <c r="D217" s="236"/>
      <c r="E217" s="239">
        <v>6.5076000000000001</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386</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43" t="s">
        <v>1821</v>
      </c>
      <c r="D218" s="236"/>
      <c r="E218" s="239">
        <v>9.6000000000000002E-2</v>
      </c>
      <c r="F218" s="194"/>
      <c r="G218" s="194"/>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t="s">
        <v>386</v>
      </c>
      <c r="AF218" s="32">
        <v>0</v>
      </c>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43" t="s">
        <v>1822</v>
      </c>
      <c r="D219" s="236"/>
      <c r="E219" s="239">
        <v>1.08</v>
      </c>
      <c r="F219" s="194"/>
      <c r="G219" s="194"/>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t="s">
        <v>386</v>
      </c>
      <c r="AF219" s="32">
        <v>0</v>
      </c>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43" t="s">
        <v>1823</v>
      </c>
      <c r="D220" s="236"/>
      <c r="E220" s="239">
        <v>4.2240000000000002</v>
      </c>
      <c r="F220" s="194"/>
      <c r="G220" s="194"/>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t="s">
        <v>386</v>
      </c>
      <c r="AF220" s="32">
        <v>0</v>
      </c>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1824</v>
      </c>
      <c r="D221" s="236"/>
      <c r="E221" s="239">
        <v>1.74</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386</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43" t="s">
        <v>1825</v>
      </c>
      <c r="D222" s="236"/>
      <c r="E222" s="239">
        <v>6.12</v>
      </c>
      <c r="F222" s="194"/>
      <c r="G222" s="194"/>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t="s">
        <v>386</v>
      </c>
      <c r="AF222" s="32">
        <v>0</v>
      </c>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43" t="s">
        <v>1826</v>
      </c>
      <c r="D223" s="236"/>
      <c r="E223" s="239">
        <v>1.32</v>
      </c>
      <c r="F223" s="194"/>
      <c r="G223" s="194"/>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t="s">
        <v>386</v>
      </c>
      <c r="AF223" s="32">
        <v>0</v>
      </c>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43" t="s">
        <v>1827</v>
      </c>
      <c r="D224" s="236"/>
      <c r="E224" s="239">
        <v>3.456</v>
      </c>
      <c r="F224" s="194"/>
      <c r="G224" s="194"/>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t="s">
        <v>386</v>
      </c>
      <c r="AF224" s="32">
        <v>0</v>
      </c>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43" t="s">
        <v>1828</v>
      </c>
      <c r="D225" s="236"/>
      <c r="E225" s="239">
        <v>19.904160000000001</v>
      </c>
      <c r="F225" s="194"/>
      <c r="G225" s="194"/>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t="s">
        <v>386</v>
      </c>
      <c r="AF225" s="32">
        <v>0</v>
      </c>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177"/>
      <c r="C226" s="293"/>
      <c r="D226" s="294"/>
      <c r="E226" s="295"/>
      <c r="F226" s="296"/>
      <c r="G226" s="297"/>
      <c r="H226" s="194"/>
      <c r="I226" s="194"/>
      <c r="J226" s="194"/>
      <c r="K226" s="194"/>
      <c r="L226" s="194"/>
      <c r="M226" s="194"/>
      <c r="N226" s="195"/>
      <c r="O226" s="221"/>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312" t="s">
        <v>1829</v>
      </c>
      <c r="C227" s="313"/>
      <c r="D227" s="314"/>
      <c r="E227" s="315"/>
      <c r="F227" s="316"/>
      <c r="G227" s="317"/>
      <c r="H227" s="194"/>
      <c r="I227" s="194"/>
      <c r="J227" s="194"/>
      <c r="K227" s="194"/>
      <c r="L227" s="194"/>
      <c r="M227" s="194"/>
      <c r="N227" s="195"/>
      <c r="O227" s="221"/>
      <c r="P227" s="32"/>
      <c r="Q227" s="32"/>
      <c r="R227" s="32"/>
      <c r="S227" s="32"/>
      <c r="T227" s="32"/>
      <c r="U227" s="32"/>
      <c r="V227" s="32"/>
      <c r="W227" s="32"/>
      <c r="X227" s="32"/>
      <c r="Y227" s="32"/>
      <c r="Z227" s="32"/>
      <c r="AA227" s="32"/>
      <c r="AB227" s="32"/>
      <c r="AC227" s="32">
        <v>0</v>
      </c>
      <c r="AD227" s="32"/>
      <c r="AE227" s="32" t="s">
        <v>377</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1830</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379</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21</v>
      </c>
      <c r="B229" s="176" t="s">
        <v>1831</v>
      </c>
      <c r="C229" s="202" t="s">
        <v>1832</v>
      </c>
      <c r="D229" s="181" t="s">
        <v>382</v>
      </c>
      <c r="E229" s="186">
        <v>2</v>
      </c>
      <c r="F229" s="193"/>
      <c r="G229" s="194">
        <f>ROUND(E229*F229,2)</f>
        <v>0</v>
      </c>
      <c r="H229" s="194">
        <v>21</v>
      </c>
      <c r="I229" s="194">
        <f>G229*(1+H229/100)</f>
        <v>0</v>
      </c>
      <c r="J229" s="194">
        <v>2.5</v>
      </c>
      <c r="K229" s="194">
        <f>ROUND(E229*J229,2)</f>
        <v>5</v>
      </c>
      <c r="L229" s="194">
        <v>0</v>
      </c>
      <c r="M229" s="194">
        <f>ROUND(E229*L229,2)</f>
        <v>0</v>
      </c>
      <c r="N229" s="195" t="s">
        <v>743</v>
      </c>
      <c r="O229" s="221" t="s">
        <v>281</v>
      </c>
      <c r="P229" s="32"/>
      <c r="Q229" s="32"/>
      <c r="R229" s="32"/>
      <c r="S229" s="32"/>
      <c r="T229" s="32"/>
      <c r="U229" s="32"/>
      <c r="V229" s="32"/>
      <c r="W229" s="32"/>
      <c r="X229" s="32"/>
      <c r="Y229" s="32"/>
      <c r="Z229" s="32"/>
      <c r="AA229" s="32"/>
      <c r="AB229" s="32"/>
      <c r="AC229" s="32"/>
      <c r="AD229" s="32"/>
      <c r="AE229" s="32" t="s">
        <v>1674</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43" t="s">
        <v>1833</v>
      </c>
      <c r="D230" s="236"/>
      <c r="E230" s="239">
        <v>2</v>
      </c>
      <c r="F230" s="194"/>
      <c r="G230" s="194"/>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386</v>
      </c>
      <c r="AF230" s="32">
        <v>0</v>
      </c>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93"/>
      <c r="D231" s="294"/>
      <c r="E231" s="295"/>
      <c r="F231" s="296"/>
      <c r="G231" s="297"/>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x14ac:dyDescent="0.2">
      <c r="A232" s="216" t="s">
        <v>276</v>
      </c>
      <c r="B232" s="175" t="s">
        <v>64</v>
      </c>
      <c r="C232" s="201" t="s">
        <v>65</v>
      </c>
      <c r="D232" s="180"/>
      <c r="E232" s="185"/>
      <c r="F232" s="304">
        <f>SUM(G233:G246)</f>
        <v>0</v>
      </c>
      <c r="G232" s="305"/>
      <c r="H232" s="191"/>
      <c r="I232" s="191">
        <f>SUM(I233:I246)</f>
        <v>0</v>
      </c>
      <c r="J232" s="191"/>
      <c r="K232" s="191">
        <f>SUM(K233:K246)</f>
        <v>14.15</v>
      </c>
      <c r="L232" s="191"/>
      <c r="M232" s="191">
        <f>SUM(M233:M246)</f>
        <v>0</v>
      </c>
      <c r="N232" s="192"/>
      <c r="O232" s="220"/>
      <c r="AE232" t="s">
        <v>277</v>
      </c>
    </row>
    <row r="233" spans="1:60" outlineLevel="1" x14ac:dyDescent="0.2">
      <c r="A233" s="218"/>
      <c r="B233" s="318" t="s">
        <v>1834</v>
      </c>
      <c r="C233" s="319"/>
      <c r="D233" s="320"/>
      <c r="E233" s="321"/>
      <c r="F233" s="322"/>
      <c r="G233" s="323"/>
      <c r="H233" s="194"/>
      <c r="I233" s="194"/>
      <c r="J233" s="194"/>
      <c r="K233" s="194"/>
      <c r="L233" s="194"/>
      <c r="M233" s="194"/>
      <c r="N233" s="195"/>
      <c r="O233" s="221"/>
      <c r="P233" s="32"/>
      <c r="Q233" s="32"/>
      <c r="R233" s="32"/>
      <c r="S233" s="32"/>
      <c r="T233" s="32"/>
      <c r="U233" s="32"/>
      <c r="V233" s="32"/>
      <c r="W233" s="32"/>
      <c r="X233" s="32"/>
      <c r="Y233" s="32"/>
      <c r="Z233" s="32"/>
      <c r="AA233" s="32"/>
      <c r="AB233" s="32"/>
      <c r="AC233" s="32">
        <v>0</v>
      </c>
      <c r="AD233" s="32"/>
      <c r="AE233" s="32" t="s">
        <v>377</v>
      </c>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7">
        <v>22</v>
      </c>
      <c r="B234" s="176" t="s">
        <v>1835</v>
      </c>
      <c r="C234" s="202" t="s">
        <v>1836</v>
      </c>
      <c r="D234" s="181" t="s">
        <v>610</v>
      </c>
      <c r="E234" s="186">
        <v>25.8</v>
      </c>
      <c r="F234" s="193"/>
      <c r="G234" s="194">
        <f>ROUND(E234*F234,2)</f>
        <v>0</v>
      </c>
      <c r="H234" s="194">
        <v>21</v>
      </c>
      <c r="I234" s="194">
        <f>G234*(1+H234/100)</f>
        <v>0</v>
      </c>
      <c r="J234" s="194">
        <v>0.12659999999999999</v>
      </c>
      <c r="K234" s="194">
        <f>ROUND(E234*J234,2)</f>
        <v>3.27</v>
      </c>
      <c r="L234" s="194">
        <v>0</v>
      </c>
      <c r="M234" s="194">
        <f>ROUND(E234*L234,2)</f>
        <v>0</v>
      </c>
      <c r="N234" s="195" t="s">
        <v>659</v>
      </c>
      <c r="O234" s="221" t="s">
        <v>281</v>
      </c>
      <c r="P234" s="32"/>
      <c r="Q234" s="32"/>
      <c r="R234" s="32"/>
      <c r="S234" s="32"/>
      <c r="T234" s="32"/>
      <c r="U234" s="32"/>
      <c r="V234" s="32"/>
      <c r="W234" s="32"/>
      <c r="X234" s="32"/>
      <c r="Y234" s="32"/>
      <c r="Z234" s="32"/>
      <c r="AA234" s="32"/>
      <c r="AB234" s="32"/>
      <c r="AC234" s="32"/>
      <c r="AD234" s="32"/>
      <c r="AE234" s="32" t="s">
        <v>1674</v>
      </c>
      <c r="AF234" s="32"/>
      <c r="AG234" s="32"/>
      <c r="AH234" s="32"/>
      <c r="AI234" s="32"/>
      <c r="AJ234" s="32"/>
      <c r="AK234" s="32"/>
      <c r="AL234" s="32"/>
      <c r="AM234" s="32">
        <v>21</v>
      </c>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93"/>
      <c r="D235" s="294"/>
      <c r="E235" s="295"/>
      <c r="F235" s="296"/>
      <c r="G235" s="297"/>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312" t="s">
        <v>1837</v>
      </c>
      <c r="C236" s="313"/>
      <c r="D236" s="314"/>
      <c r="E236" s="315"/>
      <c r="F236" s="316"/>
      <c r="G236" s="317"/>
      <c r="H236" s="194"/>
      <c r="I236" s="194"/>
      <c r="J236" s="194"/>
      <c r="K236" s="194"/>
      <c r="L236" s="194"/>
      <c r="M236" s="194"/>
      <c r="N236" s="195"/>
      <c r="O236" s="221"/>
      <c r="P236" s="32"/>
      <c r="Q236" s="32"/>
      <c r="R236" s="32"/>
      <c r="S236" s="32"/>
      <c r="T236" s="32"/>
      <c r="U236" s="32"/>
      <c r="V236" s="32"/>
      <c r="W236" s="32"/>
      <c r="X236" s="32"/>
      <c r="Y236" s="32"/>
      <c r="Z236" s="32"/>
      <c r="AA236" s="32"/>
      <c r="AB236" s="32"/>
      <c r="AC236" s="32">
        <v>0</v>
      </c>
      <c r="AD236" s="32"/>
      <c r="AE236" s="32" t="s">
        <v>377</v>
      </c>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312" t="s">
        <v>1838</v>
      </c>
      <c r="C237" s="313"/>
      <c r="D237" s="314"/>
      <c r="E237" s="315"/>
      <c r="F237" s="316"/>
      <c r="G237" s="31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379</v>
      </c>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7">
        <v>23</v>
      </c>
      <c r="B238" s="176" t="s">
        <v>1839</v>
      </c>
      <c r="C238" s="202" t="s">
        <v>1840</v>
      </c>
      <c r="D238" s="181" t="s">
        <v>382</v>
      </c>
      <c r="E238" s="186">
        <v>6.45</v>
      </c>
      <c r="F238" s="193"/>
      <c r="G238" s="194">
        <f>ROUND(E238*F238,2)</f>
        <v>0</v>
      </c>
      <c r="H238" s="194">
        <v>21</v>
      </c>
      <c r="I238" s="194">
        <f>G238*(1+H238/100)</f>
        <v>0</v>
      </c>
      <c r="J238" s="194">
        <v>1.6867000000000001</v>
      </c>
      <c r="K238" s="194">
        <f>ROUND(E238*J238,2)</f>
        <v>10.88</v>
      </c>
      <c r="L238" s="194">
        <v>0</v>
      </c>
      <c r="M238" s="194">
        <f>ROUND(E238*L238,2)</f>
        <v>0</v>
      </c>
      <c r="N238" s="195" t="s">
        <v>659</v>
      </c>
      <c r="O238" s="221" t="s">
        <v>281</v>
      </c>
      <c r="P238" s="32"/>
      <c r="Q238" s="32"/>
      <c r="R238" s="32"/>
      <c r="S238" s="32"/>
      <c r="T238" s="32"/>
      <c r="U238" s="32"/>
      <c r="V238" s="32"/>
      <c r="W238" s="32"/>
      <c r="X238" s="32"/>
      <c r="Y238" s="32"/>
      <c r="Z238" s="32"/>
      <c r="AA238" s="32"/>
      <c r="AB238" s="32"/>
      <c r="AC238" s="32"/>
      <c r="AD238" s="32"/>
      <c r="AE238" s="32" t="s">
        <v>1674</v>
      </c>
      <c r="AF238" s="32"/>
      <c r="AG238" s="32"/>
      <c r="AH238" s="32"/>
      <c r="AI238" s="32"/>
      <c r="AJ238" s="32"/>
      <c r="AK238" s="32"/>
      <c r="AL238" s="32"/>
      <c r="AM238" s="32">
        <v>21</v>
      </c>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43" t="s">
        <v>1841</v>
      </c>
      <c r="D239" s="236"/>
      <c r="E239" s="239">
        <v>6.45</v>
      </c>
      <c r="F239" s="194"/>
      <c r="G239" s="194"/>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t="s">
        <v>386</v>
      </c>
      <c r="AF239" s="32">
        <v>0</v>
      </c>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177"/>
      <c r="C240" s="293"/>
      <c r="D240" s="294"/>
      <c r="E240" s="295"/>
      <c r="F240" s="296"/>
      <c r="G240" s="29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312" t="s">
        <v>1842</v>
      </c>
      <c r="C241" s="313"/>
      <c r="D241" s="314"/>
      <c r="E241" s="315"/>
      <c r="F241" s="316"/>
      <c r="G241" s="317"/>
      <c r="H241" s="194"/>
      <c r="I241" s="194"/>
      <c r="J241" s="194"/>
      <c r="K241" s="194"/>
      <c r="L241" s="194"/>
      <c r="M241" s="194"/>
      <c r="N241" s="195"/>
      <c r="O241" s="221"/>
      <c r="P241" s="32"/>
      <c r="Q241" s="32"/>
      <c r="R241" s="32"/>
      <c r="S241" s="32"/>
      <c r="T241" s="32"/>
      <c r="U241" s="32"/>
      <c r="V241" s="32"/>
      <c r="W241" s="32"/>
      <c r="X241" s="32"/>
      <c r="Y241" s="32"/>
      <c r="Z241" s="32"/>
      <c r="AA241" s="32"/>
      <c r="AB241" s="32"/>
      <c r="AC241" s="32">
        <v>0</v>
      </c>
      <c r="AD241" s="32"/>
      <c r="AE241" s="32" t="s">
        <v>377</v>
      </c>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312" t="s">
        <v>1843</v>
      </c>
      <c r="C242" s="313"/>
      <c r="D242" s="314"/>
      <c r="E242" s="315"/>
      <c r="F242" s="316"/>
      <c r="G242" s="317"/>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t="s">
        <v>379</v>
      </c>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7">
        <v>24</v>
      </c>
      <c r="B243" s="176" t="s">
        <v>1844</v>
      </c>
      <c r="C243" s="202" t="s">
        <v>1845</v>
      </c>
      <c r="D243" s="181" t="s">
        <v>560</v>
      </c>
      <c r="E243" s="186">
        <v>43</v>
      </c>
      <c r="F243" s="193"/>
      <c r="G243" s="194">
        <f>ROUND(E243*F243,2)</f>
        <v>0</v>
      </c>
      <c r="H243" s="194">
        <v>21</v>
      </c>
      <c r="I243" s="194">
        <f>G243*(1+H243/100)</f>
        <v>0</v>
      </c>
      <c r="J243" s="194">
        <v>0</v>
      </c>
      <c r="K243" s="194">
        <f>ROUND(E243*J243,2)</f>
        <v>0</v>
      </c>
      <c r="L243" s="194">
        <v>0</v>
      </c>
      <c r="M243" s="194">
        <f>ROUND(E243*L243,2)</f>
        <v>0</v>
      </c>
      <c r="N243" s="195" t="s">
        <v>659</v>
      </c>
      <c r="O243" s="221" t="s">
        <v>281</v>
      </c>
      <c r="P243" s="32"/>
      <c r="Q243" s="32"/>
      <c r="R243" s="32"/>
      <c r="S243" s="32"/>
      <c r="T243" s="32"/>
      <c r="U243" s="32"/>
      <c r="V243" s="32"/>
      <c r="W243" s="32"/>
      <c r="X243" s="32"/>
      <c r="Y243" s="32"/>
      <c r="Z243" s="32"/>
      <c r="AA243" s="32"/>
      <c r="AB243" s="32"/>
      <c r="AC243" s="32"/>
      <c r="AD243" s="32"/>
      <c r="AE243" s="32" t="s">
        <v>1674</v>
      </c>
      <c r="AF243" s="32"/>
      <c r="AG243" s="32"/>
      <c r="AH243" s="32"/>
      <c r="AI243" s="32"/>
      <c r="AJ243" s="32"/>
      <c r="AK243" s="32"/>
      <c r="AL243" s="32"/>
      <c r="AM243" s="32">
        <v>21</v>
      </c>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3" t="s">
        <v>1846</v>
      </c>
      <c r="D244" s="236"/>
      <c r="E244" s="239">
        <v>30</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386</v>
      </c>
      <c r="AF244" s="32">
        <v>0</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3" t="s">
        <v>1847</v>
      </c>
      <c r="D245" s="236"/>
      <c r="E245" s="239">
        <v>13</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386</v>
      </c>
      <c r="AF245" s="32">
        <v>0</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x14ac:dyDescent="0.2">
      <c r="A247" s="216" t="s">
        <v>276</v>
      </c>
      <c r="B247" s="175" t="s">
        <v>118</v>
      </c>
      <c r="C247" s="201" t="s">
        <v>119</v>
      </c>
      <c r="D247" s="180"/>
      <c r="E247" s="185"/>
      <c r="F247" s="304">
        <f>SUM(G248:G336)</f>
        <v>0</v>
      </c>
      <c r="G247" s="305"/>
      <c r="H247" s="191"/>
      <c r="I247" s="191">
        <f>SUM(I248:I336)</f>
        <v>0</v>
      </c>
      <c r="J247" s="191"/>
      <c r="K247" s="191">
        <f>SUM(K248:K336)</f>
        <v>62.02</v>
      </c>
      <c r="L247" s="191"/>
      <c r="M247" s="191">
        <f>SUM(M248:M336)</f>
        <v>0</v>
      </c>
      <c r="N247" s="192"/>
      <c r="O247" s="220"/>
      <c r="AE247" t="s">
        <v>277</v>
      </c>
    </row>
    <row r="248" spans="1:60" outlineLevel="1" x14ac:dyDescent="0.2">
      <c r="A248" s="217">
        <v>25</v>
      </c>
      <c r="B248" s="176" t="s">
        <v>1848</v>
      </c>
      <c r="C248" s="202" t="s">
        <v>1849</v>
      </c>
      <c r="D248" s="181" t="s">
        <v>498</v>
      </c>
      <c r="E248" s="186">
        <v>1</v>
      </c>
      <c r="F248" s="193"/>
      <c r="G248" s="194">
        <f>ROUND(E248*F248,2)</f>
        <v>0</v>
      </c>
      <c r="H248" s="194">
        <v>21</v>
      </c>
      <c r="I248" s="194">
        <f>G248*(1+H248/100)</f>
        <v>0</v>
      </c>
      <c r="J248" s="194">
        <v>1.4999999999999999E-2</v>
      </c>
      <c r="K248" s="194">
        <f>ROUND(E248*J248,2)</f>
        <v>0.02</v>
      </c>
      <c r="L248" s="194">
        <v>0</v>
      </c>
      <c r="M248" s="194">
        <f>ROUND(E248*L248,2)</f>
        <v>0</v>
      </c>
      <c r="N248" s="195"/>
      <c r="O248" s="221" t="s">
        <v>295</v>
      </c>
      <c r="P248" s="32"/>
      <c r="Q248" s="32"/>
      <c r="R248" s="32"/>
      <c r="S248" s="32"/>
      <c r="T248" s="32"/>
      <c r="U248" s="32"/>
      <c r="V248" s="32"/>
      <c r="W248" s="32"/>
      <c r="X248" s="32"/>
      <c r="Y248" s="32"/>
      <c r="Z248" s="32"/>
      <c r="AA248" s="32"/>
      <c r="AB248" s="32"/>
      <c r="AC248" s="32"/>
      <c r="AD248" s="32"/>
      <c r="AE248" s="32" t="s">
        <v>1674</v>
      </c>
      <c r="AF248" s="32"/>
      <c r="AG248" s="32"/>
      <c r="AH248" s="32"/>
      <c r="AI248" s="32"/>
      <c r="AJ248" s="32"/>
      <c r="AK248" s="32"/>
      <c r="AL248" s="32"/>
      <c r="AM248" s="32">
        <v>21</v>
      </c>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93"/>
      <c r="D249" s="294"/>
      <c r="E249" s="295"/>
      <c r="F249" s="296"/>
      <c r="G249" s="297"/>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312" t="s">
        <v>1850</v>
      </c>
      <c r="C250" s="313"/>
      <c r="D250" s="314"/>
      <c r="E250" s="315"/>
      <c r="F250" s="316"/>
      <c r="G250" s="317"/>
      <c r="H250" s="194"/>
      <c r="I250" s="194"/>
      <c r="J250" s="194"/>
      <c r="K250" s="194"/>
      <c r="L250" s="194"/>
      <c r="M250" s="194"/>
      <c r="N250" s="195"/>
      <c r="O250" s="221"/>
      <c r="P250" s="32"/>
      <c r="Q250" s="32"/>
      <c r="R250" s="32"/>
      <c r="S250" s="32"/>
      <c r="T250" s="32"/>
      <c r="U250" s="32"/>
      <c r="V250" s="32"/>
      <c r="W250" s="32"/>
      <c r="X250" s="32"/>
      <c r="Y250" s="32"/>
      <c r="Z250" s="32"/>
      <c r="AA250" s="32"/>
      <c r="AB250" s="32"/>
      <c r="AC250" s="32">
        <v>0</v>
      </c>
      <c r="AD250" s="32"/>
      <c r="AE250" s="32" t="s">
        <v>377</v>
      </c>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8"/>
      <c r="B251" s="312" t="s">
        <v>1851</v>
      </c>
      <c r="C251" s="313"/>
      <c r="D251" s="314"/>
      <c r="E251" s="315"/>
      <c r="F251" s="316"/>
      <c r="G251" s="317"/>
      <c r="H251" s="194"/>
      <c r="I251" s="194"/>
      <c r="J251" s="194"/>
      <c r="K251" s="194"/>
      <c r="L251" s="194"/>
      <c r="M251" s="194"/>
      <c r="N251" s="195"/>
      <c r="O251" s="221"/>
      <c r="P251" s="32"/>
      <c r="Q251" s="32"/>
      <c r="R251" s="32"/>
      <c r="S251" s="32"/>
      <c r="T251" s="32"/>
      <c r="U251" s="32"/>
      <c r="V251" s="32"/>
      <c r="W251" s="32"/>
      <c r="X251" s="32"/>
      <c r="Y251" s="32"/>
      <c r="Z251" s="32"/>
      <c r="AA251" s="32"/>
      <c r="AB251" s="32"/>
      <c r="AC251" s="32"/>
      <c r="AD251" s="32"/>
      <c r="AE251" s="32" t="s">
        <v>379</v>
      </c>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312" t="s">
        <v>1852</v>
      </c>
      <c r="C252" s="313"/>
      <c r="D252" s="314"/>
      <c r="E252" s="315"/>
      <c r="F252" s="316"/>
      <c r="G252" s="317"/>
      <c r="H252" s="194"/>
      <c r="I252" s="194"/>
      <c r="J252" s="194"/>
      <c r="K252" s="194"/>
      <c r="L252" s="194"/>
      <c r="M252" s="194"/>
      <c r="N252" s="195"/>
      <c r="O252" s="221"/>
      <c r="P252" s="32"/>
      <c r="Q252" s="32"/>
      <c r="R252" s="32"/>
      <c r="S252" s="32"/>
      <c r="T252" s="32"/>
      <c r="U252" s="32"/>
      <c r="V252" s="32"/>
      <c r="W252" s="32"/>
      <c r="X252" s="32"/>
      <c r="Y252" s="32"/>
      <c r="Z252" s="32"/>
      <c r="AA252" s="32"/>
      <c r="AB252" s="32"/>
      <c r="AC252" s="32">
        <v>1</v>
      </c>
      <c r="AD252" s="32"/>
      <c r="AE252" s="32" t="s">
        <v>377</v>
      </c>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ht="22.5" outlineLevel="1" x14ac:dyDescent="0.2">
      <c r="A253" s="217">
        <v>26</v>
      </c>
      <c r="B253" s="176" t="s">
        <v>1853</v>
      </c>
      <c r="C253" s="202" t="s">
        <v>1854</v>
      </c>
      <c r="D253" s="181" t="s">
        <v>498</v>
      </c>
      <c r="E253" s="186">
        <v>1</v>
      </c>
      <c r="F253" s="193"/>
      <c r="G253" s="194">
        <f>ROUND(E253*F253,2)</f>
        <v>0</v>
      </c>
      <c r="H253" s="194">
        <v>21</v>
      </c>
      <c r="I253" s="194">
        <f>G253*(1+H253/100)</f>
        <v>0</v>
      </c>
      <c r="J253" s="194">
        <v>2.8755099999999998</v>
      </c>
      <c r="K253" s="194">
        <f>ROUND(E253*J253,2)</f>
        <v>2.88</v>
      </c>
      <c r="L253" s="194">
        <v>0</v>
      </c>
      <c r="M253" s="194">
        <f>ROUND(E253*L253,2)</f>
        <v>0</v>
      </c>
      <c r="N253" s="195" t="s">
        <v>743</v>
      </c>
      <c r="O253" s="221" t="s">
        <v>281</v>
      </c>
      <c r="P253" s="32"/>
      <c r="Q253" s="32"/>
      <c r="R253" s="32"/>
      <c r="S253" s="32"/>
      <c r="T253" s="32"/>
      <c r="U253" s="32"/>
      <c r="V253" s="32"/>
      <c r="W253" s="32"/>
      <c r="X253" s="32"/>
      <c r="Y253" s="32"/>
      <c r="Z253" s="32"/>
      <c r="AA253" s="32"/>
      <c r="AB253" s="32"/>
      <c r="AC253" s="32"/>
      <c r="AD253" s="32"/>
      <c r="AE253" s="32" t="s">
        <v>1674</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93"/>
      <c r="D254" s="294"/>
      <c r="E254" s="295"/>
      <c r="F254" s="296"/>
      <c r="G254" s="297"/>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312" t="s">
        <v>1850</v>
      </c>
      <c r="C255" s="313"/>
      <c r="D255" s="314"/>
      <c r="E255" s="315"/>
      <c r="F255" s="316"/>
      <c r="G255" s="317"/>
      <c r="H255" s="194"/>
      <c r="I255" s="194"/>
      <c r="J255" s="194"/>
      <c r="K255" s="194"/>
      <c r="L255" s="194"/>
      <c r="M255" s="194"/>
      <c r="N255" s="195"/>
      <c r="O255" s="221"/>
      <c r="P255" s="32"/>
      <c r="Q255" s="32"/>
      <c r="R255" s="32"/>
      <c r="S255" s="32"/>
      <c r="T255" s="32"/>
      <c r="U255" s="32"/>
      <c r="V255" s="32"/>
      <c r="W255" s="32"/>
      <c r="X255" s="32"/>
      <c r="Y255" s="32"/>
      <c r="Z255" s="32"/>
      <c r="AA255" s="32"/>
      <c r="AB255" s="32"/>
      <c r="AC255" s="32">
        <v>0</v>
      </c>
      <c r="AD255" s="32"/>
      <c r="AE255" s="32" t="s">
        <v>377</v>
      </c>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312" t="s">
        <v>1851</v>
      </c>
      <c r="C256" s="313"/>
      <c r="D256" s="314"/>
      <c r="E256" s="315"/>
      <c r="F256" s="316"/>
      <c r="G256" s="31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t="s">
        <v>379</v>
      </c>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312" t="s">
        <v>1852</v>
      </c>
      <c r="C257" s="313"/>
      <c r="D257" s="314"/>
      <c r="E257" s="315"/>
      <c r="F257" s="316"/>
      <c r="G257" s="317"/>
      <c r="H257" s="194"/>
      <c r="I257" s="194"/>
      <c r="J257" s="194"/>
      <c r="K257" s="194"/>
      <c r="L257" s="194"/>
      <c r="M257" s="194"/>
      <c r="N257" s="195"/>
      <c r="O257" s="221"/>
      <c r="P257" s="32"/>
      <c r="Q257" s="32"/>
      <c r="R257" s="32"/>
      <c r="S257" s="32"/>
      <c r="T257" s="32"/>
      <c r="U257" s="32"/>
      <c r="V257" s="32"/>
      <c r="W257" s="32"/>
      <c r="X257" s="32"/>
      <c r="Y257" s="32"/>
      <c r="Z257" s="32"/>
      <c r="AA257" s="32"/>
      <c r="AB257" s="32"/>
      <c r="AC257" s="32">
        <v>1</v>
      </c>
      <c r="AD257" s="32"/>
      <c r="AE257" s="32" t="s">
        <v>377</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ht="22.5" outlineLevel="1" x14ac:dyDescent="0.2">
      <c r="A258" s="217">
        <v>27</v>
      </c>
      <c r="B258" s="176" t="s">
        <v>1853</v>
      </c>
      <c r="C258" s="202" t="s">
        <v>1854</v>
      </c>
      <c r="D258" s="181" t="s">
        <v>498</v>
      </c>
      <c r="E258" s="186">
        <v>5</v>
      </c>
      <c r="F258" s="193"/>
      <c r="G258" s="194">
        <f>ROUND(E258*F258,2)</f>
        <v>0</v>
      </c>
      <c r="H258" s="194">
        <v>21</v>
      </c>
      <c r="I258" s="194">
        <f>G258*(1+H258/100)</f>
        <v>0</v>
      </c>
      <c r="J258" s="194">
        <v>2.89066</v>
      </c>
      <c r="K258" s="194">
        <f>ROUND(E258*J258,2)</f>
        <v>14.45</v>
      </c>
      <c r="L258" s="194">
        <v>0</v>
      </c>
      <c r="M258" s="194">
        <f>ROUND(E258*L258,2)</f>
        <v>0</v>
      </c>
      <c r="N258" s="195" t="s">
        <v>743</v>
      </c>
      <c r="O258" s="221" t="s">
        <v>281</v>
      </c>
      <c r="P258" s="32"/>
      <c r="Q258" s="32"/>
      <c r="R258" s="32"/>
      <c r="S258" s="32"/>
      <c r="T258" s="32"/>
      <c r="U258" s="32"/>
      <c r="V258" s="32"/>
      <c r="W258" s="32"/>
      <c r="X258" s="32"/>
      <c r="Y258" s="32"/>
      <c r="Z258" s="32"/>
      <c r="AA258" s="32"/>
      <c r="AB258" s="32"/>
      <c r="AC258" s="32"/>
      <c r="AD258" s="32"/>
      <c r="AE258" s="32" t="s">
        <v>397</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93"/>
      <c r="D259" s="294"/>
      <c r="E259" s="295"/>
      <c r="F259" s="296"/>
      <c r="G259" s="29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312" t="s">
        <v>1855</v>
      </c>
      <c r="C260" s="313"/>
      <c r="D260" s="314"/>
      <c r="E260" s="315"/>
      <c r="F260" s="316"/>
      <c r="G260" s="317"/>
      <c r="H260" s="194"/>
      <c r="I260" s="194"/>
      <c r="J260" s="194"/>
      <c r="K260" s="194"/>
      <c r="L260" s="194"/>
      <c r="M260" s="194"/>
      <c r="N260" s="195"/>
      <c r="O260" s="221"/>
      <c r="P260" s="32"/>
      <c r="Q260" s="32"/>
      <c r="R260" s="32"/>
      <c r="S260" s="32"/>
      <c r="T260" s="32"/>
      <c r="U260" s="32"/>
      <c r="V260" s="32"/>
      <c r="W260" s="32"/>
      <c r="X260" s="32"/>
      <c r="Y260" s="32"/>
      <c r="Z260" s="32"/>
      <c r="AA260" s="32"/>
      <c r="AB260" s="32"/>
      <c r="AC260" s="32">
        <v>0</v>
      </c>
      <c r="AD260" s="32"/>
      <c r="AE260" s="32" t="s">
        <v>377</v>
      </c>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312" t="s">
        <v>1856</v>
      </c>
      <c r="C261" s="313"/>
      <c r="D261" s="314"/>
      <c r="E261" s="315"/>
      <c r="F261" s="316"/>
      <c r="G261" s="317"/>
      <c r="H261" s="194"/>
      <c r="I261" s="194"/>
      <c r="J261" s="194"/>
      <c r="K261" s="194"/>
      <c r="L261" s="194"/>
      <c r="M261" s="194"/>
      <c r="N261" s="195"/>
      <c r="O261" s="221"/>
      <c r="P261" s="32"/>
      <c r="Q261" s="32"/>
      <c r="R261" s="32"/>
      <c r="S261" s="32"/>
      <c r="T261" s="32"/>
      <c r="U261" s="32"/>
      <c r="V261" s="32"/>
      <c r="W261" s="32"/>
      <c r="X261" s="32"/>
      <c r="Y261" s="32"/>
      <c r="Z261" s="32"/>
      <c r="AA261" s="32"/>
      <c r="AB261" s="32"/>
      <c r="AC261" s="32">
        <v>1</v>
      </c>
      <c r="AD261" s="32"/>
      <c r="AE261" s="32" t="s">
        <v>377</v>
      </c>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312" t="s">
        <v>1857</v>
      </c>
      <c r="C262" s="313"/>
      <c r="D262" s="314"/>
      <c r="E262" s="315"/>
      <c r="F262" s="316"/>
      <c r="G262" s="317"/>
      <c r="H262" s="194"/>
      <c r="I262" s="194"/>
      <c r="J262" s="194"/>
      <c r="K262" s="194"/>
      <c r="L262" s="194"/>
      <c r="M262" s="194"/>
      <c r="N262" s="195"/>
      <c r="O262" s="221"/>
      <c r="P262" s="32"/>
      <c r="Q262" s="32"/>
      <c r="R262" s="32"/>
      <c r="S262" s="32"/>
      <c r="T262" s="32"/>
      <c r="U262" s="32"/>
      <c r="V262" s="32"/>
      <c r="W262" s="32"/>
      <c r="X262" s="32"/>
      <c r="Y262" s="32"/>
      <c r="Z262" s="32"/>
      <c r="AA262" s="32"/>
      <c r="AB262" s="32"/>
      <c r="AC262" s="32">
        <v>2</v>
      </c>
      <c r="AD262" s="32"/>
      <c r="AE262" s="32" t="s">
        <v>377</v>
      </c>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28</v>
      </c>
      <c r="B263" s="176" t="s">
        <v>1858</v>
      </c>
      <c r="C263" s="202" t="s">
        <v>1859</v>
      </c>
      <c r="D263" s="181" t="s">
        <v>498</v>
      </c>
      <c r="E263" s="186">
        <v>3</v>
      </c>
      <c r="F263" s="193"/>
      <c r="G263" s="194">
        <f>ROUND(E263*F263,2)</f>
        <v>0</v>
      </c>
      <c r="H263" s="194">
        <v>21</v>
      </c>
      <c r="I263" s="194">
        <f>G263*(1+H263/100)</f>
        <v>0</v>
      </c>
      <c r="J263" s="194">
        <v>0.22267000000000001</v>
      </c>
      <c r="K263" s="194">
        <f>ROUND(E263*J263,2)</f>
        <v>0.67</v>
      </c>
      <c r="L263" s="194">
        <v>0</v>
      </c>
      <c r="M263" s="194">
        <f>ROUND(E263*L263,2)</f>
        <v>0</v>
      </c>
      <c r="N263" s="195" t="s">
        <v>743</v>
      </c>
      <c r="O263" s="221" t="s">
        <v>281</v>
      </c>
      <c r="P263" s="32"/>
      <c r="Q263" s="32"/>
      <c r="R263" s="32"/>
      <c r="S263" s="32"/>
      <c r="T263" s="32"/>
      <c r="U263" s="32"/>
      <c r="V263" s="32"/>
      <c r="W263" s="32"/>
      <c r="X263" s="32"/>
      <c r="Y263" s="32"/>
      <c r="Z263" s="32"/>
      <c r="AA263" s="32"/>
      <c r="AB263" s="32"/>
      <c r="AC263" s="32"/>
      <c r="AD263" s="32"/>
      <c r="AE263" s="32" t="s">
        <v>1674</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93"/>
      <c r="D264" s="294"/>
      <c r="E264" s="295"/>
      <c r="F264" s="296"/>
      <c r="G264" s="297"/>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312" t="s">
        <v>740</v>
      </c>
      <c r="C265" s="313"/>
      <c r="D265" s="314"/>
      <c r="E265" s="315"/>
      <c r="F265" s="316"/>
      <c r="G265" s="317"/>
      <c r="H265" s="194"/>
      <c r="I265" s="194"/>
      <c r="J265" s="194"/>
      <c r="K265" s="194"/>
      <c r="L265" s="194"/>
      <c r="M265" s="194"/>
      <c r="N265" s="195"/>
      <c r="O265" s="221"/>
      <c r="P265" s="32"/>
      <c r="Q265" s="32"/>
      <c r="R265" s="32"/>
      <c r="S265" s="32"/>
      <c r="T265" s="32"/>
      <c r="U265" s="32"/>
      <c r="V265" s="32"/>
      <c r="W265" s="32"/>
      <c r="X265" s="32"/>
      <c r="Y265" s="32"/>
      <c r="Z265" s="32"/>
      <c r="AA265" s="32"/>
      <c r="AB265" s="32"/>
      <c r="AC265" s="32">
        <v>0</v>
      </c>
      <c r="AD265" s="32"/>
      <c r="AE265" s="32" t="s">
        <v>377</v>
      </c>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312" t="s">
        <v>1860</v>
      </c>
      <c r="C266" s="313"/>
      <c r="D266" s="314"/>
      <c r="E266" s="315"/>
      <c r="F266" s="316"/>
      <c r="G266" s="317"/>
      <c r="H266" s="194"/>
      <c r="I266" s="194"/>
      <c r="J266" s="194"/>
      <c r="K266" s="194"/>
      <c r="L266" s="194"/>
      <c r="M266" s="194"/>
      <c r="N266" s="195"/>
      <c r="O266" s="221"/>
      <c r="P266" s="32"/>
      <c r="Q266" s="32"/>
      <c r="R266" s="32"/>
      <c r="S266" s="32"/>
      <c r="T266" s="32"/>
      <c r="U266" s="32"/>
      <c r="V266" s="32"/>
      <c r="W266" s="32"/>
      <c r="X266" s="32"/>
      <c r="Y266" s="32"/>
      <c r="Z266" s="32"/>
      <c r="AA266" s="32"/>
      <c r="AB266" s="32"/>
      <c r="AC266" s="32">
        <v>1</v>
      </c>
      <c r="AD266" s="32"/>
      <c r="AE266" s="32" t="s">
        <v>377</v>
      </c>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7">
        <v>29</v>
      </c>
      <c r="B267" s="176" t="s">
        <v>1861</v>
      </c>
      <c r="C267" s="202" t="s">
        <v>1862</v>
      </c>
      <c r="D267" s="181" t="s">
        <v>498</v>
      </c>
      <c r="E267" s="186">
        <v>3</v>
      </c>
      <c r="F267" s="193"/>
      <c r="G267" s="194">
        <f>ROUND(E267*F267,2)</f>
        <v>0</v>
      </c>
      <c r="H267" s="194">
        <v>21</v>
      </c>
      <c r="I267" s="194">
        <f>G267*(1+H267/100)</f>
        <v>0</v>
      </c>
      <c r="J267" s="194">
        <v>0.16502</v>
      </c>
      <c r="K267" s="194">
        <f>ROUND(E267*J267,2)</f>
        <v>0.5</v>
      </c>
      <c r="L267" s="194">
        <v>0</v>
      </c>
      <c r="M267" s="194">
        <f>ROUND(E267*L267,2)</f>
        <v>0</v>
      </c>
      <c r="N267" s="195" t="s">
        <v>743</v>
      </c>
      <c r="O267" s="221" t="s">
        <v>281</v>
      </c>
      <c r="P267" s="32"/>
      <c r="Q267" s="32"/>
      <c r="R267" s="32"/>
      <c r="S267" s="32"/>
      <c r="T267" s="32"/>
      <c r="U267" s="32"/>
      <c r="V267" s="32"/>
      <c r="W267" s="32"/>
      <c r="X267" s="32"/>
      <c r="Y267" s="32"/>
      <c r="Z267" s="32"/>
      <c r="AA267" s="32"/>
      <c r="AB267" s="32"/>
      <c r="AC267" s="32"/>
      <c r="AD267" s="32"/>
      <c r="AE267" s="32" t="s">
        <v>1674</v>
      </c>
      <c r="AF267" s="32"/>
      <c r="AG267" s="32"/>
      <c r="AH267" s="32"/>
      <c r="AI267" s="32"/>
      <c r="AJ267" s="32"/>
      <c r="AK267" s="32"/>
      <c r="AL267" s="32"/>
      <c r="AM267" s="32">
        <v>21</v>
      </c>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93"/>
      <c r="D268" s="294"/>
      <c r="E268" s="295"/>
      <c r="F268" s="296"/>
      <c r="G268" s="29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312" t="s">
        <v>740</v>
      </c>
      <c r="C269" s="313"/>
      <c r="D269" s="314"/>
      <c r="E269" s="315"/>
      <c r="F269" s="316"/>
      <c r="G269" s="317"/>
      <c r="H269" s="194"/>
      <c r="I269" s="194"/>
      <c r="J269" s="194"/>
      <c r="K269" s="194"/>
      <c r="L269" s="194"/>
      <c r="M269" s="194"/>
      <c r="N269" s="195"/>
      <c r="O269" s="221"/>
      <c r="P269" s="32"/>
      <c r="Q269" s="32"/>
      <c r="R269" s="32"/>
      <c r="S269" s="32"/>
      <c r="T269" s="32"/>
      <c r="U269" s="32"/>
      <c r="V269" s="32"/>
      <c r="W269" s="32"/>
      <c r="X269" s="32"/>
      <c r="Y269" s="32"/>
      <c r="Z269" s="32"/>
      <c r="AA269" s="32"/>
      <c r="AB269" s="32"/>
      <c r="AC269" s="32">
        <v>0</v>
      </c>
      <c r="AD269" s="32"/>
      <c r="AE269" s="32" t="s">
        <v>377</v>
      </c>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7">
        <v>30</v>
      </c>
      <c r="B270" s="176" t="s">
        <v>1863</v>
      </c>
      <c r="C270" s="202" t="s">
        <v>1864</v>
      </c>
      <c r="D270" s="181" t="s">
        <v>498</v>
      </c>
      <c r="E270" s="186">
        <v>3</v>
      </c>
      <c r="F270" s="193"/>
      <c r="G270" s="194">
        <f>ROUND(E270*F270,2)</f>
        <v>0</v>
      </c>
      <c r="H270" s="194">
        <v>21</v>
      </c>
      <c r="I270" s="194">
        <f>G270*(1+H270/100)</f>
        <v>0</v>
      </c>
      <c r="J270" s="194">
        <v>7.0200000000000002E-3</v>
      </c>
      <c r="K270" s="194">
        <f>ROUND(E270*J270,2)</f>
        <v>0.02</v>
      </c>
      <c r="L270" s="194">
        <v>0</v>
      </c>
      <c r="M270" s="194">
        <f>ROUND(E270*L270,2)</f>
        <v>0</v>
      </c>
      <c r="N270" s="195" t="s">
        <v>743</v>
      </c>
      <c r="O270" s="221" t="s">
        <v>281</v>
      </c>
      <c r="P270" s="32"/>
      <c r="Q270" s="32"/>
      <c r="R270" s="32"/>
      <c r="S270" s="32"/>
      <c r="T270" s="32"/>
      <c r="U270" s="32"/>
      <c r="V270" s="32"/>
      <c r="W270" s="32"/>
      <c r="X270" s="32"/>
      <c r="Y270" s="32"/>
      <c r="Z270" s="32"/>
      <c r="AA270" s="32"/>
      <c r="AB270" s="32"/>
      <c r="AC270" s="32"/>
      <c r="AD270" s="32"/>
      <c r="AE270" s="32" t="s">
        <v>1674</v>
      </c>
      <c r="AF270" s="32"/>
      <c r="AG270" s="32"/>
      <c r="AH270" s="32"/>
      <c r="AI270" s="32"/>
      <c r="AJ270" s="32"/>
      <c r="AK270" s="32"/>
      <c r="AL270" s="32"/>
      <c r="AM270" s="32">
        <v>21</v>
      </c>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ht="22.5" outlineLevel="1" x14ac:dyDescent="0.2">
      <c r="A272" s="217">
        <v>31</v>
      </c>
      <c r="B272" s="176" t="s">
        <v>1865</v>
      </c>
      <c r="C272" s="202" t="s">
        <v>1866</v>
      </c>
      <c r="D272" s="181" t="s">
        <v>498</v>
      </c>
      <c r="E272" s="186">
        <v>3</v>
      </c>
      <c r="F272" s="193"/>
      <c r="G272" s="194">
        <f>ROUND(E272*F272,2)</f>
        <v>0</v>
      </c>
      <c r="H272" s="194">
        <v>21</v>
      </c>
      <c r="I272" s="194">
        <f>G272*(1+H272/100)</f>
        <v>0</v>
      </c>
      <c r="J272" s="194">
        <v>6.9500000000000006E-2</v>
      </c>
      <c r="K272" s="194">
        <f>ROUND(E272*J272,2)</f>
        <v>0.21</v>
      </c>
      <c r="L272" s="194">
        <v>0</v>
      </c>
      <c r="M272" s="194">
        <f>ROUND(E272*L272,2)</f>
        <v>0</v>
      </c>
      <c r="N272" s="195" t="s">
        <v>479</v>
      </c>
      <c r="O272" s="221" t="s">
        <v>281</v>
      </c>
      <c r="P272" s="32"/>
      <c r="Q272" s="32"/>
      <c r="R272" s="32"/>
      <c r="S272" s="32"/>
      <c r="T272" s="32"/>
      <c r="U272" s="32"/>
      <c r="V272" s="32"/>
      <c r="W272" s="32"/>
      <c r="X272" s="32"/>
      <c r="Y272" s="32"/>
      <c r="Z272" s="32"/>
      <c r="AA272" s="32"/>
      <c r="AB272" s="32"/>
      <c r="AC272" s="32"/>
      <c r="AD272" s="32"/>
      <c r="AE272" s="32" t="s">
        <v>523</v>
      </c>
      <c r="AF272" s="32"/>
      <c r="AG272" s="32"/>
      <c r="AH272" s="32"/>
      <c r="AI272" s="32"/>
      <c r="AJ272" s="32"/>
      <c r="AK272" s="32"/>
      <c r="AL272" s="32"/>
      <c r="AM272" s="32">
        <v>21</v>
      </c>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93"/>
      <c r="D273" s="294"/>
      <c r="E273" s="295"/>
      <c r="F273" s="296"/>
      <c r="G273" s="297"/>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312" t="s">
        <v>734</v>
      </c>
      <c r="C274" s="313"/>
      <c r="D274" s="314"/>
      <c r="E274" s="315"/>
      <c r="F274" s="316"/>
      <c r="G274" s="317"/>
      <c r="H274" s="194"/>
      <c r="I274" s="194"/>
      <c r="J274" s="194"/>
      <c r="K274" s="194"/>
      <c r="L274" s="194"/>
      <c r="M274" s="194"/>
      <c r="N274" s="195"/>
      <c r="O274" s="221"/>
      <c r="P274" s="32"/>
      <c r="Q274" s="32"/>
      <c r="R274" s="32"/>
      <c r="S274" s="32"/>
      <c r="T274" s="32"/>
      <c r="U274" s="32"/>
      <c r="V274" s="32"/>
      <c r="W274" s="32"/>
      <c r="X274" s="32"/>
      <c r="Y274" s="32"/>
      <c r="Z274" s="32"/>
      <c r="AA274" s="32"/>
      <c r="AB274" s="32"/>
      <c r="AC274" s="32">
        <v>0</v>
      </c>
      <c r="AD274" s="32"/>
      <c r="AE274" s="32" t="s">
        <v>377</v>
      </c>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ht="22.5" outlineLevel="1" x14ac:dyDescent="0.2">
      <c r="A275" s="218"/>
      <c r="B275" s="312" t="s">
        <v>735</v>
      </c>
      <c r="C275" s="313"/>
      <c r="D275" s="314"/>
      <c r="E275" s="315"/>
      <c r="F275" s="316"/>
      <c r="G275" s="317"/>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379</v>
      </c>
      <c r="AF275" s="32"/>
      <c r="AG275" s="32"/>
      <c r="AH275" s="32"/>
      <c r="AI275" s="32"/>
      <c r="AJ275" s="32"/>
      <c r="AK275" s="32"/>
      <c r="AL275" s="32"/>
      <c r="AM275" s="32"/>
      <c r="AN275" s="32"/>
      <c r="AO275" s="32"/>
      <c r="AP275" s="32"/>
      <c r="AQ275" s="32"/>
      <c r="AR275" s="32"/>
      <c r="AS275" s="32"/>
      <c r="AT275" s="32"/>
      <c r="AU275" s="32"/>
      <c r="AV275" s="32"/>
      <c r="AW275" s="32"/>
      <c r="AX275" s="32"/>
      <c r="AY275" s="32"/>
      <c r="AZ275" s="235" t="str">
        <f>B275</f>
        <v>se základovou deskou (dnem) z betonu, se stěnami z betonu, s obetonováním potrubí ve stěnách a nade dnem, s cementovým potěrem ve spádu k čistící vložce, s dodáním a osazením lehkého litinového poklopu vel. 600 x 600 mm</v>
      </c>
      <c r="BA275" s="32"/>
      <c r="BB275" s="32"/>
      <c r="BC275" s="32"/>
      <c r="BD275" s="32"/>
      <c r="BE275" s="32"/>
      <c r="BF275" s="32"/>
      <c r="BG275" s="32"/>
      <c r="BH275" s="32"/>
    </row>
    <row r="276" spans="1:60" outlineLevel="1" x14ac:dyDescent="0.2">
      <c r="A276" s="217">
        <v>32</v>
      </c>
      <c r="B276" s="176" t="s">
        <v>736</v>
      </c>
      <c r="C276" s="202" t="s">
        <v>737</v>
      </c>
      <c r="D276" s="181" t="s">
        <v>382</v>
      </c>
      <c r="E276" s="186">
        <v>14</v>
      </c>
      <c r="F276" s="193"/>
      <c r="G276" s="194">
        <f>ROUND(E276*F276,2)</f>
        <v>0</v>
      </c>
      <c r="H276" s="194">
        <v>21</v>
      </c>
      <c r="I276" s="194">
        <f>G276*(1+H276/100)</f>
        <v>0</v>
      </c>
      <c r="J276" s="194">
        <v>2.5629900000000001</v>
      </c>
      <c r="K276" s="194">
        <f>ROUND(E276*J276,2)</f>
        <v>35.880000000000003</v>
      </c>
      <c r="L276" s="194">
        <v>0</v>
      </c>
      <c r="M276" s="194">
        <f>ROUND(E276*L276,2)</f>
        <v>0</v>
      </c>
      <c r="N276" s="195" t="s">
        <v>611</v>
      </c>
      <c r="O276" s="221" t="s">
        <v>281</v>
      </c>
      <c r="P276" s="32"/>
      <c r="Q276" s="32"/>
      <c r="R276" s="32"/>
      <c r="S276" s="32"/>
      <c r="T276" s="32"/>
      <c r="U276" s="32"/>
      <c r="V276" s="32"/>
      <c r="W276" s="32"/>
      <c r="X276" s="32"/>
      <c r="Y276" s="32"/>
      <c r="Z276" s="32"/>
      <c r="AA276" s="32"/>
      <c r="AB276" s="32"/>
      <c r="AC276" s="32"/>
      <c r="AD276" s="32"/>
      <c r="AE276" s="32" t="s">
        <v>1674</v>
      </c>
      <c r="AF276" s="32"/>
      <c r="AG276" s="32"/>
      <c r="AH276" s="32"/>
      <c r="AI276" s="32"/>
      <c r="AJ276" s="32"/>
      <c r="AK276" s="32"/>
      <c r="AL276" s="32"/>
      <c r="AM276" s="32">
        <v>21</v>
      </c>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93"/>
      <c r="D277" s="294"/>
      <c r="E277" s="295"/>
      <c r="F277" s="296"/>
      <c r="G277" s="297"/>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312" t="s">
        <v>1867</v>
      </c>
      <c r="C278" s="313"/>
      <c r="D278" s="314"/>
      <c r="E278" s="315"/>
      <c r="F278" s="316"/>
      <c r="G278" s="317"/>
      <c r="H278" s="194"/>
      <c r="I278" s="194"/>
      <c r="J278" s="194"/>
      <c r="K278" s="194"/>
      <c r="L278" s="194"/>
      <c r="M278" s="194"/>
      <c r="N278" s="195"/>
      <c r="O278" s="221"/>
      <c r="P278" s="32"/>
      <c r="Q278" s="32"/>
      <c r="R278" s="32"/>
      <c r="S278" s="32"/>
      <c r="T278" s="32"/>
      <c r="U278" s="32"/>
      <c r="V278" s="32"/>
      <c r="W278" s="32"/>
      <c r="X278" s="32"/>
      <c r="Y278" s="32"/>
      <c r="Z278" s="32"/>
      <c r="AA278" s="32"/>
      <c r="AB278" s="32"/>
      <c r="AC278" s="32">
        <v>0</v>
      </c>
      <c r="AD278" s="32"/>
      <c r="AE278" s="32" t="s">
        <v>377</v>
      </c>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312" t="s">
        <v>1868</v>
      </c>
      <c r="C279" s="313"/>
      <c r="D279" s="314"/>
      <c r="E279" s="315"/>
      <c r="F279" s="316"/>
      <c r="G279" s="317"/>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t="s">
        <v>379</v>
      </c>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33</v>
      </c>
      <c r="B280" s="176" t="s">
        <v>1869</v>
      </c>
      <c r="C280" s="202" t="s">
        <v>1870</v>
      </c>
      <c r="D280" s="181" t="s">
        <v>560</v>
      </c>
      <c r="E280" s="186">
        <v>121</v>
      </c>
      <c r="F280" s="193"/>
      <c r="G280" s="194">
        <f>ROUND(E280*F280,2)</f>
        <v>0</v>
      </c>
      <c r="H280" s="194">
        <v>21</v>
      </c>
      <c r="I280" s="194">
        <f>G280*(1+H280/100)</f>
        <v>0</v>
      </c>
      <c r="J280" s="194">
        <v>1.0000000000000001E-5</v>
      </c>
      <c r="K280" s="194">
        <f>ROUND(E280*J280,2)</f>
        <v>0</v>
      </c>
      <c r="L280" s="194">
        <v>0</v>
      </c>
      <c r="M280" s="194">
        <f>ROUND(E280*L280,2)</f>
        <v>0</v>
      </c>
      <c r="N280" s="195" t="s">
        <v>743</v>
      </c>
      <c r="O280" s="221" t="s">
        <v>281</v>
      </c>
      <c r="P280" s="32"/>
      <c r="Q280" s="32"/>
      <c r="R280" s="32"/>
      <c r="S280" s="32"/>
      <c r="T280" s="32"/>
      <c r="U280" s="32"/>
      <c r="V280" s="32"/>
      <c r="W280" s="32"/>
      <c r="X280" s="32"/>
      <c r="Y280" s="32"/>
      <c r="Z280" s="32"/>
      <c r="AA280" s="32"/>
      <c r="AB280" s="32"/>
      <c r="AC280" s="32"/>
      <c r="AD280" s="32"/>
      <c r="AE280" s="32" t="s">
        <v>1674</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ht="22.5" outlineLevel="1" x14ac:dyDescent="0.2">
      <c r="A282" s="217">
        <v>34</v>
      </c>
      <c r="B282" s="176" t="s">
        <v>1871</v>
      </c>
      <c r="C282" s="202" t="s">
        <v>1872</v>
      </c>
      <c r="D282" s="181" t="s">
        <v>560</v>
      </c>
      <c r="E282" s="186">
        <v>121</v>
      </c>
      <c r="F282" s="193"/>
      <c r="G282" s="194">
        <f>ROUND(E282*F282,2)</f>
        <v>0</v>
      </c>
      <c r="H282" s="194">
        <v>21</v>
      </c>
      <c r="I282" s="194">
        <f>G282*(1+H282/100)</f>
        <v>0</v>
      </c>
      <c r="J282" s="194">
        <v>5.1000000000000004E-3</v>
      </c>
      <c r="K282" s="194">
        <f>ROUND(E282*J282,2)</f>
        <v>0.62</v>
      </c>
      <c r="L282" s="194">
        <v>0</v>
      </c>
      <c r="M282" s="194">
        <f>ROUND(E282*L282,2)</f>
        <v>0</v>
      </c>
      <c r="N282" s="195" t="s">
        <v>479</v>
      </c>
      <c r="O282" s="221" t="s">
        <v>281</v>
      </c>
      <c r="P282" s="32"/>
      <c r="Q282" s="32"/>
      <c r="R282" s="32"/>
      <c r="S282" s="32"/>
      <c r="T282" s="32"/>
      <c r="U282" s="32"/>
      <c r="V282" s="32"/>
      <c r="W282" s="32"/>
      <c r="X282" s="32"/>
      <c r="Y282" s="32"/>
      <c r="Z282" s="32"/>
      <c r="AA282" s="32"/>
      <c r="AB282" s="32"/>
      <c r="AC282" s="32"/>
      <c r="AD282" s="32"/>
      <c r="AE282" s="32" t="s">
        <v>523</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ht="22.5" outlineLevel="1" x14ac:dyDescent="0.2">
      <c r="A284" s="217">
        <v>35</v>
      </c>
      <c r="B284" s="176" t="s">
        <v>1873</v>
      </c>
      <c r="C284" s="202" t="s">
        <v>1874</v>
      </c>
      <c r="D284" s="181" t="s">
        <v>498</v>
      </c>
      <c r="E284" s="186">
        <v>12</v>
      </c>
      <c r="F284" s="193"/>
      <c r="G284" s="194">
        <f>ROUND(E284*F284,2)</f>
        <v>0</v>
      </c>
      <c r="H284" s="194">
        <v>21</v>
      </c>
      <c r="I284" s="194">
        <f>G284*(1+H284/100)</f>
        <v>0</v>
      </c>
      <c r="J284" s="194">
        <v>1.4E-3</v>
      </c>
      <c r="K284" s="194">
        <f>ROUND(E284*J284,2)</f>
        <v>0.02</v>
      </c>
      <c r="L284" s="194">
        <v>0</v>
      </c>
      <c r="M284" s="194">
        <f>ROUND(E284*L284,2)</f>
        <v>0</v>
      </c>
      <c r="N284" s="195" t="s">
        <v>479</v>
      </c>
      <c r="O284" s="221" t="s">
        <v>281</v>
      </c>
      <c r="P284" s="32"/>
      <c r="Q284" s="32"/>
      <c r="R284" s="32"/>
      <c r="S284" s="32"/>
      <c r="T284" s="32"/>
      <c r="U284" s="32"/>
      <c r="V284" s="32"/>
      <c r="W284" s="32"/>
      <c r="X284" s="32"/>
      <c r="Y284" s="32"/>
      <c r="Z284" s="32"/>
      <c r="AA284" s="32"/>
      <c r="AB284" s="32"/>
      <c r="AC284" s="32"/>
      <c r="AD284" s="32"/>
      <c r="AE284" s="32" t="s">
        <v>523</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312" t="s">
        <v>1875</v>
      </c>
      <c r="C286" s="313"/>
      <c r="D286" s="314"/>
      <c r="E286" s="315"/>
      <c r="F286" s="316"/>
      <c r="G286" s="317"/>
      <c r="H286" s="194"/>
      <c r="I286" s="194"/>
      <c r="J286" s="194"/>
      <c r="K286" s="194"/>
      <c r="L286" s="194"/>
      <c r="M286" s="194"/>
      <c r="N286" s="195"/>
      <c r="O286" s="221"/>
      <c r="P286" s="32"/>
      <c r="Q286" s="32"/>
      <c r="R286" s="32"/>
      <c r="S286" s="32"/>
      <c r="T286" s="32"/>
      <c r="U286" s="32"/>
      <c r="V286" s="32"/>
      <c r="W286" s="32"/>
      <c r="X286" s="32"/>
      <c r="Y286" s="32"/>
      <c r="Z286" s="32"/>
      <c r="AA286" s="32"/>
      <c r="AB286" s="32"/>
      <c r="AC286" s="32">
        <v>0</v>
      </c>
      <c r="AD286" s="32"/>
      <c r="AE286" s="32" t="s">
        <v>377</v>
      </c>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312" t="s">
        <v>1806</v>
      </c>
      <c r="C287" s="313"/>
      <c r="D287" s="314"/>
      <c r="E287" s="315"/>
      <c r="F287" s="316"/>
      <c r="G287" s="31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t="s">
        <v>379</v>
      </c>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312" t="s">
        <v>1876</v>
      </c>
      <c r="C288" s="313"/>
      <c r="D288" s="314"/>
      <c r="E288" s="315"/>
      <c r="F288" s="316"/>
      <c r="G288" s="317"/>
      <c r="H288" s="194"/>
      <c r="I288" s="194"/>
      <c r="J288" s="194"/>
      <c r="K288" s="194"/>
      <c r="L288" s="194"/>
      <c r="M288" s="194"/>
      <c r="N288" s="195"/>
      <c r="O288" s="221"/>
      <c r="P288" s="32"/>
      <c r="Q288" s="32"/>
      <c r="R288" s="32"/>
      <c r="S288" s="32"/>
      <c r="T288" s="32"/>
      <c r="U288" s="32"/>
      <c r="V288" s="32"/>
      <c r="W288" s="32"/>
      <c r="X288" s="32"/>
      <c r="Y288" s="32"/>
      <c r="Z288" s="32"/>
      <c r="AA288" s="32"/>
      <c r="AB288" s="32"/>
      <c r="AC288" s="32">
        <v>1</v>
      </c>
      <c r="AD288" s="32"/>
      <c r="AE288" s="32" t="s">
        <v>377</v>
      </c>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7">
        <v>36</v>
      </c>
      <c r="B289" s="176" t="s">
        <v>1877</v>
      </c>
      <c r="C289" s="202" t="s">
        <v>1870</v>
      </c>
      <c r="D289" s="181" t="s">
        <v>498</v>
      </c>
      <c r="E289" s="186">
        <v>1</v>
      </c>
      <c r="F289" s="193"/>
      <c r="G289" s="194">
        <f>ROUND(E289*F289,2)</f>
        <v>0</v>
      </c>
      <c r="H289" s="194">
        <v>21</v>
      </c>
      <c r="I289" s="194">
        <f>G289*(1+H289/100)</f>
        <v>0</v>
      </c>
      <c r="J289" s="194">
        <v>3.0000000000000001E-5</v>
      </c>
      <c r="K289" s="194">
        <f>ROUND(E289*J289,2)</f>
        <v>0</v>
      </c>
      <c r="L289" s="194">
        <v>0</v>
      </c>
      <c r="M289" s="194">
        <f>ROUND(E289*L289,2)</f>
        <v>0</v>
      </c>
      <c r="N289" s="195" t="s">
        <v>743</v>
      </c>
      <c r="O289" s="221" t="s">
        <v>281</v>
      </c>
      <c r="P289" s="32"/>
      <c r="Q289" s="32"/>
      <c r="R289" s="32"/>
      <c r="S289" s="32"/>
      <c r="T289" s="32"/>
      <c r="U289" s="32"/>
      <c r="V289" s="32"/>
      <c r="W289" s="32"/>
      <c r="X289" s="32"/>
      <c r="Y289" s="32"/>
      <c r="Z289" s="32"/>
      <c r="AA289" s="32"/>
      <c r="AB289" s="32"/>
      <c r="AC289" s="32"/>
      <c r="AD289" s="32"/>
      <c r="AE289" s="32" t="s">
        <v>1674</v>
      </c>
      <c r="AF289" s="32"/>
      <c r="AG289" s="32"/>
      <c r="AH289" s="32"/>
      <c r="AI289" s="32"/>
      <c r="AJ289" s="32"/>
      <c r="AK289" s="32"/>
      <c r="AL289" s="32"/>
      <c r="AM289" s="32">
        <v>21</v>
      </c>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8"/>
      <c r="B290" s="177"/>
      <c r="C290" s="293"/>
      <c r="D290" s="294"/>
      <c r="E290" s="295"/>
      <c r="F290" s="296"/>
      <c r="G290" s="297"/>
      <c r="H290" s="194"/>
      <c r="I290" s="194"/>
      <c r="J290" s="194"/>
      <c r="K290" s="194"/>
      <c r="L290" s="194"/>
      <c r="M290" s="194"/>
      <c r="N290" s="195"/>
      <c r="O290" s="221"/>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ht="22.5" outlineLevel="1" x14ac:dyDescent="0.2">
      <c r="A291" s="217">
        <v>37</v>
      </c>
      <c r="B291" s="176" t="s">
        <v>1878</v>
      </c>
      <c r="C291" s="202" t="s">
        <v>1879</v>
      </c>
      <c r="D291" s="181" t="s">
        <v>498</v>
      </c>
      <c r="E291" s="186">
        <v>1</v>
      </c>
      <c r="F291" s="193"/>
      <c r="G291" s="194">
        <f>ROUND(E291*F291,2)</f>
        <v>0</v>
      </c>
      <c r="H291" s="194">
        <v>21</v>
      </c>
      <c r="I291" s="194">
        <f>G291*(1+H291/100)</f>
        <v>0</v>
      </c>
      <c r="J291" s="194">
        <v>1.4E-3</v>
      </c>
      <c r="K291" s="194">
        <f>ROUND(E291*J291,2)</f>
        <v>0</v>
      </c>
      <c r="L291" s="194">
        <v>0</v>
      </c>
      <c r="M291" s="194">
        <f>ROUND(E291*L291,2)</f>
        <v>0</v>
      </c>
      <c r="N291" s="195" t="s">
        <v>479</v>
      </c>
      <c r="O291" s="221" t="s">
        <v>281</v>
      </c>
      <c r="P291" s="32"/>
      <c r="Q291" s="32"/>
      <c r="R291" s="32"/>
      <c r="S291" s="32"/>
      <c r="T291" s="32"/>
      <c r="U291" s="32"/>
      <c r="V291" s="32"/>
      <c r="W291" s="32"/>
      <c r="X291" s="32"/>
      <c r="Y291" s="32"/>
      <c r="Z291" s="32"/>
      <c r="AA291" s="32"/>
      <c r="AB291" s="32"/>
      <c r="AC291" s="32"/>
      <c r="AD291" s="32"/>
      <c r="AE291" s="32" t="s">
        <v>523</v>
      </c>
      <c r="AF291" s="32"/>
      <c r="AG291" s="32"/>
      <c r="AH291" s="32"/>
      <c r="AI291" s="32"/>
      <c r="AJ291" s="32"/>
      <c r="AK291" s="32"/>
      <c r="AL291" s="32"/>
      <c r="AM291" s="32">
        <v>21</v>
      </c>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8"/>
      <c r="B292" s="177"/>
      <c r="C292" s="293"/>
      <c r="D292" s="294"/>
      <c r="E292" s="295"/>
      <c r="F292" s="296"/>
      <c r="G292" s="297"/>
      <c r="H292" s="194"/>
      <c r="I292" s="194"/>
      <c r="J292" s="194"/>
      <c r="K292" s="194"/>
      <c r="L292" s="194"/>
      <c r="M292" s="194"/>
      <c r="N292" s="195"/>
      <c r="O292" s="221"/>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312" t="s">
        <v>1875</v>
      </c>
      <c r="C293" s="313"/>
      <c r="D293" s="314"/>
      <c r="E293" s="315"/>
      <c r="F293" s="316"/>
      <c r="G293" s="317"/>
      <c r="H293" s="194"/>
      <c r="I293" s="194"/>
      <c r="J293" s="194"/>
      <c r="K293" s="194"/>
      <c r="L293" s="194"/>
      <c r="M293" s="194"/>
      <c r="N293" s="195"/>
      <c r="O293" s="221"/>
      <c r="P293" s="32"/>
      <c r="Q293" s="32"/>
      <c r="R293" s="32"/>
      <c r="S293" s="32"/>
      <c r="T293" s="32"/>
      <c r="U293" s="32"/>
      <c r="V293" s="32"/>
      <c r="W293" s="32"/>
      <c r="X293" s="32"/>
      <c r="Y293" s="32"/>
      <c r="Z293" s="32"/>
      <c r="AA293" s="32"/>
      <c r="AB293" s="32"/>
      <c r="AC293" s="32">
        <v>0</v>
      </c>
      <c r="AD293" s="32"/>
      <c r="AE293" s="32" t="s">
        <v>377</v>
      </c>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8"/>
      <c r="B294" s="312" t="s">
        <v>1806</v>
      </c>
      <c r="C294" s="313"/>
      <c r="D294" s="314"/>
      <c r="E294" s="315"/>
      <c r="F294" s="316"/>
      <c r="G294" s="317"/>
      <c r="H294" s="194"/>
      <c r="I294" s="194"/>
      <c r="J294" s="194"/>
      <c r="K294" s="194"/>
      <c r="L294" s="194"/>
      <c r="M294" s="194"/>
      <c r="N294" s="195"/>
      <c r="O294" s="221"/>
      <c r="P294" s="32"/>
      <c r="Q294" s="32"/>
      <c r="R294" s="32"/>
      <c r="S294" s="32"/>
      <c r="T294" s="32"/>
      <c r="U294" s="32"/>
      <c r="V294" s="32"/>
      <c r="W294" s="32"/>
      <c r="X294" s="32"/>
      <c r="Y294" s="32"/>
      <c r="Z294" s="32"/>
      <c r="AA294" s="32"/>
      <c r="AB294" s="32"/>
      <c r="AC294" s="32"/>
      <c r="AD294" s="32"/>
      <c r="AE294" s="32" t="s">
        <v>379</v>
      </c>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312" t="s">
        <v>1880</v>
      </c>
      <c r="C295" s="313"/>
      <c r="D295" s="314"/>
      <c r="E295" s="315"/>
      <c r="F295" s="316"/>
      <c r="G295" s="317"/>
      <c r="H295" s="194"/>
      <c r="I295" s="194"/>
      <c r="J295" s="194"/>
      <c r="K295" s="194"/>
      <c r="L295" s="194"/>
      <c r="M295" s="194"/>
      <c r="N295" s="195"/>
      <c r="O295" s="221"/>
      <c r="P295" s="32"/>
      <c r="Q295" s="32"/>
      <c r="R295" s="32"/>
      <c r="S295" s="32"/>
      <c r="T295" s="32"/>
      <c r="U295" s="32"/>
      <c r="V295" s="32"/>
      <c r="W295" s="32"/>
      <c r="X295" s="32"/>
      <c r="Y295" s="32"/>
      <c r="Z295" s="32"/>
      <c r="AA295" s="32"/>
      <c r="AB295" s="32"/>
      <c r="AC295" s="32">
        <v>1</v>
      </c>
      <c r="AD295" s="32"/>
      <c r="AE295" s="32" t="s">
        <v>377</v>
      </c>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38</v>
      </c>
      <c r="B296" s="176" t="s">
        <v>1881</v>
      </c>
      <c r="C296" s="202" t="s">
        <v>1882</v>
      </c>
      <c r="D296" s="181" t="s">
        <v>498</v>
      </c>
      <c r="E296" s="186">
        <v>4</v>
      </c>
      <c r="F296" s="193"/>
      <c r="G296" s="194">
        <f>ROUND(E296*F296,2)</f>
        <v>0</v>
      </c>
      <c r="H296" s="194">
        <v>21</v>
      </c>
      <c r="I296" s="194">
        <f>G296*(1+H296/100)</f>
        <v>0</v>
      </c>
      <c r="J296" s="194">
        <v>1.0000000000000001E-5</v>
      </c>
      <c r="K296" s="194">
        <f>ROUND(E296*J296,2)</f>
        <v>0</v>
      </c>
      <c r="L296" s="194">
        <v>0</v>
      </c>
      <c r="M296" s="194">
        <f>ROUND(E296*L296,2)</f>
        <v>0</v>
      </c>
      <c r="N296" s="195" t="s">
        <v>743</v>
      </c>
      <c r="O296" s="221" t="s">
        <v>281</v>
      </c>
      <c r="P296" s="32"/>
      <c r="Q296" s="32"/>
      <c r="R296" s="32"/>
      <c r="S296" s="32"/>
      <c r="T296" s="32"/>
      <c r="U296" s="32"/>
      <c r="V296" s="32"/>
      <c r="W296" s="32"/>
      <c r="X296" s="32"/>
      <c r="Y296" s="32"/>
      <c r="Z296" s="32"/>
      <c r="AA296" s="32"/>
      <c r="AB296" s="32"/>
      <c r="AC296" s="32"/>
      <c r="AD296" s="32"/>
      <c r="AE296" s="32" t="s">
        <v>1674</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7">
        <v>39</v>
      </c>
      <c r="B298" s="176" t="s">
        <v>1883</v>
      </c>
      <c r="C298" s="202" t="s">
        <v>1884</v>
      </c>
      <c r="D298" s="181" t="s">
        <v>498</v>
      </c>
      <c r="E298" s="186">
        <v>4</v>
      </c>
      <c r="F298" s="193"/>
      <c r="G298" s="194">
        <f>ROUND(E298*F298,2)</f>
        <v>0</v>
      </c>
      <c r="H298" s="194">
        <v>21</v>
      </c>
      <c r="I298" s="194">
        <f>G298*(1+H298/100)</f>
        <v>0</v>
      </c>
      <c r="J298" s="194">
        <v>4.0000000000000002E-4</v>
      </c>
      <c r="K298" s="194">
        <f>ROUND(E298*J298,2)</f>
        <v>0</v>
      </c>
      <c r="L298" s="194">
        <v>0</v>
      </c>
      <c r="M298" s="194">
        <f>ROUND(E298*L298,2)</f>
        <v>0</v>
      </c>
      <c r="N298" s="195" t="s">
        <v>479</v>
      </c>
      <c r="O298" s="221" t="s">
        <v>281</v>
      </c>
      <c r="P298" s="32"/>
      <c r="Q298" s="32"/>
      <c r="R298" s="32"/>
      <c r="S298" s="32"/>
      <c r="T298" s="32"/>
      <c r="U298" s="32"/>
      <c r="V298" s="32"/>
      <c r="W298" s="32"/>
      <c r="X298" s="32"/>
      <c r="Y298" s="32"/>
      <c r="Z298" s="32"/>
      <c r="AA298" s="32"/>
      <c r="AB298" s="32"/>
      <c r="AC298" s="32"/>
      <c r="AD298" s="32"/>
      <c r="AE298" s="32" t="s">
        <v>523</v>
      </c>
      <c r="AF298" s="32"/>
      <c r="AG298" s="32"/>
      <c r="AH298" s="32"/>
      <c r="AI298" s="32"/>
      <c r="AJ298" s="32"/>
      <c r="AK298" s="32"/>
      <c r="AL298" s="32"/>
      <c r="AM298" s="32">
        <v>21</v>
      </c>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93"/>
      <c r="D299" s="294"/>
      <c r="E299" s="295"/>
      <c r="F299" s="296"/>
      <c r="G299" s="297"/>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7">
        <v>40</v>
      </c>
      <c r="B300" s="176" t="s">
        <v>1885</v>
      </c>
      <c r="C300" s="202" t="s">
        <v>1886</v>
      </c>
      <c r="D300" s="181" t="s">
        <v>498</v>
      </c>
      <c r="E300" s="186">
        <v>2</v>
      </c>
      <c r="F300" s="193"/>
      <c r="G300" s="194">
        <f>ROUND(E300*F300,2)</f>
        <v>0</v>
      </c>
      <c r="H300" s="194">
        <v>21</v>
      </c>
      <c r="I300" s="194">
        <f>G300*(1+H300/100)</f>
        <v>0</v>
      </c>
      <c r="J300" s="194">
        <v>5.9999999999999995E-4</v>
      </c>
      <c r="K300" s="194">
        <f>ROUND(E300*J300,2)</f>
        <v>0</v>
      </c>
      <c r="L300" s="194">
        <v>0</v>
      </c>
      <c r="M300" s="194">
        <f>ROUND(E300*L300,2)</f>
        <v>0</v>
      </c>
      <c r="N300" s="195"/>
      <c r="O300" s="221" t="s">
        <v>295</v>
      </c>
      <c r="P300" s="32"/>
      <c r="Q300" s="32"/>
      <c r="R300" s="32"/>
      <c r="S300" s="32"/>
      <c r="T300" s="32"/>
      <c r="U300" s="32"/>
      <c r="V300" s="32"/>
      <c r="W300" s="32"/>
      <c r="X300" s="32"/>
      <c r="Y300" s="32"/>
      <c r="Z300" s="32"/>
      <c r="AA300" s="32"/>
      <c r="AB300" s="32"/>
      <c r="AC300" s="32"/>
      <c r="AD300" s="32"/>
      <c r="AE300" s="32" t="s">
        <v>1674</v>
      </c>
      <c r="AF300" s="32"/>
      <c r="AG300" s="32"/>
      <c r="AH300" s="32"/>
      <c r="AI300" s="32"/>
      <c r="AJ300" s="32"/>
      <c r="AK300" s="32"/>
      <c r="AL300" s="32"/>
      <c r="AM300" s="32">
        <v>21</v>
      </c>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93"/>
      <c r="D301" s="294"/>
      <c r="E301" s="295"/>
      <c r="F301" s="296"/>
      <c r="G301" s="297"/>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312" t="s">
        <v>1887</v>
      </c>
      <c r="C302" s="313"/>
      <c r="D302" s="314"/>
      <c r="E302" s="315"/>
      <c r="F302" s="316"/>
      <c r="G302" s="317"/>
      <c r="H302" s="194"/>
      <c r="I302" s="194"/>
      <c r="J302" s="194"/>
      <c r="K302" s="194"/>
      <c r="L302" s="194"/>
      <c r="M302" s="194"/>
      <c r="N302" s="195"/>
      <c r="O302" s="221"/>
      <c r="P302" s="32"/>
      <c r="Q302" s="32"/>
      <c r="R302" s="32"/>
      <c r="S302" s="32"/>
      <c r="T302" s="32"/>
      <c r="U302" s="32"/>
      <c r="V302" s="32"/>
      <c r="W302" s="32"/>
      <c r="X302" s="32"/>
      <c r="Y302" s="32"/>
      <c r="Z302" s="32"/>
      <c r="AA302" s="32"/>
      <c r="AB302" s="32"/>
      <c r="AC302" s="32">
        <v>0</v>
      </c>
      <c r="AD302" s="32"/>
      <c r="AE302" s="32" t="s">
        <v>377</v>
      </c>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312" t="s">
        <v>1806</v>
      </c>
      <c r="C303" s="313"/>
      <c r="D303" s="314"/>
      <c r="E303" s="315"/>
      <c r="F303" s="316"/>
      <c r="G303" s="317"/>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379</v>
      </c>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7">
        <v>41</v>
      </c>
      <c r="B304" s="176" t="s">
        <v>1888</v>
      </c>
      <c r="C304" s="202" t="s">
        <v>1889</v>
      </c>
      <c r="D304" s="181" t="s">
        <v>560</v>
      </c>
      <c r="E304" s="186">
        <v>116</v>
      </c>
      <c r="F304" s="193"/>
      <c r="G304" s="194">
        <f>ROUND(E304*F304,2)</f>
        <v>0</v>
      </c>
      <c r="H304" s="194">
        <v>21</v>
      </c>
      <c r="I304" s="194">
        <f>G304*(1+H304/100)</f>
        <v>0</v>
      </c>
      <c r="J304" s="194">
        <v>0</v>
      </c>
      <c r="K304" s="194">
        <f>ROUND(E304*J304,2)</f>
        <v>0</v>
      </c>
      <c r="L304" s="194">
        <v>0</v>
      </c>
      <c r="M304" s="194">
        <f>ROUND(E304*L304,2)</f>
        <v>0</v>
      </c>
      <c r="N304" s="195" t="s">
        <v>743</v>
      </c>
      <c r="O304" s="221" t="s">
        <v>281</v>
      </c>
      <c r="P304" s="32"/>
      <c r="Q304" s="32"/>
      <c r="R304" s="32"/>
      <c r="S304" s="32"/>
      <c r="T304" s="32"/>
      <c r="U304" s="32"/>
      <c r="V304" s="32"/>
      <c r="W304" s="32"/>
      <c r="X304" s="32"/>
      <c r="Y304" s="32"/>
      <c r="Z304" s="32"/>
      <c r="AA304" s="32"/>
      <c r="AB304" s="32"/>
      <c r="AC304" s="32"/>
      <c r="AD304" s="32"/>
      <c r="AE304" s="32" t="s">
        <v>1674</v>
      </c>
      <c r="AF304" s="32"/>
      <c r="AG304" s="32"/>
      <c r="AH304" s="32"/>
      <c r="AI304" s="32"/>
      <c r="AJ304" s="32"/>
      <c r="AK304" s="32"/>
      <c r="AL304" s="32"/>
      <c r="AM304" s="32">
        <v>21</v>
      </c>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93"/>
      <c r="D305" s="294"/>
      <c r="E305" s="295"/>
      <c r="F305" s="296"/>
      <c r="G305" s="297"/>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312" t="s">
        <v>1890</v>
      </c>
      <c r="C306" s="313"/>
      <c r="D306" s="314"/>
      <c r="E306" s="315"/>
      <c r="F306" s="316"/>
      <c r="G306" s="317"/>
      <c r="H306" s="194"/>
      <c r="I306" s="194"/>
      <c r="J306" s="194"/>
      <c r="K306" s="194"/>
      <c r="L306" s="194"/>
      <c r="M306" s="194"/>
      <c r="N306" s="195"/>
      <c r="O306" s="221"/>
      <c r="P306" s="32"/>
      <c r="Q306" s="32"/>
      <c r="R306" s="32"/>
      <c r="S306" s="32"/>
      <c r="T306" s="32"/>
      <c r="U306" s="32"/>
      <c r="V306" s="32"/>
      <c r="W306" s="32"/>
      <c r="X306" s="32"/>
      <c r="Y306" s="32"/>
      <c r="Z306" s="32"/>
      <c r="AA306" s="32"/>
      <c r="AB306" s="32"/>
      <c r="AC306" s="32">
        <v>0</v>
      </c>
      <c r="AD306" s="32"/>
      <c r="AE306" s="32" t="s">
        <v>377</v>
      </c>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312" t="s">
        <v>1806</v>
      </c>
      <c r="C307" s="313"/>
      <c r="D307" s="314"/>
      <c r="E307" s="315"/>
      <c r="F307" s="316"/>
      <c r="G307" s="317"/>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t="s">
        <v>379</v>
      </c>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42</v>
      </c>
      <c r="B308" s="176" t="s">
        <v>1891</v>
      </c>
      <c r="C308" s="202" t="s">
        <v>1892</v>
      </c>
      <c r="D308" s="181" t="s">
        <v>498</v>
      </c>
      <c r="E308" s="186">
        <v>14</v>
      </c>
      <c r="F308" s="193"/>
      <c r="G308" s="194">
        <f>ROUND(E308*F308,2)</f>
        <v>0</v>
      </c>
      <c r="H308" s="194">
        <v>21</v>
      </c>
      <c r="I308" s="194">
        <f>G308*(1+H308/100)</f>
        <v>0</v>
      </c>
      <c r="J308" s="194">
        <v>0</v>
      </c>
      <c r="K308" s="194">
        <f>ROUND(E308*J308,2)</f>
        <v>0</v>
      </c>
      <c r="L308" s="194">
        <v>0</v>
      </c>
      <c r="M308" s="194">
        <f>ROUND(E308*L308,2)</f>
        <v>0</v>
      </c>
      <c r="N308" s="195" t="s">
        <v>743</v>
      </c>
      <c r="O308" s="221" t="s">
        <v>281</v>
      </c>
      <c r="P308" s="32"/>
      <c r="Q308" s="32"/>
      <c r="R308" s="32"/>
      <c r="S308" s="32"/>
      <c r="T308" s="32"/>
      <c r="U308" s="32"/>
      <c r="V308" s="32"/>
      <c r="W308" s="32"/>
      <c r="X308" s="32"/>
      <c r="Y308" s="32"/>
      <c r="Z308" s="32"/>
      <c r="AA308" s="32"/>
      <c r="AB308" s="32"/>
      <c r="AC308" s="32"/>
      <c r="AD308" s="32"/>
      <c r="AE308" s="32" t="s">
        <v>1674</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ht="22.5" outlineLevel="1" x14ac:dyDescent="0.2">
      <c r="A310" s="217">
        <v>43</v>
      </c>
      <c r="B310" s="176" t="s">
        <v>1893</v>
      </c>
      <c r="C310" s="202" t="s">
        <v>1894</v>
      </c>
      <c r="D310" s="181" t="s">
        <v>560</v>
      </c>
      <c r="E310" s="186">
        <v>116</v>
      </c>
      <c r="F310" s="193"/>
      <c r="G310" s="194">
        <f>ROUND(E310*F310,2)</f>
        <v>0</v>
      </c>
      <c r="H310" s="194">
        <v>21</v>
      </c>
      <c r="I310" s="194">
        <f>G310*(1+H310/100)</f>
        <v>0</v>
      </c>
      <c r="J310" s="194">
        <v>1.0499999999999999E-3</v>
      </c>
      <c r="K310" s="194">
        <f>ROUND(E310*J310,2)</f>
        <v>0.12</v>
      </c>
      <c r="L310" s="194">
        <v>0</v>
      </c>
      <c r="M310" s="194">
        <f>ROUND(E310*L310,2)</f>
        <v>0</v>
      </c>
      <c r="N310" s="195" t="s">
        <v>479</v>
      </c>
      <c r="O310" s="221" t="s">
        <v>281</v>
      </c>
      <c r="P310" s="32"/>
      <c r="Q310" s="32"/>
      <c r="R310" s="32"/>
      <c r="S310" s="32"/>
      <c r="T310" s="32"/>
      <c r="U310" s="32"/>
      <c r="V310" s="32"/>
      <c r="W310" s="32"/>
      <c r="X310" s="32"/>
      <c r="Y310" s="32"/>
      <c r="Z310" s="32"/>
      <c r="AA310" s="32"/>
      <c r="AB310" s="32"/>
      <c r="AC310" s="32"/>
      <c r="AD310" s="32"/>
      <c r="AE310" s="32" t="s">
        <v>523</v>
      </c>
      <c r="AF310" s="32"/>
      <c r="AG310" s="32"/>
      <c r="AH310" s="32"/>
      <c r="AI310" s="32"/>
      <c r="AJ310" s="32"/>
      <c r="AK310" s="32"/>
      <c r="AL310" s="32"/>
      <c r="AM310" s="32">
        <v>21</v>
      </c>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177"/>
      <c r="C311" s="293"/>
      <c r="D311" s="294"/>
      <c r="E311" s="295"/>
      <c r="F311" s="296"/>
      <c r="G311" s="29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8"/>
      <c r="B312" s="312" t="s">
        <v>1895</v>
      </c>
      <c r="C312" s="313"/>
      <c r="D312" s="314"/>
      <c r="E312" s="315"/>
      <c r="F312" s="316"/>
      <c r="G312" s="317"/>
      <c r="H312" s="194"/>
      <c r="I312" s="194"/>
      <c r="J312" s="194"/>
      <c r="K312" s="194"/>
      <c r="L312" s="194"/>
      <c r="M312" s="194"/>
      <c r="N312" s="195"/>
      <c r="O312" s="221"/>
      <c r="P312" s="32"/>
      <c r="Q312" s="32"/>
      <c r="R312" s="32"/>
      <c r="S312" s="32"/>
      <c r="T312" s="32"/>
      <c r="U312" s="32"/>
      <c r="V312" s="32"/>
      <c r="W312" s="32"/>
      <c r="X312" s="32"/>
      <c r="Y312" s="32"/>
      <c r="Z312" s="32"/>
      <c r="AA312" s="32"/>
      <c r="AB312" s="32"/>
      <c r="AC312" s="32">
        <v>0</v>
      </c>
      <c r="AD312" s="32"/>
      <c r="AE312" s="32" t="s">
        <v>377</v>
      </c>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7">
        <v>44</v>
      </c>
      <c r="B313" s="176" t="s">
        <v>1896</v>
      </c>
      <c r="C313" s="202" t="s">
        <v>1897</v>
      </c>
      <c r="D313" s="181" t="s">
        <v>560</v>
      </c>
      <c r="E313" s="186">
        <v>126</v>
      </c>
      <c r="F313" s="193"/>
      <c r="G313" s="194">
        <f>ROUND(E313*F313,2)</f>
        <v>0</v>
      </c>
      <c r="H313" s="194">
        <v>21</v>
      </c>
      <c r="I313" s="194">
        <f>G313*(1+H313/100)</f>
        <v>0</v>
      </c>
      <c r="J313" s="194">
        <v>0</v>
      </c>
      <c r="K313" s="194">
        <f>ROUND(E313*J313,2)</f>
        <v>0</v>
      </c>
      <c r="L313" s="194">
        <v>0</v>
      </c>
      <c r="M313" s="194">
        <f>ROUND(E313*L313,2)</f>
        <v>0</v>
      </c>
      <c r="N313" s="195" t="s">
        <v>743</v>
      </c>
      <c r="O313" s="221" t="s">
        <v>281</v>
      </c>
      <c r="P313" s="32"/>
      <c r="Q313" s="32"/>
      <c r="R313" s="32"/>
      <c r="S313" s="32"/>
      <c r="T313" s="32"/>
      <c r="U313" s="32"/>
      <c r="V313" s="32"/>
      <c r="W313" s="32"/>
      <c r="X313" s="32"/>
      <c r="Y313" s="32"/>
      <c r="Z313" s="32"/>
      <c r="AA313" s="32"/>
      <c r="AB313" s="32"/>
      <c r="AC313" s="32"/>
      <c r="AD313" s="32"/>
      <c r="AE313" s="32" t="s">
        <v>1674</v>
      </c>
      <c r="AF313" s="32"/>
      <c r="AG313" s="32"/>
      <c r="AH313" s="32"/>
      <c r="AI313" s="32"/>
      <c r="AJ313" s="32"/>
      <c r="AK313" s="32"/>
      <c r="AL313" s="32"/>
      <c r="AM313" s="32">
        <v>21</v>
      </c>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7">
        <v>45</v>
      </c>
      <c r="B315" s="176" t="s">
        <v>1898</v>
      </c>
      <c r="C315" s="202" t="s">
        <v>1899</v>
      </c>
      <c r="D315" s="181" t="s">
        <v>560</v>
      </c>
      <c r="E315" s="186">
        <v>129</v>
      </c>
      <c r="F315" s="193"/>
      <c r="G315" s="194">
        <f>ROUND(E315*F315,2)</f>
        <v>0</v>
      </c>
      <c r="H315" s="194">
        <v>21</v>
      </c>
      <c r="I315" s="194">
        <f>G315*(1+H315/100)</f>
        <v>0</v>
      </c>
      <c r="J315" s="194">
        <v>1E-3</v>
      </c>
      <c r="K315" s="194">
        <f>ROUND(E315*J315,2)</f>
        <v>0.13</v>
      </c>
      <c r="L315" s="194">
        <v>0</v>
      </c>
      <c r="M315" s="194">
        <f>ROUND(E315*L315,2)</f>
        <v>0</v>
      </c>
      <c r="N315" s="195"/>
      <c r="O315" s="221" t="s">
        <v>295</v>
      </c>
      <c r="P315" s="32"/>
      <c r="Q315" s="32"/>
      <c r="R315" s="32"/>
      <c r="S315" s="32"/>
      <c r="T315" s="32"/>
      <c r="U315" s="32"/>
      <c r="V315" s="32"/>
      <c r="W315" s="32"/>
      <c r="X315" s="32"/>
      <c r="Y315" s="32"/>
      <c r="Z315" s="32"/>
      <c r="AA315" s="32"/>
      <c r="AB315" s="32"/>
      <c r="AC315" s="32"/>
      <c r="AD315" s="32"/>
      <c r="AE315" s="32" t="s">
        <v>1674</v>
      </c>
      <c r="AF315" s="32"/>
      <c r="AG315" s="32"/>
      <c r="AH315" s="32"/>
      <c r="AI315" s="32"/>
      <c r="AJ315" s="32"/>
      <c r="AK315" s="32"/>
      <c r="AL315" s="32"/>
      <c r="AM315" s="32">
        <v>21</v>
      </c>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93"/>
      <c r="D316" s="294"/>
      <c r="E316" s="295"/>
      <c r="F316" s="296"/>
      <c r="G316" s="297"/>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ht="22.5" outlineLevel="1" x14ac:dyDescent="0.2">
      <c r="A317" s="217">
        <v>46</v>
      </c>
      <c r="B317" s="176" t="s">
        <v>1900</v>
      </c>
      <c r="C317" s="202" t="s">
        <v>1901</v>
      </c>
      <c r="D317" s="181" t="s">
        <v>498</v>
      </c>
      <c r="E317" s="186">
        <v>1</v>
      </c>
      <c r="F317" s="193"/>
      <c r="G317" s="194">
        <f>ROUND(E317*F317,2)</f>
        <v>0</v>
      </c>
      <c r="H317" s="194">
        <v>21</v>
      </c>
      <c r="I317" s="194">
        <f>G317*(1+H317/100)</f>
        <v>0</v>
      </c>
      <c r="J317" s="194">
        <v>6.5</v>
      </c>
      <c r="K317" s="194">
        <f>ROUND(E317*J317,2)</f>
        <v>6.5</v>
      </c>
      <c r="L317" s="194">
        <v>0</v>
      </c>
      <c r="M317" s="194">
        <f>ROUND(E317*L317,2)</f>
        <v>0</v>
      </c>
      <c r="N317" s="195"/>
      <c r="O317" s="221" t="s">
        <v>295</v>
      </c>
      <c r="P317" s="32"/>
      <c r="Q317" s="32"/>
      <c r="R317" s="32"/>
      <c r="S317" s="32"/>
      <c r="T317" s="32"/>
      <c r="U317" s="32"/>
      <c r="V317" s="32"/>
      <c r="W317" s="32"/>
      <c r="X317" s="32"/>
      <c r="Y317" s="32"/>
      <c r="Z317" s="32"/>
      <c r="AA317" s="32"/>
      <c r="AB317" s="32"/>
      <c r="AC317" s="32"/>
      <c r="AD317" s="32"/>
      <c r="AE317" s="32" t="s">
        <v>1674</v>
      </c>
      <c r="AF317" s="32"/>
      <c r="AG317" s="32"/>
      <c r="AH317" s="32"/>
      <c r="AI317" s="32"/>
      <c r="AJ317" s="32"/>
      <c r="AK317" s="32"/>
      <c r="AL317" s="32"/>
      <c r="AM317" s="32">
        <v>21</v>
      </c>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93"/>
      <c r="D318" s="294"/>
      <c r="E318" s="295"/>
      <c r="F318" s="296"/>
      <c r="G318" s="297"/>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312" t="s">
        <v>1902</v>
      </c>
      <c r="C319" s="313"/>
      <c r="D319" s="314"/>
      <c r="E319" s="315"/>
      <c r="F319" s="316"/>
      <c r="G319" s="317"/>
      <c r="H319" s="194"/>
      <c r="I319" s="194"/>
      <c r="J319" s="194"/>
      <c r="K319" s="194"/>
      <c r="L319" s="194"/>
      <c r="M319" s="194"/>
      <c r="N319" s="195"/>
      <c r="O319" s="221"/>
      <c r="P319" s="32"/>
      <c r="Q319" s="32"/>
      <c r="R319" s="32"/>
      <c r="S319" s="32"/>
      <c r="T319" s="32"/>
      <c r="U319" s="32"/>
      <c r="V319" s="32"/>
      <c r="W319" s="32"/>
      <c r="X319" s="32"/>
      <c r="Y319" s="32"/>
      <c r="Z319" s="32"/>
      <c r="AA319" s="32"/>
      <c r="AB319" s="32"/>
      <c r="AC319" s="32">
        <v>0</v>
      </c>
      <c r="AD319" s="32"/>
      <c r="AE319" s="32" t="s">
        <v>377</v>
      </c>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312" t="s">
        <v>1903</v>
      </c>
      <c r="C320" s="313"/>
      <c r="D320" s="314"/>
      <c r="E320" s="315"/>
      <c r="F320" s="316"/>
      <c r="G320" s="31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t="s">
        <v>379</v>
      </c>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312" t="s">
        <v>1904</v>
      </c>
      <c r="C321" s="313"/>
      <c r="D321" s="314"/>
      <c r="E321" s="315"/>
      <c r="F321" s="316"/>
      <c r="G321" s="317"/>
      <c r="H321" s="194"/>
      <c r="I321" s="194"/>
      <c r="J321" s="194"/>
      <c r="K321" s="194"/>
      <c r="L321" s="194"/>
      <c r="M321" s="194"/>
      <c r="N321" s="195"/>
      <c r="O321" s="221"/>
      <c r="P321" s="32"/>
      <c r="Q321" s="32"/>
      <c r="R321" s="32"/>
      <c r="S321" s="32"/>
      <c r="T321" s="32"/>
      <c r="U321" s="32"/>
      <c r="V321" s="32"/>
      <c r="W321" s="32"/>
      <c r="X321" s="32"/>
      <c r="Y321" s="32"/>
      <c r="Z321" s="32"/>
      <c r="AA321" s="32"/>
      <c r="AB321" s="32"/>
      <c r="AC321" s="32">
        <v>1</v>
      </c>
      <c r="AD321" s="32"/>
      <c r="AE321" s="32" t="s">
        <v>377</v>
      </c>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7">
        <v>47</v>
      </c>
      <c r="B322" s="176" t="s">
        <v>1905</v>
      </c>
      <c r="C322" s="202" t="s">
        <v>1906</v>
      </c>
      <c r="D322" s="181" t="s">
        <v>560</v>
      </c>
      <c r="E322" s="186">
        <v>133</v>
      </c>
      <c r="F322" s="193"/>
      <c r="G322" s="194">
        <f>ROUND(E322*F322,2)</f>
        <v>0</v>
      </c>
      <c r="H322" s="194">
        <v>21</v>
      </c>
      <c r="I322" s="194">
        <f>G322*(1+H322/100)</f>
        <v>0</v>
      </c>
      <c r="J322" s="194">
        <v>0</v>
      </c>
      <c r="K322" s="194">
        <f>ROUND(E322*J322,2)</f>
        <v>0</v>
      </c>
      <c r="L322" s="194">
        <v>0</v>
      </c>
      <c r="M322" s="194">
        <f>ROUND(E322*L322,2)</f>
        <v>0</v>
      </c>
      <c r="N322" s="195" t="s">
        <v>743</v>
      </c>
      <c r="O322" s="221" t="s">
        <v>281</v>
      </c>
      <c r="P322" s="32"/>
      <c r="Q322" s="32"/>
      <c r="R322" s="32"/>
      <c r="S322" s="32"/>
      <c r="T322" s="32"/>
      <c r="U322" s="32"/>
      <c r="V322" s="32"/>
      <c r="W322" s="32"/>
      <c r="X322" s="32"/>
      <c r="Y322" s="32"/>
      <c r="Z322" s="32"/>
      <c r="AA322" s="32"/>
      <c r="AB322" s="32"/>
      <c r="AC322" s="32"/>
      <c r="AD322" s="32"/>
      <c r="AE322" s="32" t="s">
        <v>1674</v>
      </c>
      <c r="AF322" s="32"/>
      <c r="AG322" s="32"/>
      <c r="AH322" s="32"/>
      <c r="AI322" s="32"/>
      <c r="AJ322" s="32"/>
      <c r="AK322" s="32"/>
      <c r="AL322" s="32"/>
      <c r="AM322" s="32">
        <v>21</v>
      </c>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8"/>
      <c r="B324" s="312" t="s">
        <v>1902</v>
      </c>
      <c r="C324" s="313"/>
      <c r="D324" s="314"/>
      <c r="E324" s="315"/>
      <c r="F324" s="316"/>
      <c r="G324" s="317"/>
      <c r="H324" s="194"/>
      <c r="I324" s="194"/>
      <c r="J324" s="194"/>
      <c r="K324" s="194"/>
      <c r="L324" s="194"/>
      <c r="M324" s="194"/>
      <c r="N324" s="195"/>
      <c r="O324" s="221"/>
      <c r="P324" s="32"/>
      <c r="Q324" s="32"/>
      <c r="R324" s="32"/>
      <c r="S324" s="32"/>
      <c r="T324" s="32"/>
      <c r="U324" s="32"/>
      <c r="V324" s="32"/>
      <c r="W324" s="32"/>
      <c r="X324" s="32"/>
      <c r="Y324" s="32"/>
      <c r="Z324" s="32"/>
      <c r="AA324" s="32"/>
      <c r="AB324" s="32"/>
      <c r="AC324" s="32">
        <v>0</v>
      </c>
      <c r="AD324" s="32"/>
      <c r="AE324" s="32" t="s">
        <v>377</v>
      </c>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312" t="s">
        <v>1903</v>
      </c>
      <c r="C325" s="313"/>
      <c r="D325" s="314"/>
      <c r="E325" s="315"/>
      <c r="F325" s="316"/>
      <c r="G325" s="31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t="s">
        <v>379</v>
      </c>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312" t="s">
        <v>1907</v>
      </c>
      <c r="C326" s="313"/>
      <c r="D326" s="314"/>
      <c r="E326" s="315"/>
      <c r="F326" s="316"/>
      <c r="G326" s="317"/>
      <c r="H326" s="194"/>
      <c r="I326" s="194"/>
      <c r="J326" s="194"/>
      <c r="K326" s="194"/>
      <c r="L326" s="194"/>
      <c r="M326" s="194"/>
      <c r="N326" s="195"/>
      <c r="O326" s="221"/>
      <c r="P326" s="32"/>
      <c r="Q326" s="32"/>
      <c r="R326" s="32"/>
      <c r="S326" s="32"/>
      <c r="T326" s="32"/>
      <c r="U326" s="32"/>
      <c r="V326" s="32"/>
      <c r="W326" s="32"/>
      <c r="X326" s="32"/>
      <c r="Y326" s="32"/>
      <c r="Z326" s="32"/>
      <c r="AA326" s="32"/>
      <c r="AB326" s="32"/>
      <c r="AC326" s="32">
        <v>1</v>
      </c>
      <c r="AD326" s="32"/>
      <c r="AE326" s="32" t="s">
        <v>377</v>
      </c>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7">
        <v>48</v>
      </c>
      <c r="B327" s="176" t="s">
        <v>1908</v>
      </c>
      <c r="C327" s="202" t="s">
        <v>1906</v>
      </c>
      <c r="D327" s="181" t="s">
        <v>1909</v>
      </c>
      <c r="E327" s="186">
        <v>5</v>
      </c>
      <c r="F327" s="193"/>
      <c r="G327" s="194">
        <f>ROUND(E327*F327,2)</f>
        <v>0</v>
      </c>
      <c r="H327" s="194">
        <v>21</v>
      </c>
      <c r="I327" s="194">
        <f>G327*(1+H327/100)</f>
        <v>0</v>
      </c>
      <c r="J327" s="194">
        <v>1.2999999999999999E-4</v>
      </c>
      <c r="K327" s="194">
        <f>ROUND(E327*J327,2)</f>
        <v>0</v>
      </c>
      <c r="L327" s="194">
        <v>0</v>
      </c>
      <c r="M327" s="194">
        <f>ROUND(E327*L327,2)</f>
        <v>0</v>
      </c>
      <c r="N327" s="195" t="s">
        <v>743</v>
      </c>
      <c r="O327" s="221" t="s">
        <v>281</v>
      </c>
      <c r="P327" s="32"/>
      <c r="Q327" s="32"/>
      <c r="R327" s="32"/>
      <c r="S327" s="32"/>
      <c r="T327" s="32"/>
      <c r="U327" s="32"/>
      <c r="V327" s="32"/>
      <c r="W327" s="32"/>
      <c r="X327" s="32"/>
      <c r="Y327" s="32"/>
      <c r="Z327" s="32"/>
      <c r="AA327" s="32"/>
      <c r="AB327" s="32"/>
      <c r="AC327" s="32"/>
      <c r="AD327" s="32"/>
      <c r="AE327" s="32" t="s">
        <v>1674</v>
      </c>
      <c r="AF327" s="32"/>
      <c r="AG327" s="32"/>
      <c r="AH327" s="32"/>
      <c r="AI327" s="32"/>
      <c r="AJ327" s="32"/>
      <c r="AK327" s="32"/>
      <c r="AL327" s="32"/>
      <c r="AM327" s="32">
        <v>21</v>
      </c>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93"/>
      <c r="D328" s="294"/>
      <c r="E328" s="295"/>
      <c r="F328" s="296"/>
      <c r="G328" s="297"/>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312" t="s">
        <v>1910</v>
      </c>
      <c r="C329" s="313"/>
      <c r="D329" s="314"/>
      <c r="E329" s="315"/>
      <c r="F329" s="316"/>
      <c r="G329" s="317"/>
      <c r="H329" s="194"/>
      <c r="I329" s="194"/>
      <c r="J329" s="194"/>
      <c r="K329" s="194"/>
      <c r="L329" s="194"/>
      <c r="M329" s="194"/>
      <c r="N329" s="195"/>
      <c r="O329" s="221"/>
      <c r="P329" s="32"/>
      <c r="Q329" s="32"/>
      <c r="R329" s="32"/>
      <c r="S329" s="32"/>
      <c r="T329" s="32"/>
      <c r="U329" s="32"/>
      <c r="V329" s="32"/>
      <c r="W329" s="32"/>
      <c r="X329" s="32"/>
      <c r="Y329" s="32"/>
      <c r="Z329" s="32"/>
      <c r="AA329" s="32"/>
      <c r="AB329" s="32"/>
      <c r="AC329" s="32">
        <v>0</v>
      </c>
      <c r="AD329" s="32"/>
      <c r="AE329" s="32" t="s">
        <v>377</v>
      </c>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312" t="s">
        <v>1911</v>
      </c>
      <c r="C330" s="313"/>
      <c r="D330" s="314"/>
      <c r="E330" s="315"/>
      <c r="F330" s="316"/>
      <c r="G330" s="317"/>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t="s">
        <v>379</v>
      </c>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7">
        <v>49</v>
      </c>
      <c r="B331" s="176" t="s">
        <v>1912</v>
      </c>
      <c r="C331" s="202" t="s">
        <v>1913</v>
      </c>
      <c r="D331" s="181" t="s">
        <v>560</v>
      </c>
      <c r="E331" s="186">
        <v>116</v>
      </c>
      <c r="F331" s="193"/>
      <c r="G331" s="194">
        <f>ROUND(E331*F331,2)</f>
        <v>0</v>
      </c>
      <c r="H331" s="194">
        <v>21</v>
      </c>
      <c r="I331" s="194">
        <f>G331*(1+H331/100)</f>
        <v>0</v>
      </c>
      <c r="J331" s="194">
        <v>0</v>
      </c>
      <c r="K331" s="194">
        <f>ROUND(E331*J331,2)</f>
        <v>0</v>
      </c>
      <c r="L331" s="194">
        <v>0</v>
      </c>
      <c r="M331" s="194">
        <f>ROUND(E331*L331,2)</f>
        <v>0</v>
      </c>
      <c r="N331" s="195" t="s">
        <v>743</v>
      </c>
      <c r="O331" s="221" t="s">
        <v>281</v>
      </c>
      <c r="P331" s="32"/>
      <c r="Q331" s="32"/>
      <c r="R331" s="32"/>
      <c r="S331" s="32"/>
      <c r="T331" s="32"/>
      <c r="U331" s="32"/>
      <c r="V331" s="32"/>
      <c r="W331" s="32"/>
      <c r="X331" s="32"/>
      <c r="Y331" s="32"/>
      <c r="Z331" s="32"/>
      <c r="AA331" s="32"/>
      <c r="AB331" s="32"/>
      <c r="AC331" s="32"/>
      <c r="AD331" s="32"/>
      <c r="AE331" s="32" t="s">
        <v>1674</v>
      </c>
      <c r="AF331" s="32"/>
      <c r="AG331" s="32"/>
      <c r="AH331" s="32"/>
      <c r="AI331" s="32"/>
      <c r="AJ331" s="32"/>
      <c r="AK331" s="32"/>
      <c r="AL331" s="32"/>
      <c r="AM331" s="32">
        <v>21</v>
      </c>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8"/>
      <c r="B332" s="177"/>
      <c r="C332" s="293"/>
      <c r="D332" s="294"/>
      <c r="E332" s="295"/>
      <c r="F332" s="296"/>
      <c r="G332" s="297"/>
      <c r="H332" s="194"/>
      <c r="I332" s="194"/>
      <c r="J332" s="194"/>
      <c r="K332" s="194"/>
      <c r="L332" s="194"/>
      <c r="M332" s="194"/>
      <c r="N332" s="195"/>
      <c r="O332" s="221"/>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312" t="s">
        <v>1914</v>
      </c>
      <c r="C333" s="313"/>
      <c r="D333" s="314"/>
      <c r="E333" s="315"/>
      <c r="F333" s="316"/>
      <c r="G333" s="317"/>
      <c r="H333" s="194"/>
      <c r="I333" s="194"/>
      <c r="J333" s="194"/>
      <c r="K333" s="194"/>
      <c r="L333" s="194"/>
      <c r="M333" s="194"/>
      <c r="N333" s="195"/>
      <c r="O333" s="221"/>
      <c r="P333" s="32"/>
      <c r="Q333" s="32"/>
      <c r="R333" s="32"/>
      <c r="S333" s="32"/>
      <c r="T333" s="32"/>
      <c r="U333" s="32"/>
      <c r="V333" s="32"/>
      <c r="W333" s="32"/>
      <c r="X333" s="32"/>
      <c r="Y333" s="32"/>
      <c r="Z333" s="32"/>
      <c r="AA333" s="32"/>
      <c r="AB333" s="32"/>
      <c r="AC333" s="32">
        <v>0</v>
      </c>
      <c r="AD333" s="32"/>
      <c r="AE333" s="32" t="s">
        <v>377</v>
      </c>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8"/>
      <c r="B334" s="312" t="s">
        <v>1915</v>
      </c>
      <c r="C334" s="313"/>
      <c r="D334" s="314"/>
      <c r="E334" s="315"/>
      <c r="F334" s="316"/>
      <c r="G334" s="317"/>
      <c r="H334" s="194"/>
      <c r="I334" s="194"/>
      <c r="J334" s="194"/>
      <c r="K334" s="194"/>
      <c r="L334" s="194"/>
      <c r="M334" s="194"/>
      <c r="N334" s="195"/>
      <c r="O334" s="221"/>
      <c r="P334" s="32"/>
      <c r="Q334" s="32"/>
      <c r="R334" s="32"/>
      <c r="S334" s="32"/>
      <c r="T334" s="32"/>
      <c r="U334" s="32"/>
      <c r="V334" s="32"/>
      <c r="W334" s="32"/>
      <c r="X334" s="32"/>
      <c r="Y334" s="32"/>
      <c r="Z334" s="32"/>
      <c r="AA334" s="32"/>
      <c r="AB334" s="32"/>
      <c r="AC334" s="32"/>
      <c r="AD334" s="32"/>
      <c r="AE334" s="32" t="s">
        <v>379</v>
      </c>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7">
        <v>50</v>
      </c>
      <c r="B335" s="176" t="s">
        <v>1916</v>
      </c>
      <c r="C335" s="202" t="s">
        <v>1917</v>
      </c>
      <c r="D335" s="181" t="s">
        <v>560</v>
      </c>
      <c r="E335" s="186">
        <v>116</v>
      </c>
      <c r="F335" s="193"/>
      <c r="G335" s="194">
        <f>ROUND(E335*F335,2)</f>
        <v>0</v>
      </c>
      <c r="H335" s="194">
        <v>21</v>
      </c>
      <c r="I335" s="194">
        <f>G335*(1+H335/100)</f>
        <v>0</v>
      </c>
      <c r="J335" s="194">
        <v>0</v>
      </c>
      <c r="K335" s="194">
        <f>ROUND(E335*J335,2)</f>
        <v>0</v>
      </c>
      <c r="L335" s="194">
        <v>0</v>
      </c>
      <c r="M335" s="194">
        <f>ROUND(E335*L335,2)</f>
        <v>0</v>
      </c>
      <c r="N335" s="195" t="s">
        <v>743</v>
      </c>
      <c r="O335" s="221" t="s">
        <v>281</v>
      </c>
      <c r="P335" s="32"/>
      <c r="Q335" s="32"/>
      <c r="R335" s="32"/>
      <c r="S335" s="32"/>
      <c r="T335" s="32"/>
      <c r="U335" s="32"/>
      <c r="V335" s="32"/>
      <c r="W335" s="32"/>
      <c r="X335" s="32"/>
      <c r="Y335" s="32"/>
      <c r="Z335" s="32"/>
      <c r="AA335" s="32"/>
      <c r="AB335" s="32"/>
      <c r="AC335" s="32"/>
      <c r="AD335" s="32"/>
      <c r="AE335" s="32" t="s">
        <v>1674</v>
      </c>
      <c r="AF335" s="32"/>
      <c r="AG335" s="32"/>
      <c r="AH335" s="32"/>
      <c r="AI335" s="32"/>
      <c r="AJ335" s="32"/>
      <c r="AK335" s="32"/>
      <c r="AL335" s="32"/>
      <c r="AM335" s="32">
        <v>21</v>
      </c>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x14ac:dyDescent="0.2">
      <c r="A337" s="216" t="s">
        <v>276</v>
      </c>
      <c r="B337" s="175" t="s">
        <v>157</v>
      </c>
      <c r="C337" s="201" t="s">
        <v>158</v>
      </c>
      <c r="D337" s="180"/>
      <c r="E337" s="185"/>
      <c r="F337" s="304">
        <f>SUM(G338:G342)</f>
        <v>0</v>
      </c>
      <c r="G337" s="305"/>
      <c r="H337" s="191"/>
      <c r="I337" s="191">
        <f>SUM(I338:I342)</f>
        <v>0</v>
      </c>
      <c r="J337" s="191"/>
      <c r="K337" s="191">
        <f>SUM(K338:K342)</f>
        <v>0</v>
      </c>
      <c r="L337" s="191"/>
      <c r="M337" s="191">
        <f>SUM(M338:M342)</f>
        <v>0</v>
      </c>
      <c r="N337" s="192"/>
      <c r="O337" s="220"/>
      <c r="AE337" t="s">
        <v>277</v>
      </c>
    </row>
    <row r="338" spans="1:60" outlineLevel="1" x14ac:dyDescent="0.2">
      <c r="A338" s="218"/>
      <c r="B338" s="318" t="s">
        <v>1918</v>
      </c>
      <c r="C338" s="319"/>
      <c r="D338" s="320"/>
      <c r="E338" s="321"/>
      <c r="F338" s="322"/>
      <c r="G338" s="323"/>
      <c r="H338" s="194"/>
      <c r="I338" s="194"/>
      <c r="J338" s="194"/>
      <c r="K338" s="194"/>
      <c r="L338" s="194"/>
      <c r="M338" s="194"/>
      <c r="N338" s="195"/>
      <c r="O338" s="221"/>
      <c r="P338" s="32"/>
      <c r="Q338" s="32"/>
      <c r="R338" s="32"/>
      <c r="S338" s="32"/>
      <c r="T338" s="32"/>
      <c r="U338" s="32"/>
      <c r="V338" s="32"/>
      <c r="W338" s="32"/>
      <c r="X338" s="32"/>
      <c r="Y338" s="32"/>
      <c r="Z338" s="32"/>
      <c r="AA338" s="32"/>
      <c r="AB338" s="32"/>
      <c r="AC338" s="32">
        <v>0</v>
      </c>
      <c r="AD338" s="32"/>
      <c r="AE338" s="32" t="s">
        <v>377</v>
      </c>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312" t="s">
        <v>1919</v>
      </c>
      <c r="C339" s="313"/>
      <c r="D339" s="314"/>
      <c r="E339" s="315"/>
      <c r="F339" s="316"/>
      <c r="G339" s="31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t="s">
        <v>379</v>
      </c>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51</v>
      </c>
      <c r="B340" s="176" t="s">
        <v>1920</v>
      </c>
      <c r="C340" s="202" t="s">
        <v>1921</v>
      </c>
      <c r="D340" s="181" t="s">
        <v>478</v>
      </c>
      <c r="E340" s="186">
        <v>417.30824000000001</v>
      </c>
      <c r="F340" s="193"/>
      <c r="G340" s="194">
        <f>ROUND(E340*F340,2)</f>
        <v>0</v>
      </c>
      <c r="H340" s="194">
        <v>21</v>
      </c>
      <c r="I340" s="194">
        <f>G340*(1+H340/100)</f>
        <v>0</v>
      </c>
      <c r="J340" s="194">
        <v>0</v>
      </c>
      <c r="K340" s="194">
        <f>ROUND(E340*J340,2)</f>
        <v>0</v>
      </c>
      <c r="L340" s="194">
        <v>0</v>
      </c>
      <c r="M340" s="194">
        <f>ROUND(E340*L340,2)</f>
        <v>0</v>
      </c>
      <c r="N340" s="195" t="s">
        <v>743</v>
      </c>
      <c r="O340" s="221" t="s">
        <v>281</v>
      </c>
      <c r="P340" s="32"/>
      <c r="Q340" s="32"/>
      <c r="R340" s="32"/>
      <c r="S340" s="32"/>
      <c r="T340" s="32"/>
      <c r="U340" s="32"/>
      <c r="V340" s="32"/>
      <c r="W340" s="32"/>
      <c r="X340" s="32"/>
      <c r="Y340" s="32"/>
      <c r="Z340" s="32"/>
      <c r="AA340" s="32"/>
      <c r="AB340" s="32"/>
      <c r="AC340" s="32"/>
      <c r="AD340" s="32"/>
      <c r="AE340" s="32" t="s">
        <v>781</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03" t="s">
        <v>1922</v>
      </c>
      <c r="D341" s="182"/>
      <c r="E341" s="187"/>
      <c r="F341" s="196"/>
      <c r="G341" s="196"/>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284</v>
      </c>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x14ac:dyDescent="0.2">
      <c r="A343" s="216" t="s">
        <v>276</v>
      </c>
      <c r="B343" s="175" t="s">
        <v>64</v>
      </c>
      <c r="C343" s="201" t="s">
        <v>65</v>
      </c>
      <c r="D343" s="180"/>
      <c r="E343" s="185"/>
      <c r="F343" s="304">
        <f>SUM(G344:G363)</f>
        <v>0</v>
      </c>
      <c r="G343" s="305"/>
      <c r="H343" s="191"/>
      <c r="I343" s="191">
        <f>SUM(I344:I363)</f>
        <v>0</v>
      </c>
      <c r="J343" s="191"/>
      <c r="K343" s="191">
        <f>SUM(K344:K363)</f>
        <v>0</v>
      </c>
      <c r="L343" s="191"/>
      <c r="M343" s="191">
        <f>SUM(M344:M363)</f>
        <v>0</v>
      </c>
      <c r="N343" s="192"/>
      <c r="O343" s="220"/>
      <c r="AE343" t="s">
        <v>277</v>
      </c>
    </row>
    <row r="344" spans="1:60" outlineLevel="1" x14ac:dyDescent="0.2">
      <c r="A344" s="218"/>
      <c r="B344" s="318" t="s">
        <v>1923</v>
      </c>
      <c r="C344" s="319"/>
      <c r="D344" s="320"/>
      <c r="E344" s="321"/>
      <c r="F344" s="322"/>
      <c r="G344" s="323"/>
      <c r="H344" s="194"/>
      <c r="I344" s="194"/>
      <c r="J344" s="194"/>
      <c r="K344" s="194"/>
      <c r="L344" s="194"/>
      <c r="M344" s="194"/>
      <c r="N344" s="195"/>
      <c r="O344" s="221"/>
      <c r="P344" s="32"/>
      <c r="Q344" s="32"/>
      <c r="R344" s="32"/>
      <c r="S344" s="32"/>
      <c r="T344" s="32"/>
      <c r="U344" s="32"/>
      <c r="V344" s="32"/>
      <c r="W344" s="32"/>
      <c r="X344" s="32"/>
      <c r="Y344" s="32"/>
      <c r="Z344" s="32"/>
      <c r="AA344" s="32"/>
      <c r="AB344" s="32"/>
      <c r="AC344" s="32">
        <v>0</v>
      </c>
      <c r="AD344" s="32"/>
      <c r="AE344" s="32" t="s">
        <v>377</v>
      </c>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312" t="s">
        <v>1924</v>
      </c>
      <c r="C345" s="313"/>
      <c r="D345" s="314"/>
      <c r="E345" s="315"/>
      <c r="F345" s="316"/>
      <c r="G345" s="31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t="s">
        <v>379</v>
      </c>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52</v>
      </c>
      <c r="B346" s="176" t="s">
        <v>1925</v>
      </c>
      <c r="C346" s="202" t="s">
        <v>1926</v>
      </c>
      <c r="D346" s="181" t="s">
        <v>478</v>
      </c>
      <c r="E346" s="186">
        <v>17.411770000000001</v>
      </c>
      <c r="F346" s="193"/>
      <c r="G346" s="194">
        <f>ROUND(E346*F346,2)</f>
        <v>0</v>
      </c>
      <c r="H346" s="194">
        <v>21</v>
      </c>
      <c r="I346" s="194">
        <f>G346*(1+H346/100)</f>
        <v>0</v>
      </c>
      <c r="J346" s="194">
        <v>0</v>
      </c>
      <c r="K346" s="194">
        <f>ROUND(E346*J346,2)</f>
        <v>0</v>
      </c>
      <c r="L346" s="194">
        <v>0</v>
      </c>
      <c r="M346" s="194">
        <f>ROUND(E346*L346,2)</f>
        <v>0</v>
      </c>
      <c r="N346" s="195" t="s">
        <v>659</v>
      </c>
      <c r="O346" s="221" t="s">
        <v>281</v>
      </c>
      <c r="P346" s="32"/>
      <c r="Q346" s="32"/>
      <c r="R346" s="32"/>
      <c r="S346" s="32"/>
      <c r="T346" s="32"/>
      <c r="U346" s="32"/>
      <c r="V346" s="32"/>
      <c r="W346" s="32"/>
      <c r="X346" s="32"/>
      <c r="Y346" s="32"/>
      <c r="Z346" s="32"/>
      <c r="AA346" s="32"/>
      <c r="AB346" s="32"/>
      <c r="AC346" s="32"/>
      <c r="AD346" s="32"/>
      <c r="AE346" s="32" t="s">
        <v>397</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312" t="s">
        <v>1927</v>
      </c>
      <c r="C348" s="313"/>
      <c r="D348" s="314"/>
      <c r="E348" s="315"/>
      <c r="F348" s="316"/>
      <c r="G348" s="317"/>
      <c r="H348" s="194"/>
      <c r="I348" s="194"/>
      <c r="J348" s="194"/>
      <c r="K348" s="194"/>
      <c r="L348" s="194"/>
      <c r="M348" s="194"/>
      <c r="N348" s="195"/>
      <c r="O348" s="221"/>
      <c r="P348" s="32"/>
      <c r="Q348" s="32"/>
      <c r="R348" s="32"/>
      <c r="S348" s="32"/>
      <c r="T348" s="32"/>
      <c r="U348" s="32"/>
      <c r="V348" s="32"/>
      <c r="W348" s="32"/>
      <c r="X348" s="32"/>
      <c r="Y348" s="32"/>
      <c r="Z348" s="32"/>
      <c r="AA348" s="32"/>
      <c r="AB348" s="32"/>
      <c r="AC348" s="32">
        <v>0</v>
      </c>
      <c r="AD348" s="32"/>
      <c r="AE348" s="32" t="s">
        <v>377</v>
      </c>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7">
        <v>53</v>
      </c>
      <c r="B349" s="176" t="s">
        <v>1928</v>
      </c>
      <c r="C349" s="202" t="s">
        <v>1929</v>
      </c>
      <c r="D349" s="181" t="s">
        <v>478</v>
      </c>
      <c r="E349" s="186">
        <v>22.704000000000001</v>
      </c>
      <c r="F349" s="193"/>
      <c r="G349" s="194">
        <f>ROUND(E349*F349,2)</f>
        <v>0</v>
      </c>
      <c r="H349" s="194">
        <v>21</v>
      </c>
      <c r="I349" s="194">
        <f>G349*(1+H349/100)</f>
        <v>0</v>
      </c>
      <c r="J349" s="194">
        <v>0</v>
      </c>
      <c r="K349" s="194">
        <f>ROUND(E349*J349,2)</f>
        <v>0</v>
      </c>
      <c r="L349" s="194">
        <v>0</v>
      </c>
      <c r="M349" s="194">
        <f>ROUND(E349*L349,2)</f>
        <v>0</v>
      </c>
      <c r="N349" s="195" t="s">
        <v>1930</v>
      </c>
      <c r="O349" s="221" t="s">
        <v>281</v>
      </c>
      <c r="P349" s="32"/>
      <c r="Q349" s="32"/>
      <c r="R349" s="32"/>
      <c r="S349" s="32"/>
      <c r="T349" s="32"/>
      <c r="U349" s="32"/>
      <c r="V349" s="32"/>
      <c r="W349" s="32"/>
      <c r="X349" s="32"/>
      <c r="Y349" s="32"/>
      <c r="Z349" s="32"/>
      <c r="AA349" s="32"/>
      <c r="AB349" s="32"/>
      <c r="AC349" s="32"/>
      <c r="AD349" s="32"/>
      <c r="AE349" s="32" t="s">
        <v>1931</v>
      </c>
      <c r="AF349" s="32"/>
      <c r="AG349" s="32"/>
      <c r="AH349" s="32"/>
      <c r="AI349" s="32"/>
      <c r="AJ349" s="32"/>
      <c r="AK349" s="32"/>
      <c r="AL349" s="32"/>
      <c r="AM349" s="32">
        <v>21</v>
      </c>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3" t="s">
        <v>1932</v>
      </c>
      <c r="D350" s="236"/>
      <c r="E350" s="239">
        <v>22.704000000000001</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386</v>
      </c>
      <c r="AF350" s="32">
        <v>0</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54</v>
      </c>
      <c r="B352" s="176" t="s">
        <v>1933</v>
      </c>
      <c r="C352" s="202" t="s">
        <v>1934</v>
      </c>
      <c r="D352" s="181" t="s">
        <v>478</v>
      </c>
      <c r="E352" s="186">
        <v>5.6760000000000002</v>
      </c>
      <c r="F352" s="193"/>
      <c r="G352" s="194">
        <f>ROUND(E352*F352,2)</f>
        <v>0</v>
      </c>
      <c r="H352" s="194">
        <v>21</v>
      </c>
      <c r="I352" s="194">
        <f>G352*(1+H352/100)</f>
        <v>0</v>
      </c>
      <c r="J352" s="194">
        <v>0</v>
      </c>
      <c r="K352" s="194">
        <f>ROUND(E352*J352,2)</f>
        <v>0</v>
      </c>
      <c r="L352" s="194">
        <v>0</v>
      </c>
      <c r="M352" s="194">
        <f>ROUND(E352*L352,2)</f>
        <v>0</v>
      </c>
      <c r="N352" s="195" t="s">
        <v>1930</v>
      </c>
      <c r="O352" s="221" t="s">
        <v>281</v>
      </c>
      <c r="P352" s="32"/>
      <c r="Q352" s="32"/>
      <c r="R352" s="32"/>
      <c r="S352" s="32"/>
      <c r="T352" s="32"/>
      <c r="U352" s="32"/>
      <c r="V352" s="32"/>
      <c r="W352" s="32"/>
      <c r="X352" s="32"/>
      <c r="Y352" s="32"/>
      <c r="Z352" s="32"/>
      <c r="AA352" s="32"/>
      <c r="AB352" s="32"/>
      <c r="AC352" s="32"/>
      <c r="AD352" s="32"/>
      <c r="AE352" s="32" t="s">
        <v>397</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1935</v>
      </c>
      <c r="D353" s="236"/>
      <c r="E353" s="239">
        <v>5.6760000000000002</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386</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93"/>
      <c r="D354" s="294"/>
      <c r="E354" s="295"/>
      <c r="F354" s="296"/>
      <c r="G354" s="297"/>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312" t="s">
        <v>1936</v>
      </c>
      <c r="C355" s="313"/>
      <c r="D355" s="314"/>
      <c r="E355" s="315"/>
      <c r="F355" s="316"/>
      <c r="G355" s="317"/>
      <c r="H355" s="194"/>
      <c r="I355" s="194"/>
      <c r="J355" s="194"/>
      <c r="K355" s="194"/>
      <c r="L355" s="194"/>
      <c r="M355" s="194"/>
      <c r="N355" s="195"/>
      <c r="O355" s="221"/>
      <c r="P355" s="32"/>
      <c r="Q355" s="32"/>
      <c r="R355" s="32"/>
      <c r="S355" s="32"/>
      <c r="T355" s="32"/>
      <c r="U355" s="32"/>
      <c r="V355" s="32"/>
      <c r="W355" s="32"/>
      <c r="X355" s="32"/>
      <c r="Y355" s="32"/>
      <c r="Z355" s="32"/>
      <c r="AA355" s="32"/>
      <c r="AB355" s="32"/>
      <c r="AC355" s="32">
        <v>0</v>
      </c>
      <c r="AD355" s="32"/>
      <c r="AE355" s="32" t="s">
        <v>377</v>
      </c>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55</v>
      </c>
      <c r="B356" s="176" t="s">
        <v>1937</v>
      </c>
      <c r="C356" s="202" t="s">
        <v>1938</v>
      </c>
      <c r="D356" s="181" t="s">
        <v>478</v>
      </c>
      <c r="E356" s="186">
        <v>510.84</v>
      </c>
      <c r="F356" s="193"/>
      <c r="G356" s="194">
        <f>ROUND(E356*F356,2)</f>
        <v>0</v>
      </c>
      <c r="H356" s="194">
        <v>21</v>
      </c>
      <c r="I356" s="194">
        <f>G356*(1+H356/100)</f>
        <v>0</v>
      </c>
      <c r="J356" s="194">
        <v>0</v>
      </c>
      <c r="K356" s="194">
        <f>ROUND(E356*J356,2)</f>
        <v>0</v>
      </c>
      <c r="L356" s="194">
        <v>0</v>
      </c>
      <c r="M356" s="194">
        <f>ROUND(E356*L356,2)</f>
        <v>0</v>
      </c>
      <c r="N356" s="195" t="s">
        <v>659</v>
      </c>
      <c r="O356" s="221" t="s">
        <v>281</v>
      </c>
      <c r="P356" s="32"/>
      <c r="Q356" s="32"/>
      <c r="R356" s="32"/>
      <c r="S356" s="32"/>
      <c r="T356" s="32"/>
      <c r="U356" s="32"/>
      <c r="V356" s="32"/>
      <c r="W356" s="32"/>
      <c r="X356" s="32"/>
      <c r="Y356" s="32"/>
      <c r="Z356" s="32"/>
      <c r="AA356" s="32"/>
      <c r="AB356" s="32"/>
      <c r="AC356" s="32"/>
      <c r="AD356" s="32"/>
      <c r="AE356" s="32" t="s">
        <v>397</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8"/>
      <c r="B358" s="312" t="s">
        <v>1939</v>
      </c>
      <c r="C358" s="313"/>
      <c r="D358" s="314"/>
      <c r="E358" s="315"/>
      <c r="F358" s="316"/>
      <c r="G358" s="317"/>
      <c r="H358" s="194"/>
      <c r="I358" s="194"/>
      <c r="J358" s="194"/>
      <c r="K358" s="194"/>
      <c r="L358" s="194"/>
      <c r="M358" s="194"/>
      <c r="N358" s="195"/>
      <c r="O358" s="221"/>
      <c r="P358" s="32"/>
      <c r="Q358" s="32"/>
      <c r="R358" s="32"/>
      <c r="S358" s="32"/>
      <c r="T358" s="32"/>
      <c r="U358" s="32"/>
      <c r="V358" s="32"/>
      <c r="W358" s="32"/>
      <c r="X358" s="32"/>
      <c r="Y358" s="32"/>
      <c r="Z358" s="32"/>
      <c r="AA358" s="32"/>
      <c r="AB358" s="32"/>
      <c r="AC358" s="32">
        <v>0</v>
      </c>
      <c r="AD358" s="32"/>
      <c r="AE358" s="32" t="s">
        <v>377</v>
      </c>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7">
        <v>56</v>
      </c>
      <c r="B359" s="176" t="s">
        <v>1940</v>
      </c>
      <c r="C359" s="202" t="s">
        <v>1941</v>
      </c>
      <c r="D359" s="181" t="s">
        <v>478</v>
      </c>
      <c r="E359" s="186">
        <v>28.38</v>
      </c>
      <c r="F359" s="193"/>
      <c r="G359" s="194">
        <f>ROUND(E359*F359,2)</f>
        <v>0</v>
      </c>
      <c r="H359" s="194">
        <v>21</v>
      </c>
      <c r="I359" s="194">
        <f>G359*(1+H359/100)</f>
        <v>0</v>
      </c>
      <c r="J359" s="194">
        <v>0</v>
      </c>
      <c r="K359" s="194">
        <f>ROUND(E359*J359,2)</f>
        <v>0</v>
      </c>
      <c r="L359" s="194">
        <v>0</v>
      </c>
      <c r="M359" s="194">
        <f>ROUND(E359*L359,2)</f>
        <v>0</v>
      </c>
      <c r="N359" s="195" t="s">
        <v>659</v>
      </c>
      <c r="O359" s="221" t="s">
        <v>281</v>
      </c>
      <c r="P359" s="32"/>
      <c r="Q359" s="32"/>
      <c r="R359" s="32"/>
      <c r="S359" s="32"/>
      <c r="T359" s="32"/>
      <c r="U359" s="32"/>
      <c r="V359" s="32"/>
      <c r="W359" s="32"/>
      <c r="X359" s="32"/>
      <c r="Y359" s="32"/>
      <c r="Z359" s="32"/>
      <c r="AA359" s="32"/>
      <c r="AB359" s="32"/>
      <c r="AC359" s="32"/>
      <c r="AD359" s="32"/>
      <c r="AE359" s="32" t="s">
        <v>397</v>
      </c>
      <c r="AF359" s="32"/>
      <c r="AG359" s="32"/>
      <c r="AH359" s="32"/>
      <c r="AI359" s="32"/>
      <c r="AJ359" s="32"/>
      <c r="AK359" s="32"/>
      <c r="AL359" s="32"/>
      <c r="AM359" s="32">
        <v>21</v>
      </c>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8"/>
      <c r="B360" s="177"/>
      <c r="C360" s="293"/>
      <c r="D360" s="294"/>
      <c r="E360" s="295"/>
      <c r="F360" s="296"/>
      <c r="G360" s="297"/>
      <c r="H360" s="194"/>
      <c r="I360" s="194"/>
      <c r="J360" s="194"/>
      <c r="K360" s="194"/>
      <c r="L360" s="194"/>
      <c r="M360" s="194"/>
      <c r="N360" s="195"/>
      <c r="O360" s="221"/>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312" t="s">
        <v>1936</v>
      </c>
      <c r="C361" s="313"/>
      <c r="D361" s="314"/>
      <c r="E361" s="315"/>
      <c r="F361" s="316"/>
      <c r="G361" s="317"/>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377</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57</v>
      </c>
      <c r="B362" s="176" t="s">
        <v>1942</v>
      </c>
      <c r="C362" s="202" t="s">
        <v>1943</v>
      </c>
      <c r="D362" s="181" t="s">
        <v>478</v>
      </c>
      <c r="E362" s="186">
        <v>28.38</v>
      </c>
      <c r="F362" s="193"/>
      <c r="G362" s="194">
        <f>ROUND(E362*F362,2)</f>
        <v>0</v>
      </c>
      <c r="H362" s="194">
        <v>21</v>
      </c>
      <c r="I362" s="194">
        <f>G362*(1+H362/100)</f>
        <v>0</v>
      </c>
      <c r="J362" s="194">
        <v>0</v>
      </c>
      <c r="K362" s="194">
        <f>ROUND(E362*J362,2)</f>
        <v>0</v>
      </c>
      <c r="L362" s="194">
        <v>0</v>
      </c>
      <c r="M362" s="194">
        <f>ROUND(E362*L362,2)</f>
        <v>0</v>
      </c>
      <c r="N362" s="195" t="s">
        <v>659</v>
      </c>
      <c r="O362" s="221" t="s">
        <v>281</v>
      </c>
      <c r="P362" s="32"/>
      <c r="Q362" s="32"/>
      <c r="R362" s="32"/>
      <c r="S362" s="32"/>
      <c r="T362" s="32"/>
      <c r="U362" s="32"/>
      <c r="V362" s="32"/>
      <c r="W362" s="32"/>
      <c r="X362" s="32"/>
      <c r="Y362" s="32"/>
      <c r="Z362" s="32"/>
      <c r="AA362" s="32"/>
      <c r="AB362" s="32"/>
      <c r="AC362" s="32"/>
      <c r="AD362" s="32"/>
      <c r="AE362" s="32" t="s">
        <v>397</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93"/>
      <c r="D363" s="294"/>
      <c r="E363" s="295"/>
      <c r="F363" s="296"/>
      <c r="G363" s="29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x14ac:dyDescent="0.2">
      <c r="A364" s="216" t="s">
        <v>276</v>
      </c>
      <c r="B364" s="175" t="s">
        <v>173</v>
      </c>
      <c r="C364" s="201" t="s">
        <v>174</v>
      </c>
      <c r="D364" s="180"/>
      <c r="E364" s="185"/>
      <c r="F364" s="304">
        <f>SUM(G365:G461)</f>
        <v>0</v>
      </c>
      <c r="G364" s="305"/>
      <c r="H364" s="191"/>
      <c r="I364" s="191">
        <f>SUM(I365:I461)</f>
        <v>0</v>
      </c>
      <c r="J364" s="191"/>
      <c r="K364" s="191">
        <f>SUM(K365:K461)</f>
        <v>4.8400000000000007</v>
      </c>
      <c r="L364" s="191"/>
      <c r="M364" s="191">
        <f>SUM(M365:M461)</f>
        <v>0</v>
      </c>
      <c r="N364" s="192"/>
      <c r="O364" s="220"/>
      <c r="AE364" t="s">
        <v>277</v>
      </c>
    </row>
    <row r="365" spans="1:60" outlineLevel="1" x14ac:dyDescent="0.2">
      <c r="A365" s="218"/>
      <c r="B365" s="318" t="s">
        <v>1944</v>
      </c>
      <c r="C365" s="319"/>
      <c r="D365" s="320"/>
      <c r="E365" s="321"/>
      <c r="F365" s="322"/>
      <c r="G365" s="323"/>
      <c r="H365" s="194"/>
      <c r="I365" s="194"/>
      <c r="J365" s="194"/>
      <c r="K365" s="194"/>
      <c r="L365" s="194"/>
      <c r="M365" s="194"/>
      <c r="N365" s="195"/>
      <c r="O365" s="221"/>
      <c r="P365" s="32"/>
      <c r="Q365" s="32"/>
      <c r="R365" s="32"/>
      <c r="S365" s="32"/>
      <c r="T365" s="32"/>
      <c r="U365" s="32"/>
      <c r="V365" s="32"/>
      <c r="W365" s="32"/>
      <c r="X365" s="32"/>
      <c r="Y365" s="32"/>
      <c r="Z365" s="32"/>
      <c r="AA365" s="32"/>
      <c r="AB365" s="32"/>
      <c r="AC365" s="32">
        <v>0</v>
      </c>
      <c r="AD365" s="32"/>
      <c r="AE365" s="32" t="s">
        <v>377</v>
      </c>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7">
        <v>58</v>
      </c>
      <c r="B366" s="176" t="s">
        <v>1945</v>
      </c>
      <c r="C366" s="202" t="s">
        <v>1946</v>
      </c>
      <c r="D366" s="181" t="s">
        <v>560</v>
      </c>
      <c r="E366" s="186">
        <v>5</v>
      </c>
      <c r="F366" s="193"/>
      <c r="G366" s="194">
        <f>ROUND(E366*F366,2)</f>
        <v>0</v>
      </c>
      <c r="H366" s="194">
        <v>21</v>
      </c>
      <c r="I366" s="194">
        <f>G366*(1+H366/100)</f>
        <v>0</v>
      </c>
      <c r="J366" s="194">
        <v>3.4000000000000002E-4</v>
      </c>
      <c r="K366" s="194">
        <f>ROUND(E366*J366,2)</f>
        <v>0</v>
      </c>
      <c r="L366" s="194">
        <v>0</v>
      </c>
      <c r="M366" s="194">
        <f>ROUND(E366*L366,2)</f>
        <v>0</v>
      </c>
      <c r="N366" s="195" t="s">
        <v>1947</v>
      </c>
      <c r="O366" s="221" t="s">
        <v>281</v>
      </c>
      <c r="P366" s="32"/>
      <c r="Q366" s="32"/>
      <c r="R366" s="32"/>
      <c r="S366" s="32"/>
      <c r="T366" s="32"/>
      <c r="U366" s="32"/>
      <c r="V366" s="32"/>
      <c r="W366" s="32"/>
      <c r="X366" s="32"/>
      <c r="Y366" s="32"/>
      <c r="Z366" s="32"/>
      <c r="AA366" s="32"/>
      <c r="AB366" s="32"/>
      <c r="AC366" s="32"/>
      <c r="AD366" s="32"/>
      <c r="AE366" s="32" t="s">
        <v>1674</v>
      </c>
      <c r="AF366" s="32"/>
      <c r="AG366" s="32"/>
      <c r="AH366" s="32"/>
      <c r="AI366" s="32"/>
      <c r="AJ366" s="32"/>
      <c r="AK366" s="32"/>
      <c r="AL366" s="32"/>
      <c r="AM366" s="32">
        <v>21</v>
      </c>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93"/>
      <c r="D367" s="294"/>
      <c r="E367" s="295"/>
      <c r="F367" s="296"/>
      <c r="G367" s="29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7">
        <v>59</v>
      </c>
      <c r="B368" s="176" t="s">
        <v>1948</v>
      </c>
      <c r="C368" s="202" t="s">
        <v>1949</v>
      </c>
      <c r="D368" s="181" t="s">
        <v>560</v>
      </c>
      <c r="E368" s="186">
        <v>30</v>
      </c>
      <c r="F368" s="193"/>
      <c r="G368" s="194">
        <f>ROUND(E368*F368,2)</f>
        <v>0</v>
      </c>
      <c r="H368" s="194">
        <v>21</v>
      </c>
      <c r="I368" s="194">
        <f>G368*(1+H368/100)</f>
        <v>0</v>
      </c>
      <c r="J368" s="194">
        <v>3.8000000000000002E-4</v>
      </c>
      <c r="K368" s="194">
        <f>ROUND(E368*J368,2)</f>
        <v>0.01</v>
      </c>
      <c r="L368" s="194">
        <v>0</v>
      </c>
      <c r="M368" s="194">
        <f>ROUND(E368*L368,2)</f>
        <v>0</v>
      </c>
      <c r="N368" s="195" t="s">
        <v>1947</v>
      </c>
      <c r="O368" s="221" t="s">
        <v>281</v>
      </c>
      <c r="P368" s="32"/>
      <c r="Q368" s="32"/>
      <c r="R368" s="32"/>
      <c r="S368" s="32"/>
      <c r="T368" s="32"/>
      <c r="U368" s="32"/>
      <c r="V368" s="32"/>
      <c r="W368" s="32"/>
      <c r="X368" s="32"/>
      <c r="Y368" s="32"/>
      <c r="Z368" s="32"/>
      <c r="AA368" s="32"/>
      <c r="AB368" s="32"/>
      <c r="AC368" s="32"/>
      <c r="AD368" s="32"/>
      <c r="AE368" s="32" t="s">
        <v>1674</v>
      </c>
      <c r="AF368" s="32"/>
      <c r="AG368" s="32"/>
      <c r="AH368" s="32"/>
      <c r="AI368" s="32"/>
      <c r="AJ368" s="32"/>
      <c r="AK368" s="32"/>
      <c r="AL368" s="32"/>
      <c r="AM368" s="32">
        <v>21</v>
      </c>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93"/>
      <c r="D369" s="294"/>
      <c r="E369" s="295"/>
      <c r="F369" s="296"/>
      <c r="G369" s="29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7">
        <v>60</v>
      </c>
      <c r="B370" s="176" t="s">
        <v>1950</v>
      </c>
      <c r="C370" s="202" t="s">
        <v>1951</v>
      </c>
      <c r="D370" s="181" t="s">
        <v>560</v>
      </c>
      <c r="E370" s="186">
        <v>18</v>
      </c>
      <c r="F370" s="193"/>
      <c r="G370" s="194">
        <f>ROUND(E370*F370,2)</f>
        <v>0</v>
      </c>
      <c r="H370" s="194">
        <v>21</v>
      </c>
      <c r="I370" s="194">
        <f>G370*(1+H370/100)</f>
        <v>0</v>
      </c>
      <c r="J370" s="194">
        <v>4.6999999999999999E-4</v>
      </c>
      <c r="K370" s="194">
        <f>ROUND(E370*J370,2)</f>
        <v>0.01</v>
      </c>
      <c r="L370" s="194">
        <v>0</v>
      </c>
      <c r="M370" s="194">
        <f>ROUND(E370*L370,2)</f>
        <v>0</v>
      </c>
      <c r="N370" s="195" t="s">
        <v>1947</v>
      </c>
      <c r="O370" s="221" t="s">
        <v>281</v>
      </c>
      <c r="P370" s="32"/>
      <c r="Q370" s="32"/>
      <c r="R370" s="32"/>
      <c r="S370" s="32"/>
      <c r="T370" s="32"/>
      <c r="U370" s="32"/>
      <c r="V370" s="32"/>
      <c r="W370" s="32"/>
      <c r="X370" s="32"/>
      <c r="Y370" s="32"/>
      <c r="Z370" s="32"/>
      <c r="AA370" s="32"/>
      <c r="AB370" s="32"/>
      <c r="AC370" s="32"/>
      <c r="AD370" s="32"/>
      <c r="AE370" s="32" t="s">
        <v>1674</v>
      </c>
      <c r="AF370" s="32"/>
      <c r="AG370" s="32"/>
      <c r="AH370" s="32"/>
      <c r="AI370" s="32"/>
      <c r="AJ370" s="32"/>
      <c r="AK370" s="32"/>
      <c r="AL370" s="32"/>
      <c r="AM370" s="32">
        <v>21</v>
      </c>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93"/>
      <c r="D371" s="294"/>
      <c r="E371" s="295"/>
      <c r="F371" s="296"/>
      <c r="G371" s="297"/>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7">
        <v>61</v>
      </c>
      <c r="B372" s="176" t="s">
        <v>1952</v>
      </c>
      <c r="C372" s="202" t="s">
        <v>1953</v>
      </c>
      <c r="D372" s="181" t="s">
        <v>560</v>
      </c>
      <c r="E372" s="186">
        <v>2</v>
      </c>
      <c r="F372" s="193"/>
      <c r="G372" s="194">
        <f>ROUND(E372*F372,2)</f>
        <v>0</v>
      </c>
      <c r="H372" s="194">
        <v>21</v>
      </c>
      <c r="I372" s="194">
        <f>G372*(1+H372/100)</f>
        <v>0</v>
      </c>
      <c r="J372" s="194">
        <v>6.9999999999999999E-4</v>
      </c>
      <c r="K372" s="194">
        <f>ROUND(E372*J372,2)</f>
        <v>0</v>
      </c>
      <c r="L372" s="194">
        <v>0</v>
      </c>
      <c r="M372" s="194">
        <f>ROUND(E372*L372,2)</f>
        <v>0</v>
      </c>
      <c r="N372" s="195" t="s">
        <v>1947</v>
      </c>
      <c r="O372" s="221" t="s">
        <v>281</v>
      </c>
      <c r="P372" s="32"/>
      <c r="Q372" s="32"/>
      <c r="R372" s="32"/>
      <c r="S372" s="32"/>
      <c r="T372" s="32"/>
      <c r="U372" s="32"/>
      <c r="V372" s="32"/>
      <c r="W372" s="32"/>
      <c r="X372" s="32"/>
      <c r="Y372" s="32"/>
      <c r="Z372" s="32"/>
      <c r="AA372" s="32"/>
      <c r="AB372" s="32"/>
      <c r="AC372" s="32"/>
      <c r="AD372" s="32"/>
      <c r="AE372" s="32" t="s">
        <v>1674</v>
      </c>
      <c r="AF372" s="32"/>
      <c r="AG372" s="32"/>
      <c r="AH372" s="32"/>
      <c r="AI372" s="32"/>
      <c r="AJ372" s="32"/>
      <c r="AK372" s="32"/>
      <c r="AL372" s="32"/>
      <c r="AM372" s="32">
        <v>21</v>
      </c>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93"/>
      <c r="D373" s="294"/>
      <c r="E373" s="295"/>
      <c r="F373" s="296"/>
      <c r="G373" s="297"/>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7">
        <v>62</v>
      </c>
      <c r="B374" s="176" t="s">
        <v>1954</v>
      </c>
      <c r="C374" s="202" t="s">
        <v>1955</v>
      </c>
      <c r="D374" s="181" t="s">
        <v>560</v>
      </c>
      <c r="E374" s="186">
        <v>6</v>
      </c>
      <c r="F374" s="193"/>
      <c r="G374" s="194">
        <f>ROUND(E374*F374,2)</f>
        <v>0</v>
      </c>
      <c r="H374" s="194">
        <v>21</v>
      </c>
      <c r="I374" s="194">
        <f>G374*(1+H374/100)</f>
        <v>0</v>
      </c>
      <c r="J374" s="194">
        <v>1.5200000000000001E-3</v>
      </c>
      <c r="K374" s="194">
        <f>ROUND(E374*J374,2)</f>
        <v>0.01</v>
      </c>
      <c r="L374" s="194">
        <v>0</v>
      </c>
      <c r="M374" s="194">
        <f>ROUND(E374*L374,2)</f>
        <v>0</v>
      </c>
      <c r="N374" s="195" t="s">
        <v>1947</v>
      </c>
      <c r="O374" s="221" t="s">
        <v>281</v>
      </c>
      <c r="P374" s="32"/>
      <c r="Q374" s="32"/>
      <c r="R374" s="32"/>
      <c r="S374" s="32"/>
      <c r="T374" s="32"/>
      <c r="U374" s="32"/>
      <c r="V374" s="32"/>
      <c r="W374" s="32"/>
      <c r="X374" s="32"/>
      <c r="Y374" s="32"/>
      <c r="Z374" s="32"/>
      <c r="AA374" s="32"/>
      <c r="AB374" s="32"/>
      <c r="AC374" s="32"/>
      <c r="AD374" s="32"/>
      <c r="AE374" s="32" t="s">
        <v>1674</v>
      </c>
      <c r="AF374" s="32"/>
      <c r="AG374" s="32"/>
      <c r="AH374" s="32"/>
      <c r="AI374" s="32"/>
      <c r="AJ374" s="32"/>
      <c r="AK374" s="32"/>
      <c r="AL374" s="32"/>
      <c r="AM374" s="32">
        <v>21</v>
      </c>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93"/>
      <c r="D375" s="294"/>
      <c r="E375" s="295"/>
      <c r="F375" s="296"/>
      <c r="G375" s="297"/>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63</v>
      </c>
      <c r="B376" s="176" t="s">
        <v>1956</v>
      </c>
      <c r="C376" s="202" t="s">
        <v>1957</v>
      </c>
      <c r="D376" s="181" t="s">
        <v>560</v>
      </c>
      <c r="E376" s="186">
        <v>9</v>
      </c>
      <c r="F376" s="193"/>
      <c r="G376" s="194">
        <f>ROUND(E376*F376,2)</f>
        <v>0</v>
      </c>
      <c r="H376" s="194">
        <v>21</v>
      </c>
      <c r="I376" s="194">
        <f>G376*(1+H376/100)</f>
        <v>0</v>
      </c>
      <c r="J376" s="194">
        <v>1.31E-3</v>
      </c>
      <c r="K376" s="194">
        <f>ROUND(E376*J376,2)</f>
        <v>0.01</v>
      </c>
      <c r="L376" s="194">
        <v>0</v>
      </c>
      <c r="M376" s="194">
        <f>ROUND(E376*L376,2)</f>
        <v>0</v>
      </c>
      <c r="N376" s="195" t="s">
        <v>1947</v>
      </c>
      <c r="O376" s="221" t="s">
        <v>281</v>
      </c>
      <c r="P376" s="32"/>
      <c r="Q376" s="32"/>
      <c r="R376" s="32"/>
      <c r="S376" s="32"/>
      <c r="T376" s="32"/>
      <c r="U376" s="32"/>
      <c r="V376" s="32"/>
      <c r="W376" s="32"/>
      <c r="X376" s="32"/>
      <c r="Y376" s="32"/>
      <c r="Z376" s="32"/>
      <c r="AA376" s="32"/>
      <c r="AB376" s="32"/>
      <c r="AC376" s="32"/>
      <c r="AD376" s="32"/>
      <c r="AE376" s="32" t="s">
        <v>1674</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93"/>
      <c r="D377" s="294"/>
      <c r="E377" s="295"/>
      <c r="F377" s="296"/>
      <c r="G377" s="297"/>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7">
        <v>64</v>
      </c>
      <c r="B378" s="176" t="s">
        <v>1958</v>
      </c>
      <c r="C378" s="202" t="s">
        <v>1959</v>
      </c>
      <c r="D378" s="181" t="s">
        <v>560</v>
      </c>
      <c r="E378" s="186">
        <v>13</v>
      </c>
      <c r="F378" s="193"/>
      <c r="G378" s="194">
        <f>ROUND(E378*F378,2)</f>
        <v>0</v>
      </c>
      <c r="H378" s="194">
        <v>21</v>
      </c>
      <c r="I378" s="194">
        <f>G378*(1+H378/100)</f>
        <v>0</v>
      </c>
      <c r="J378" s="194">
        <v>7.7999999999999999E-4</v>
      </c>
      <c r="K378" s="194">
        <f>ROUND(E378*J378,2)</f>
        <v>0.01</v>
      </c>
      <c r="L378" s="194">
        <v>0</v>
      </c>
      <c r="M378" s="194">
        <f>ROUND(E378*L378,2)</f>
        <v>0</v>
      </c>
      <c r="N378" s="195" t="s">
        <v>1947</v>
      </c>
      <c r="O378" s="221" t="s">
        <v>281</v>
      </c>
      <c r="P378" s="32"/>
      <c r="Q378" s="32"/>
      <c r="R378" s="32"/>
      <c r="S378" s="32"/>
      <c r="T378" s="32"/>
      <c r="U378" s="32"/>
      <c r="V378" s="32"/>
      <c r="W378" s="32"/>
      <c r="X378" s="32"/>
      <c r="Y378" s="32"/>
      <c r="Z378" s="32"/>
      <c r="AA378" s="32"/>
      <c r="AB378" s="32"/>
      <c r="AC378" s="32"/>
      <c r="AD378" s="32"/>
      <c r="AE378" s="32" t="s">
        <v>1674</v>
      </c>
      <c r="AF378" s="32"/>
      <c r="AG378" s="32"/>
      <c r="AH378" s="32"/>
      <c r="AI378" s="32"/>
      <c r="AJ378" s="32"/>
      <c r="AK378" s="32"/>
      <c r="AL378" s="32"/>
      <c r="AM378" s="32">
        <v>21</v>
      </c>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93"/>
      <c r="D379" s="294"/>
      <c r="E379" s="295"/>
      <c r="F379" s="296"/>
      <c r="G379" s="297"/>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7">
        <v>65</v>
      </c>
      <c r="B380" s="176" t="s">
        <v>1960</v>
      </c>
      <c r="C380" s="202" t="s">
        <v>1961</v>
      </c>
      <c r="D380" s="181" t="s">
        <v>560</v>
      </c>
      <c r="E380" s="186">
        <v>60</v>
      </c>
      <c r="F380" s="193"/>
      <c r="G380" s="194">
        <f>ROUND(E380*F380,2)</f>
        <v>0</v>
      </c>
      <c r="H380" s="194">
        <v>21</v>
      </c>
      <c r="I380" s="194">
        <f>G380*(1+H380/100)</f>
        <v>0</v>
      </c>
      <c r="J380" s="194">
        <v>2.0899999999999998E-3</v>
      </c>
      <c r="K380" s="194">
        <f>ROUND(E380*J380,2)</f>
        <v>0.13</v>
      </c>
      <c r="L380" s="194">
        <v>0</v>
      </c>
      <c r="M380" s="194">
        <f>ROUND(E380*L380,2)</f>
        <v>0</v>
      </c>
      <c r="N380" s="195" t="s">
        <v>1947</v>
      </c>
      <c r="O380" s="221" t="s">
        <v>281</v>
      </c>
      <c r="P380" s="32"/>
      <c r="Q380" s="32"/>
      <c r="R380" s="32"/>
      <c r="S380" s="32"/>
      <c r="T380" s="32"/>
      <c r="U380" s="32"/>
      <c r="V380" s="32"/>
      <c r="W380" s="32"/>
      <c r="X380" s="32"/>
      <c r="Y380" s="32"/>
      <c r="Z380" s="32"/>
      <c r="AA380" s="32"/>
      <c r="AB380" s="32"/>
      <c r="AC380" s="32"/>
      <c r="AD380" s="32"/>
      <c r="AE380" s="32" t="s">
        <v>1674</v>
      </c>
      <c r="AF380" s="32"/>
      <c r="AG380" s="32"/>
      <c r="AH380" s="32"/>
      <c r="AI380" s="32"/>
      <c r="AJ380" s="32"/>
      <c r="AK380" s="32"/>
      <c r="AL380" s="32"/>
      <c r="AM380" s="32">
        <v>21</v>
      </c>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93"/>
      <c r="D381" s="294"/>
      <c r="E381" s="295"/>
      <c r="F381" s="296"/>
      <c r="G381" s="297"/>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7">
        <v>66</v>
      </c>
      <c r="B382" s="176" t="s">
        <v>1962</v>
      </c>
      <c r="C382" s="202" t="s">
        <v>1963</v>
      </c>
      <c r="D382" s="181" t="s">
        <v>560</v>
      </c>
      <c r="E382" s="186">
        <v>25</v>
      </c>
      <c r="F382" s="193"/>
      <c r="G382" s="194">
        <f>ROUND(E382*F382,2)</f>
        <v>0</v>
      </c>
      <c r="H382" s="194">
        <v>21</v>
      </c>
      <c r="I382" s="194">
        <f>G382*(1+H382/100)</f>
        <v>0</v>
      </c>
      <c r="J382" s="194">
        <v>2.5000000000000001E-3</v>
      </c>
      <c r="K382" s="194">
        <f>ROUND(E382*J382,2)</f>
        <v>0.06</v>
      </c>
      <c r="L382" s="194">
        <v>0</v>
      </c>
      <c r="M382" s="194">
        <f>ROUND(E382*L382,2)</f>
        <v>0</v>
      </c>
      <c r="N382" s="195" t="s">
        <v>1947</v>
      </c>
      <c r="O382" s="221" t="s">
        <v>281</v>
      </c>
      <c r="P382" s="32"/>
      <c r="Q382" s="32"/>
      <c r="R382" s="32"/>
      <c r="S382" s="32"/>
      <c r="T382" s="32"/>
      <c r="U382" s="32"/>
      <c r="V382" s="32"/>
      <c r="W382" s="32"/>
      <c r="X382" s="32"/>
      <c r="Y382" s="32"/>
      <c r="Z382" s="32"/>
      <c r="AA382" s="32"/>
      <c r="AB382" s="32"/>
      <c r="AC382" s="32"/>
      <c r="AD382" s="32"/>
      <c r="AE382" s="32" t="s">
        <v>1674</v>
      </c>
      <c r="AF382" s="32"/>
      <c r="AG382" s="32"/>
      <c r="AH382" s="32"/>
      <c r="AI382" s="32"/>
      <c r="AJ382" s="32"/>
      <c r="AK382" s="32"/>
      <c r="AL382" s="32"/>
      <c r="AM382" s="32">
        <v>21</v>
      </c>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93"/>
      <c r="D383" s="294"/>
      <c r="E383" s="295"/>
      <c r="F383" s="296"/>
      <c r="G383" s="297"/>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67</v>
      </c>
      <c r="B384" s="176" t="s">
        <v>1964</v>
      </c>
      <c r="C384" s="202" t="s">
        <v>1965</v>
      </c>
      <c r="D384" s="181" t="s">
        <v>560</v>
      </c>
      <c r="E384" s="186">
        <v>7</v>
      </c>
      <c r="F384" s="193"/>
      <c r="G384" s="194">
        <f>ROUND(E384*F384,2)</f>
        <v>0</v>
      </c>
      <c r="H384" s="194">
        <v>21</v>
      </c>
      <c r="I384" s="194">
        <f>G384*(1+H384/100)</f>
        <v>0</v>
      </c>
      <c r="J384" s="194">
        <v>3.5500000000000002E-3</v>
      </c>
      <c r="K384" s="194">
        <f>ROUND(E384*J384,2)</f>
        <v>0.02</v>
      </c>
      <c r="L384" s="194">
        <v>0</v>
      </c>
      <c r="M384" s="194">
        <f>ROUND(E384*L384,2)</f>
        <v>0</v>
      </c>
      <c r="N384" s="195" t="s">
        <v>1947</v>
      </c>
      <c r="O384" s="221" t="s">
        <v>281</v>
      </c>
      <c r="P384" s="32"/>
      <c r="Q384" s="32"/>
      <c r="R384" s="32"/>
      <c r="S384" s="32"/>
      <c r="T384" s="32"/>
      <c r="U384" s="32"/>
      <c r="V384" s="32"/>
      <c r="W384" s="32"/>
      <c r="X384" s="32"/>
      <c r="Y384" s="32"/>
      <c r="Z384" s="32"/>
      <c r="AA384" s="32"/>
      <c r="AB384" s="32"/>
      <c r="AC384" s="32"/>
      <c r="AD384" s="32"/>
      <c r="AE384" s="32" t="s">
        <v>1674</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93"/>
      <c r="D385" s="294"/>
      <c r="E385" s="295"/>
      <c r="F385" s="296"/>
      <c r="G385" s="297"/>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7">
        <v>68</v>
      </c>
      <c r="B386" s="176" t="s">
        <v>1966</v>
      </c>
      <c r="C386" s="202" t="s">
        <v>1967</v>
      </c>
      <c r="D386" s="181" t="s">
        <v>560</v>
      </c>
      <c r="E386" s="186">
        <v>48</v>
      </c>
      <c r="F386" s="193"/>
      <c r="G386" s="194">
        <f>ROUND(E386*F386,2)</f>
        <v>0</v>
      </c>
      <c r="H386" s="194">
        <v>21</v>
      </c>
      <c r="I386" s="194">
        <f>G386*(1+H386/100)</f>
        <v>0</v>
      </c>
      <c r="J386" s="194">
        <v>4.0000000000000001E-3</v>
      </c>
      <c r="K386" s="194">
        <f>ROUND(E386*J386,2)</f>
        <v>0.19</v>
      </c>
      <c r="L386" s="194">
        <v>0</v>
      </c>
      <c r="M386" s="194">
        <f>ROUND(E386*L386,2)</f>
        <v>0</v>
      </c>
      <c r="N386" s="195" t="s">
        <v>1947</v>
      </c>
      <c r="O386" s="221" t="s">
        <v>281</v>
      </c>
      <c r="P386" s="32"/>
      <c r="Q386" s="32"/>
      <c r="R386" s="32"/>
      <c r="S386" s="32"/>
      <c r="T386" s="32"/>
      <c r="U386" s="32"/>
      <c r="V386" s="32"/>
      <c r="W386" s="32"/>
      <c r="X386" s="32"/>
      <c r="Y386" s="32"/>
      <c r="Z386" s="32"/>
      <c r="AA386" s="32"/>
      <c r="AB386" s="32"/>
      <c r="AC386" s="32"/>
      <c r="AD386" s="32"/>
      <c r="AE386" s="32" t="s">
        <v>1674</v>
      </c>
      <c r="AF386" s="32"/>
      <c r="AG386" s="32"/>
      <c r="AH386" s="32"/>
      <c r="AI386" s="32"/>
      <c r="AJ386" s="32"/>
      <c r="AK386" s="32"/>
      <c r="AL386" s="32"/>
      <c r="AM386" s="32">
        <v>21</v>
      </c>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93"/>
      <c r="D387" s="294"/>
      <c r="E387" s="295"/>
      <c r="F387" s="296"/>
      <c r="G387" s="297"/>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7">
        <v>69</v>
      </c>
      <c r="B388" s="176" t="s">
        <v>1968</v>
      </c>
      <c r="C388" s="202" t="s">
        <v>1969</v>
      </c>
      <c r="D388" s="181" t="s">
        <v>560</v>
      </c>
      <c r="E388" s="186">
        <v>75</v>
      </c>
      <c r="F388" s="193"/>
      <c r="G388" s="194">
        <f>ROUND(E388*F388,2)</f>
        <v>0</v>
      </c>
      <c r="H388" s="194">
        <v>21</v>
      </c>
      <c r="I388" s="194">
        <f>G388*(1+H388/100)</f>
        <v>0</v>
      </c>
      <c r="J388" s="194">
        <v>1.64E-3</v>
      </c>
      <c r="K388" s="194">
        <f>ROUND(E388*J388,2)</f>
        <v>0.12</v>
      </c>
      <c r="L388" s="194">
        <v>0</v>
      </c>
      <c r="M388" s="194">
        <f>ROUND(E388*L388,2)</f>
        <v>0</v>
      </c>
      <c r="N388" s="195" t="s">
        <v>1947</v>
      </c>
      <c r="O388" s="221" t="s">
        <v>281</v>
      </c>
      <c r="P388" s="32"/>
      <c r="Q388" s="32"/>
      <c r="R388" s="32"/>
      <c r="S388" s="32"/>
      <c r="T388" s="32"/>
      <c r="U388" s="32"/>
      <c r="V388" s="32"/>
      <c r="W388" s="32"/>
      <c r="X388" s="32"/>
      <c r="Y388" s="32"/>
      <c r="Z388" s="32"/>
      <c r="AA388" s="32"/>
      <c r="AB388" s="32"/>
      <c r="AC388" s="32"/>
      <c r="AD388" s="32"/>
      <c r="AE388" s="32" t="s">
        <v>1674</v>
      </c>
      <c r="AF388" s="32"/>
      <c r="AG388" s="32"/>
      <c r="AH388" s="32"/>
      <c r="AI388" s="32"/>
      <c r="AJ388" s="32"/>
      <c r="AK388" s="32"/>
      <c r="AL388" s="32"/>
      <c r="AM388" s="32">
        <v>21</v>
      </c>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93"/>
      <c r="D389" s="294"/>
      <c r="E389" s="295"/>
      <c r="F389" s="296"/>
      <c r="G389" s="297"/>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7">
        <v>70</v>
      </c>
      <c r="B390" s="176" t="s">
        <v>1970</v>
      </c>
      <c r="C390" s="202" t="s">
        <v>1971</v>
      </c>
      <c r="D390" s="181" t="s">
        <v>560</v>
      </c>
      <c r="E390" s="186">
        <v>105</v>
      </c>
      <c r="F390" s="193"/>
      <c r="G390" s="194">
        <f>ROUND(E390*F390,2)</f>
        <v>0</v>
      </c>
      <c r="H390" s="194">
        <v>21</v>
      </c>
      <c r="I390" s="194">
        <f>G390*(1+H390/100)</f>
        <v>0</v>
      </c>
      <c r="J390" s="194">
        <v>2.7899999999999999E-3</v>
      </c>
      <c r="K390" s="194">
        <f>ROUND(E390*J390,2)</f>
        <v>0.28999999999999998</v>
      </c>
      <c r="L390" s="194">
        <v>0</v>
      </c>
      <c r="M390" s="194">
        <f>ROUND(E390*L390,2)</f>
        <v>0</v>
      </c>
      <c r="N390" s="195" t="s">
        <v>1947</v>
      </c>
      <c r="O390" s="221" t="s">
        <v>281</v>
      </c>
      <c r="P390" s="32"/>
      <c r="Q390" s="32"/>
      <c r="R390" s="32"/>
      <c r="S390" s="32"/>
      <c r="T390" s="32"/>
      <c r="U390" s="32"/>
      <c r="V390" s="32"/>
      <c r="W390" s="32"/>
      <c r="X390" s="32"/>
      <c r="Y390" s="32"/>
      <c r="Z390" s="32"/>
      <c r="AA390" s="32"/>
      <c r="AB390" s="32"/>
      <c r="AC390" s="32"/>
      <c r="AD390" s="32"/>
      <c r="AE390" s="32" t="s">
        <v>1674</v>
      </c>
      <c r="AF390" s="32"/>
      <c r="AG390" s="32"/>
      <c r="AH390" s="32"/>
      <c r="AI390" s="32"/>
      <c r="AJ390" s="32"/>
      <c r="AK390" s="32"/>
      <c r="AL390" s="32"/>
      <c r="AM390" s="32">
        <v>21</v>
      </c>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93"/>
      <c r="D391" s="294"/>
      <c r="E391" s="295"/>
      <c r="F391" s="296"/>
      <c r="G391" s="297"/>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7">
        <v>71</v>
      </c>
      <c r="B392" s="176" t="s">
        <v>1972</v>
      </c>
      <c r="C392" s="202" t="s">
        <v>1973</v>
      </c>
      <c r="D392" s="181" t="s">
        <v>560</v>
      </c>
      <c r="E392" s="186">
        <v>26</v>
      </c>
      <c r="F392" s="193"/>
      <c r="G392" s="194">
        <f>ROUND(E392*F392,2)</f>
        <v>0</v>
      </c>
      <c r="H392" s="194">
        <v>21</v>
      </c>
      <c r="I392" s="194">
        <f>G392*(1+H392/100)</f>
        <v>0</v>
      </c>
      <c r="J392" s="194">
        <v>3.96E-3</v>
      </c>
      <c r="K392" s="194">
        <f>ROUND(E392*J392,2)</f>
        <v>0.1</v>
      </c>
      <c r="L392" s="194">
        <v>0</v>
      </c>
      <c r="M392" s="194">
        <f>ROUND(E392*L392,2)</f>
        <v>0</v>
      </c>
      <c r="N392" s="195" t="s">
        <v>1947</v>
      </c>
      <c r="O392" s="221" t="s">
        <v>281</v>
      </c>
      <c r="P392" s="32"/>
      <c r="Q392" s="32"/>
      <c r="R392" s="32"/>
      <c r="S392" s="32"/>
      <c r="T392" s="32"/>
      <c r="U392" s="32"/>
      <c r="V392" s="32"/>
      <c r="W392" s="32"/>
      <c r="X392" s="32"/>
      <c r="Y392" s="32"/>
      <c r="Z392" s="32"/>
      <c r="AA392" s="32"/>
      <c r="AB392" s="32"/>
      <c r="AC392" s="32"/>
      <c r="AD392" s="32"/>
      <c r="AE392" s="32" t="s">
        <v>1674</v>
      </c>
      <c r="AF392" s="32"/>
      <c r="AG392" s="32"/>
      <c r="AH392" s="32"/>
      <c r="AI392" s="32"/>
      <c r="AJ392" s="32"/>
      <c r="AK392" s="32"/>
      <c r="AL392" s="32"/>
      <c r="AM392" s="32">
        <v>21</v>
      </c>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93"/>
      <c r="D393" s="294"/>
      <c r="E393" s="295"/>
      <c r="F393" s="296"/>
      <c r="G393" s="297"/>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312" t="s">
        <v>1974</v>
      </c>
      <c r="C394" s="313"/>
      <c r="D394" s="314"/>
      <c r="E394" s="315"/>
      <c r="F394" s="316"/>
      <c r="G394" s="317"/>
      <c r="H394" s="194"/>
      <c r="I394" s="194"/>
      <c r="J394" s="194"/>
      <c r="K394" s="194"/>
      <c r="L394" s="194"/>
      <c r="M394" s="194"/>
      <c r="N394" s="195"/>
      <c r="O394" s="221"/>
      <c r="P394" s="32"/>
      <c r="Q394" s="32"/>
      <c r="R394" s="32"/>
      <c r="S394" s="32"/>
      <c r="T394" s="32"/>
      <c r="U394" s="32"/>
      <c r="V394" s="32"/>
      <c r="W394" s="32"/>
      <c r="X394" s="32"/>
      <c r="Y394" s="32"/>
      <c r="Z394" s="32"/>
      <c r="AA394" s="32"/>
      <c r="AB394" s="32"/>
      <c r="AC394" s="32">
        <v>1</v>
      </c>
      <c r="AD394" s="32"/>
      <c r="AE394" s="32" t="s">
        <v>377</v>
      </c>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7">
        <v>72</v>
      </c>
      <c r="B395" s="176" t="s">
        <v>1975</v>
      </c>
      <c r="C395" s="202" t="s">
        <v>1976</v>
      </c>
      <c r="D395" s="181" t="s">
        <v>498</v>
      </c>
      <c r="E395" s="186">
        <v>4</v>
      </c>
      <c r="F395" s="193"/>
      <c r="G395" s="194">
        <f>ROUND(E395*F395,2)</f>
        <v>0</v>
      </c>
      <c r="H395" s="194">
        <v>21</v>
      </c>
      <c r="I395" s="194">
        <f>G395*(1+H395/100)</f>
        <v>0</v>
      </c>
      <c r="J395" s="194">
        <v>5.0000000000000001E-3</v>
      </c>
      <c r="K395" s="194">
        <f>ROUND(E395*J395,2)</f>
        <v>0.02</v>
      </c>
      <c r="L395" s="194">
        <v>0</v>
      </c>
      <c r="M395" s="194">
        <f>ROUND(E395*L395,2)</f>
        <v>0</v>
      </c>
      <c r="N395" s="195" t="s">
        <v>1947</v>
      </c>
      <c r="O395" s="221" t="s">
        <v>281</v>
      </c>
      <c r="P395" s="32"/>
      <c r="Q395" s="32"/>
      <c r="R395" s="32"/>
      <c r="S395" s="32"/>
      <c r="T395" s="32"/>
      <c r="U395" s="32"/>
      <c r="V395" s="32"/>
      <c r="W395" s="32"/>
      <c r="X395" s="32"/>
      <c r="Y395" s="32"/>
      <c r="Z395" s="32"/>
      <c r="AA395" s="32"/>
      <c r="AB395" s="32"/>
      <c r="AC395" s="32"/>
      <c r="AD395" s="32"/>
      <c r="AE395" s="32" t="s">
        <v>1674</v>
      </c>
      <c r="AF395" s="32"/>
      <c r="AG395" s="32"/>
      <c r="AH395" s="32"/>
      <c r="AI395" s="32"/>
      <c r="AJ395" s="32"/>
      <c r="AK395" s="32"/>
      <c r="AL395" s="32"/>
      <c r="AM395" s="32">
        <v>21</v>
      </c>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93"/>
      <c r="D396" s="294"/>
      <c r="E396" s="295"/>
      <c r="F396" s="296"/>
      <c r="G396" s="297"/>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312" t="s">
        <v>1944</v>
      </c>
      <c r="C397" s="313"/>
      <c r="D397" s="314"/>
      <c r="E397" s="315"/>
      <c r="F397" s="316"/>
      <c r="G397" s="317"/>
      <c r="H397" s="194"/>
      <c r="I397" s="194"/>
      <c r="J397" s="194"/>
      <c r="K397" s="194"/>
      <c r="L397" s="194"/>
      <c r="M397" s="194"/>
      <c r="N397" s="195"/>
      <c r="O397" s="221"/>
      <c r="P397" s="32"/>
      <c r="Q397" s="32"/>
      <c r="R397" s="32"/>
      <c r="S397" s="32"/>
      <c r="T397" s="32"/>
      <c r="U397" s="32"/>
      <c r="V397" s="32"/>
      <c r="W397" s="32"/>
      <c r="X397" s="32"/>
      <c r="Y397" s="32"/>
      <c r="Z397" s="32"/>
      <c r="AA397" s="32"/>
      <c r="AB397" s="32"/>
      <c r="AC397" s="32">
        <v>0</v>
      </c>
      <c r="AD397" s="32"/>
      <c r="AE397" s="32" t="s">
        <v>377</v>
      </c>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1974</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v>1</v>
      </c>
      <c r="AD398" s="32"/>
      <c r="AE398" s="32" t="s">
        <v>377</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7">
        <v>73</v>
      </c>
      <c r="B399" s="176" t="s">
        <v>1977</v>
      </c>
      <c r="C399" s="202" t="s">
        <v>1978</v>
      </c>
      <c r="D399" s="181" t="s">
        <v>498</v>
      </c>
      <c r="E399" s="186">
        <v>1</v>
      </c>
      <c r="F399" s="193"/>
      <c r="G399" s="194">
        <f>ROUND(E399*F399,2)</f>
        <v>0</v>
      </c>
      <c r="H399" s="194">
        <v>21</v>
      </c>
      <c r="I399" s="194">
        <f>G399*(1+H399/100)</f>
        <v>0</v>
      </c>
      <c r="J399" s="194">
        <v>1.5200000000000001E-3</v>
      </c>
      <c r="K399" s="194">
        <f>ROUND(E399*J399,2)</f>
        <v>0</v>
      </c>
      <c r="L399" s="194">
        <v>0</v>
      </c>
      <c r="M399" s="194">
        <f>ROUND(E399*L399,2)</f>
        <v>0</v>
      </c>
      <c r="N399" s="195" t="s">
        <v>1947</v>
      </c>
      <c r="O399" s="221" t="s">
        <v>281</v>
      </c>
      <c r="P399" s="32"/>
      <c r="Q399" s="32"/>
      <c r="R399" s="32"/>
      <c r="S399" s="32"/>
      <c r="T399" s="32"/>
      <c r="U399" s="32"/>
      <c r="V399" s="32"/>
      <c r="W399" s="32"/>
      <c r="X399" s="32"/>
      <c r="Y399" s="32"/>
      <c r="Z399" s="32"/>
      <c r="AA399" s="32"/>
      <c r="AB399" s="32"/>
      <c r="AC399" s="32"/>
      <c r="AD399" s="32"/>
      <c r="AE399" s="32" t="s">
        <v>1674</v>
      </c>
      <c r="AF399" s="32"/>
      <c r="AG399" s="32"/>
      <c r="AH399" s="32"/>
      <c r="AI399" s="32"/>
      <c r="AJ399" s="32"/>
      <c r="AK399" s="32"/>
      <c r="AL399" s="32"/>
      <c r="AM399" s="32">
        <v>21</v>
      </c>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8"/>
      <c r="B400" s="177"/>
      <c r="C400" s="293"/>
      <c r="D400" s="294"/>
      <c r="E400" s="295"/>
      <c r="F400" s="296"/>
      <c r="G400" s="297"/>
      <c r="H400" s="194"/>
      <c r="I400" s="194"/>
      <c r="J400" s="194"/>
      <c r="K400" s="194"/>
      <c r="L400" s="194"/>
      <c r="M400" s="194"/>
      <c r="N400" s="195"/>
      <c r="O400" s="221"/>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312" t="s">
        <v>1944</v>
      </c>
      <c r="C401" s="313"/>
      <c r="D401" s="314"/>
      <c r="E401" s="315"/>
      <c r="F401" s="316"/>
      <c r="G401" s="317"/>
      <c r="H401" s="194"/>
      <c r="I401" s="194"/>
      <c r="J401" s="194"/>
      <c r="K401" s="194"/>
      <c r="L401" s="194"/>
      <c r="M401" s="194"/>
      <c r="N401" s="195"/>
      <c r="O401" s="221"/>
      <c r="P401" s="32"/>
      <c r="Q401" s="32"/>
      <c r="R401" s="32"/>
      <c r="S401" s="32"/>
      <c r="T401" s="32"/>
      <c r="U401" s="32"/>
      <c r="V401" s="32"/>
      <c r="W401" s="32"/>
      <c r="X401" s="32"/>
      <c r="Y401" s="32"/>
      <c r="Z401" s="32"/>
      <c r="AA401" s="32"/>
      <c r="AB401" s="32"/>
      <c r="AC401" s="32">
        <v>0</v>
      </c>
      <c r="AD401" s="32"/>
      <c r="AE401" s="32" t="s">
        <v>377</v>
      </c>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7">
        <v>74</v>
      </c>
      <c r="B402" s="176" t="s">
        <v>1979</v>
      </c>
      <c r="C402" s="202" t="s">
        <v>1980</v>
      </c>
      <c r="D402" s="181" t="s">
        <v>560</v>
      </c>
      <c r="E402" s="186">
        <v>3</v>
      </c>
      <c r="F402" s="193"/>
      <c r="G402" s="194">
        <f>ROUND(E402*F402,2)</f>
        <v>0</v>
      </c>
      <c r="H402" s="194">
        <v>21</v>
      </c>
      <c r="I402" s="194">
        <f>G402*(1+H402/100)</f>
        <v>0</v>
      </c>
      <c r="J402" s="194">
        <v>4.8999999999999998E-4</v>
      </c>
      <c r="K402" s="194">
        <f>ROUND(E402*J402,2)</f>
        <v>0</v>
      </c>
      <c r="L402" s="194">
        <v>0</v>
      </c>
      <c r="M402" s="194">
        <f>ROUND(E402*L402,2)</f>
        <v>0</v>
      </c>
      <c r="N402" s="195" t="s">
        <v>1947</v>
      </c>
      <c r="O402" s="221" t="s">
        <v>281</v>
      </c>
      <c r="P402" s="32"/>
      <c r="Q402" s="32"/>
      <c r="R402" s="32"/>
      <c r="S402" s="32"/>
      <c r="T402" s="32"/>
      <c r="U402" s="32"/>
      <c r="V402" s="32"/>
      <c r="W402" s="32"/>
      <c r="X402" s="32"/>
      <c r="Y402" s="32"/>
      <c r="Z402" s="32"/>
      <c r="AA402" s="32"/>
      <c r="AB402" s="32"/>
      <c r="AC402" s="32"/>
      <c r="AD402" s="32"/>
      <c r="AE402" s="32" t="s">
        <v>1674</v>
      </c>
      <c r="AF402" s="32"/>
      <c r="AG402" s="32"/>
      <c r="AH402" s="32"/>
      <c r="AI402" s="32"/>
      <c r="AJ402" s="32"/>
      <c r="AK402" s="32"/>
      <c r="AL402" s="32"/>
      <c r="AM402" s="32">
        <v>21</v>
      </c>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93"/>
      <c r="D403" s="294"/>
      <c r="E403" s="295"/>
      <c r="F403" s="296"/>
      <c r="G403" s="297"/>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312" t="s">
        <v>1981</v>
      </c>
      <c r="C404" s="313"/>
      <c r="D404" s="314"/>
      <c r="E404" s="315"/>
      <c r="F404" s="316"/>
      <c r="G404" s="317"/>
      <c r="H404" s="194"/>
      <c r="I404" s="194"/>
      <c r="J404" s="194"/>
      <c r="K404" s="194"/>
      <c r="L404" s="194"/>
      <c r="M404" s="194"/>
      <c r="N404" s="195"/>
      <c r="O404" s="221"/>
      <c r="P404" s="32"/>
      <c r="Q404" s="32"/>
      <c r="R404" s="32"/>
      <c r="S404" s="32"/>
      <c r="T404" s="32"/>
      <c r="U404" s="32"/>
      <c r="V404" s="32"/>
      <c r="W404" s="32"/>
      <c r="X404" s="32"/>
      <c r="Y404" s="32"/>
      <c r="Z404" s="32"/>
      <c r="AA404" s="32"/>
      <c r="AB404" s="32"/>
      <c r="AC404" s="32">
        <v>0</v>
      </c>
      <c r="AD404" s="32"/>
      <c r="AE404" s="32" t="s">
        <v>377</v>
      </c>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312" t="s">
        <v>1982</v>
      </c>
      <c r="C405" s="313"/>
      <c r="D405" s="314"/>
      <c r="E405" s="315"/>
      <c r="F405" s="316"/>
      <c r="G405" s="317"/>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379</v>
      </c>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7">
        <v>75</v>
      </c>
      <c r="B406" s="176" t="s">
        <v>1983</v>
      </c>
      <c r="C406" s="202" t="s">
        <v>1984</v>
      </c>
      <c r="D406" s="181" t="s">
        <v>498</v>
      </c>
      <c r="E406" s="186">
        <v>13</v>
      </c>
      <c r="F406" s="193"/>
      <c r="G406" s="194">
        <f>ROUND(E406*F406,2)</f>
        <v>0</v>
      </c>
      <c r="H406" s="194">
        <v>21</v>
      </c>
      <c r="I406" s="194">
        <f>G406*(1+H406/100)</f>
        <v>0</v>
      </c>
      <c r="J406" s="194">
        <v>0</v>
      </c>
      <c r="K406" s="194">
        <f>ROUND(E406*J406,2)</f>
        <v>0</v>
      </c>
      <c r="L406" s="194">
        <v>0</v>
      </c>
      <c r="M406" s="194">
        <f>ROUND(E406*L406,2)</f>
        <v>0</v>
      </c>
      <c r="N406" s="195" t="s">
        <v>1947</v>
      </c>
      <c r="O406" s="221" t="s">
        <v>281</v>
      </c>
      <c r="P406" s="32"/>
      <c r="Q406" s="32"/>
      <c r="R406" s="32"/>
      <c r="S406" s="32"/>
      <c r="T406" s="32"/>
      <c r="U406" s="32"/>
      <c r="V406" s="32"/>
      <c r="W406" s="32"/>
      <c r="X406" s="32"/>
      <c r="Y406" s="32"/>
      <c r="Z406" s="32"/>
      <c r="AA406" s="32"/>
      <c r="AB406" s="32"/>
      <c r="AC406" s="32"/>
      <c r="AD406" s="32"/>
      <c r="AE406" s="32" t="s">
        <v>1674</v>
      </c>
      <c r="AF406" s="32"/>
      <c r="AG406" s="32"/>
      <c r="AH406" s="32"/>
      <c r="AI406" s="32"/>
      <c r="AJ406" s="32"/>
      <c r="AK406" s="32"/>
      <c r="AL406" s="32"/>
      <c r="AM406" s="32">
        <v>21</v>
      </c>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177"/>
      <c r="C407" s="293"/>
      <c r="D407" s="294"/>
      <c r="E407" s="295"/>
      <c r="F407" s="296"/>
      <c r="G407" s="297"/>
      <c r="H407" s="194"/>
      <c r="I407" s="194"/>
      <c r="J407" s="194"/>
      <c r="K407" s="194"/>
      <c r="L407" s="194"/>
      <c r="M407" s="194"/>
      <c r="N407" s="195"/>
      <c r="O407" s="221"/>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7">
        <v>76</v>
      </c>
      <c r="B408" s="176" t="s">
        <v>1985</v>
      </c>
      <c r="C408" s="202" t="s">
        <v>1986</v>
      </c>
      <c r="D408" s="181" t="s">
        <v>498</v>
      </c>
      <c r="E408" s="186">
        <v>9</v>
      </c>
      <c r="F408" s="193"/>
      <c r="G408" s="194">
        <f>ROUND(E408*F408,2)</f>
        <v>0</v>
      </c>
      <c r="H408" s="194">
        <v>21</v>
      </c>
      <c r="I408" s="194">
        <f>G408*(1+H408/100)</f>
        <v>0</v>
      </c>
      <c r="J408" s="194">
        <v>0</v>
      </c>
      <c r="K408" s="194">
        <f>ROUND(E408*J408,2)</f>
        <v>0</v>
      </c>
      <c r="L408" s="194">
        <v>0</v>
      </c>
      <c r="M408" s="194">
        <f>ROUND(E408*L408,2)</f>
        <v>0</v>
      </c>
      <c r="N408" s="195" t="s">
        <v>1947</v>
      </c>
      <c r="O408" s="221" t="s">
        <v>281</v>
      </c>
      <c r="P408" s="32"/>
      <c r="Q408" s="32"/>
      <c r="R408" s="32"/>
      <c r="S408" s="32"/>
      <c r="T408" s="32"/>
      <c r="U408" s="32"/>
      <c r="V408" s="32"/>
      <c r="W408" s="32"/>
      <c r="X408" s="32"/>
      <c r="Y408" s="32"/>
      <c r="Z408" s="32"/>
      <c r="AA408" s="32"/>
      <c r="AB408" s="32"/>
      <c r="AC408" s="32"/>
      <c r="AD408" s="32"/>
      <c r="AE408" s="32" t="s">
        <v>1674</v>
      </c>
      <c r="AF408" s="32"/>
      <c r="AG408" s="32"/>
      <c r="AH408" s="32"/>
      <c r="AI408" s="32"/>
      <c r="AJ408" s="32"/>
      <c r="AK408" s="32"/>
      <c r="AL408" s="32"/>
      <c r="AM408" s="32">
        <v>21</v>
      </c>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8"/>
      <c r="B409" s="177"/>
      <c r="C409" s="293"/>
      <c r="D409" s="294"/>
      <c r="E409" s="295"/>
      <c r="F409" s="296"/>
      <c r="G409" s="297"/>
      <c r="H409" s="194"/>
      <c r="I409" s="194"/>
      <c r="J409" s="194"/>
      <c r="K409" s="194"/>
      <c r="L409" s="194"/>
      <c r="M409" s="194"/>
      <c r="N409" s="195"/>
      <c r="O409" s="221"/>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7">
        <v>77</v>
      </c>
      <c r="B410" s="176" t="s">
        <v>1987</v>
      </c>
      <c r="C410" s="202" t="s">
        <v>1988</v>
      </c>
      <c r="D410" s="181" t="s">
        <v>498</v>
      </c>
      <c r="E410" s="186">
        <v>4</v>
      </c>
      <c r="F410" s="193"/>
      <c r="G410" s="194">
        <f>ROUND(E410*F410,2)</f>
        <v>0</v>
      </c>
      <c r="H410" s="194">
        <v>21</v>
      </c>
      <c r="I410" s="194">
        <f>G410*(1+H410/100)</f>
        <v>0</v>
      </c>
      <c r="J410" s="194">
        <v>0</v>
      </c>
      <c r="K410" s="194">
        <f>ROUND(E410*J410,2)</f>
        <v>0</v>
      </c>
      <c r="L410" s="194">
        <v>0</v>
      </c>
      <c r="M410" s="194">
        <f>ROUND(E410*L410,2)</f>
        <v>0</v>
      </c>
      <c r="N410" s="195" t="s">
        <v>1947</v>
      </c>
      <c r="O410" s="221" t="s">
        <v>281</v>
      </c>
      <c r="P410" s="32"/>
      <c r="Q410" s="32"/>
      <c r="R410" s="32"/>
      <c r="S410" s="32"/>
      <c r="T410" s="32"/>
      <c r="U410" s="32"/>
      <c r="V410" s="32"/>
      <c r="W410" s="32"/>
      <c r="X410" s="32"/>
      <c r="Y410" s="32"/>
      <c r="Z410" s="32"/>
      <c r="AA410" s="32"/>
      <c r="AB410" s="32"/>
      <c r="AC410" s="32"/>
      <c r="AD410" s="32"/>
      <c r="AE410" s="32" t="s">
        <v>1674</v>
      </c>
      <c r="AF410" s="32"/>
      <c r="AG410" s="32"/>
      <c r="AH410" s="32"/>
      <c r="AI410" s="32"/>
      <c r="AJ410" s="32"/>
      <c r="AK410" s="32"/>
      <c r="AL410" s="32"/>
      <c r="AM410" s="32">
        <v>21</v>
      </c>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8"/>
      <c r="B411" s="177"/>
      <c r="C411" s="293"/>
      <c r="D411" s="294"/>
      <c r="E411" s="295"/>
      <c r="F411" s="296"/>
      <c r="G411" s="297"/>
      <c r="H411" s="194"/>
      <c r="I411" s="194"/>
      <c r="J411" s="194"/>
      <c r="K411" s="194"/>
      <c r="L411" s="194"/>
      <c r="M411" s="194"/>
      <c r="N411" s="195"/>
      <c r="O411" s="221"/>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7">
        <v>78</v>
      </c>
      <c r="B412" s="176" t="s">
        <v>1989</v>
      </c>
      <c r="C412" s="202" t="s">
        <v>1990</v>
      </c>
      <c r="D412" s="181" t="s">
        <v>498</v>
      </c>
      <c r="E412" s="186">
        <v>2</v>
      </c>
      <c r="F412" s="193"/>
      <c r="G412" s="194">
        <f>ROUND(E412*F412,2)</f>
        <v>0</v>
      </c>
      <c r="H412" s="194">
        <v>21</v>
      </c>
      <c r="I412" s="194">
        <f>G412*(1+H412/100)</f>
        <v>0</v>
      </c>
      <c r="J412" s="194">
        <v>2.8800000000000002E-3</v>
      </c>
      <c r="K412" s="194">
        <f>ROUND(E412*J412,2)</f>
        <v>0.01</v>
      </c>
      <c r="L412" s="194">
        <v>0</v>
      </c>
      <c r="M412" s="194">
        <f>ROUND(E412*L412,2)</f>
        <v>0</v>
      </c>
      <c r="N412" s="195"/>
      <c r="O412" s="221" t="s">
        <v>295</v>
      </c>
      <c r="P412" s="32"/>
      <c r="Q412" s="32"/>
      <c r="R412" s="32"/>
      <c r="S412" s="32"/>
      <c r="T412" s="32"/>
      <c r="U412" s="32"/>
      <c r="V412" s="32"/>
      <c r="W412" s="32"/>
      <c r="X412" s="32"/>
      <c r="Y412" s="32"/>
      <c r="Z412" s="32"/>
      <c r="AA412" s="32"/>
      <c r="AB412" s="32"/>
      <c r="AC412" s="32"/>
      <c r="AD412" s="32"/>
      <c r="AE412" s="32" t="s">
        <v>1674</v>
      </c>
      <c r="AF412" s="32"/>
      <c r="AG412" s="32"/>
      <c r="AH412" s="32"/>
      <c r="AI412" s="32"/>
      <c r="AJ412" s="32"/>
      <c r="AK412" s="32"/>
      <c r="AL412" s="32"/>
      <c r="AM412" s="32">
        <v>21</v>
      </c>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8"/>
      <c r="B413" s="177"/>
      <c r="C413" s="293"/>
      <c r="D413" s="294"/>
      <c r="E413" s="295"/>
      <c r="F413" s="296"/>
      <c r="G413" s="297"/>
      <c r="H413" s="194"/>
      <c r="I413" s="194"/>
      <c r="J413" s="194"/>
      <c r="K413" s="194"/>
      <c r="L413" s="194"/>
      <c r="M413" s="194"/>
      <c r="N413" s="195"/>
      <c r="O413" s="221"/>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312" t="s">
        <v>1944</v>
      </c>
      <c r="C414" s="313"/>
      <c r="D414" s="314"/>
      <c r="E414" s="315"/>
      <c r="F414" s="316"/>
      <c r="G414" s="317"/>
      <c r="H414" s="194"/>
      <c r="I414" s="194"/>
      <c r="J414" s="194"/>
      <c r="K414" s="194"/>
      <c r="L414" s="194"/>
      <c r="M414" s="194"/>
      <c r="N414" s="195"/>
      <c r="O414" s="221"/>
      <c r="P414" s="32"/>
      <c r="Q414" s="32"/>
      <c r="R414" s="32"/>
      <c r="S414" s="32"/>
      <c r="T414" s="32"/>
      <c r="U414" s="32"/>
      <c r="V414" s="32"/>
      <c r="W414" s="32"/>
      <c r="X414" s="32"/>
      <c r="Y414" s="32"/>
      <c r="Z414" s="32"/>
      <c r="AA414" s="32"/>
      <c r="AB414" s="32"/>
      <c r="AC414" s="32">
        <v>0</v>
      </c>
      <c r="AD414" s="32"/>
      <c r="AE414" s="32" t="s">
        <v>377</v>
      </c>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7">
        <v>79</v>
      </c>
      <c r="B415" s="176" t="s">
        <v>1991</v>
      </c>
      <c r="C415" s="202" t="s">
        <v>1992</v>
      </c>
      <c r="D415" s="181" t="s">
        <v>560</v>
      </c>
      <c r="E415" s="186">
        <v>20</v>
      </c>
      <c r="F415" s="193"/>
      <c r="G415" s="194">
        <f>ROUND(E415*F415,2)</f>
        <v>0</v>
      </c>
      <c r="H415" s="194">
        <v>21</v>
      </c>
      <c r="I415" s="194">
        <f>G415*(1+H415/100)</f>
        <v>0</v>
      </c>
      <c r="J415" s="194">
        <v>5.9000000000000003E-4</v>
      </c>
      <c r="K415" s="194">
        <f>ROUND(E415*J415,2)</f>
        <v>0.01</v>
      </c>
      <c r="L415" s="194">
        <v>0</v>
      </c>
      <c r="M415" s="194">
        <f>ROUND(E415*L415,2)</f>
        <v>0</v>
      </c>
      <c r="N415" s="195" t="s">
        <v>1947</v>
      </c>
      <c r="O415" s="221" t="s">
        <v>281</v>
      </c>
      <c r="P415" s="32"/>
      <c r="Q415" s="32"/>
      <c r="R415" s="32"/>
      <c r="S415" s="32"/>
      <c r="T415" s="32"/>
      <c r="U415" s="32"/>
      <c r="V415" s="32"/>
      <c r="W415" s="32"/>
      <c r="X415" s="32"/>
      <c r="Y415" s="32"/>
      <c r="Z415" s="32"/>
      <c r="AA415" s="32"/>
      <c r="AB415" s="32"/>
      <c r="AC415" s="32"/>
      <c r="AD415" s="32"/>
      <c r="AE415" s="32" t="s">
        <v>1674</v>
      </c>
      <c r="AF415" s="32"/>
      <c r="AG415" s="32"/>
      <c r="AH415" s="32"/>
      <c r="AI415" s="32"/>
      <c r="AJ415" s="32"/>
      <c r="AK415" s="32"/>
      <c r="AL415" s="32"/>
      <c r="AM415" s="32">
        <v>21</v>
      </c>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93"/>
      <c r="D416" s="294"/>
      <c r="E416" s="295"/>
      <c r="F416" s="296"/>
      <c r="G416" s="297"/>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7">
        <v>80</v>
      </c>
      <c r="B417" s="176" t="s">
        <v>1993</v>
      </c>
      <c r="C417" s="202" t="s">
        <v>1994</v>
      </c>
      <c r="D417" s="181" t="s">
        <v>560</v>
      </c>
      <c r="E417" s="186">
        <v>24</v>
      </c>
      <c r="F417" s="193"/>
      <c r="G417" s="194">
        <f>ROUND(E417*F417,2)</f>
        <v>0</v>
      </c>
      <c r="H417" s="194">
        <v>21</v>
      </c>
      <c r="I417" s="194">
        <f>G417*(1+H417/100)</f>
        <v>0</v>
      </c>
      <c r="J417" s="194">
        <v>6.6E-4</v>
      </c>
      <c r="K417" s="194">
        <f>ROUND(E417*J417,2)</f>
        <v>0.02</v>
      </c>
      <c r="L417" s="194">
        <v>0</v>
      </c>
      <c r="M417" s="194">
        <f>ROUND(E417*L417,2)</f>
        <v>0</v>
      </c>
      <c r="N417" s="195" t="s">
        <v>1947</v>
      </c>
      <c r="O417" s="221" t="s">
        <v>281</v>
      </c>
      <c r="P417" s="32"/>
      <c r="Q417" s="32"/>
      <c r="R417" s="32"/>
      <c r="S417" s="32"/>
      <c r="T417" s="32"/>
      <c r="U417" s="32"/>
      <c r="V417" s="32"/>
      <c r="W417" s="32"/>
      <c r="X417" s="32"/>
      <c r="Y417" s="32"/>
      <c r="Z417" s="32"/>
      <c r="AA417" s="32"/>
      <c r="AB417" s="32"/>
      <c r="AC417" s="32"/>
      <c r="AD417" s="32"/>
      <c r="AE417" s="32" t="s">
        <v>1674</v>
      </c>
      <c r="AF417" s="32"/>
      <c r="AG417" s="32"/>
      <c r="AH417" s="32"/>
      <c r="AI417" s="32"/>
      <c r="AJ417" s="32"/>
      <c r="AK417" s="32"/>
      <c r="AL417" s="32"/>
      <c r="AM417" s="32">
        <v>21</v>
      </c>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93"/>
      <c r="D418" s="294"/>
      <c r="E418" s="295"/>
      <c r="F418" s="296"/>
      <c r="G418" s="297"/>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7">
        <v>81</v>
      </c>
      <c r="B419" s="176" t="s">
        <v>1995</v>
      </c>
      <c r="C419" s="202" t="s">
        <v>1996</v>
      </c>
      <c r="D419" s="181" t="s">
        <v>560</v>
      </c>
      <c r="E419" s="186">
        <v>26</v>
      </c>
      <c r="F419" s="193"/>
      <c r="G419" s="194">
        <f>ROUND(E419*F419,2)</f>
        <v>0</v>
      </c>
      <c r="H419" s="194">
        <v>21</v>
      </c>
      <c r="I419" s="194">
        <f>G419*(1+H419/100)</f>
        <v>0</v>
      </c>
      <c r="J419" s="194">
        <v>1.1900000000000001E-3</v>
      </c>
      <c r="K419" s="194">
        <f>ROUND(E419*J419,2)</f>
        <v>0.03</v>
      </c>
      <c r="L419" s="194">
        <v>0</v>
      </c>
      <c r="M419" s="194">
        <f>ROUND(E419*L419,2)</f>
        <v>0</v>
      </c>
      <c r="N419" s="195" t="s">
        <v>1947</v>
      </c>
      <c r="O419" s="221" t="s">
        <v>281</v>
      </c>
      <c r="P419" s="32"/>
      <c r="Q419" s="32"/>
      <c r="R419" s="32"/>
      <c r="S419" s="32"/>
      <c r="T419" s="32"/>
      <c r="U419" s="32"/>
      <c r="V419" s="32"/>
      <c r="W419" s="32"/>
      <c r="X419" s="32"/>
      <c r="Y419" s="32"/>
      <c r="Z419" s="32"/>
      <c r="AA419" s="32"/>
      <c r="AB419" s="32"/>
      <c r="AC419" s="32"/>
      <c r="AD419" s="32"/>
      <c r="AE419" s="32" t="s">
        <v>1674</v>
      </c>
      <c r="AF419" s="32"/>
      <c r="AG419" s="32"/>
      <c r="AH419" s="32"/>
      <c r="AI419" s="32"/>
      <c r="AJ419" s="32"/>
      <c r="AK419" s="32"/>
      <c r="AL419" s="32"/>
      <c r="AM419" s="32">
        <v>21</v>
      </c>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177"/>
      <c r="C420" s="293"/>
      <c r="D420" s="294"/>
      <c r="E420" s="295"/>
      <c r="F420" s="296"/>
      <c r="G420" s="297"/>
      <c r="H420" s="194"/>
      <c r="I420" s="194"/>
      <c r="J420" s="194"/>
      <c r="K420" s="194"/>
      <c r="L420" s="194"/>
      <c r="M420" s="194"/>
      <c r="N420" s="195"/>
      <c r="O420" s="221"/>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82</v>
      </c>
      <c r="B421" s="176" t="s">
        <v>1997</v>
      </c>
      <c r="C421" s="202" t="s">
        <v>1998</v>
      </c>
      <c r="D421" s="181" t="s">
        <v>560</v>
      </c>
      <c r="E421" s="186">
        <v>32</v>
      </c>
      <c r="F421" s="193"/>
      <c r="G421" s="194">
        <f>ROUND(E421*F421,2)</f>
        <v>0</v>
      </c>
      <c r="H421" s="194">
        <v>21</v>
      </c>
      <c r="I421" s="194">
        <f>G421*(1+H421/100)</f>
        <v>0</v>
      </c>
      <c r="J421" s="194">
        <v>2.0300000000000001E-3</v>
      </c>
      <c r="K421" s="194">
        <f>ROUND(E421*J421,2)</f>
        <v>0.06</v>
      </c>
      <c r="L421" s="194">
        <v>0</v>
      </c>
      <c r="M421" s="194">
        <f>ROUND(E421*L421,2)</f>
        <v>0</v>
      </c>
      <c r="N421" s="195" t="s">
        <v>1947</v>
      </c>
      <c r="O421" s="221" t="s">
        <v>281</v>
      </c>
      <c r="P421" s="32"/>
      <c r="Q421" s="32"/>
      <c r="R421" s="32"/>
      <c r="S421" s="32"/>
      <c r="T421" s="32"/>
      <c r="U421" s="32"/>
      <c r="V421" s="32"/>
      <c r="W421" s="32"/>
      <c r="X421" s="32"/>
      <c r="Y421" s="32"/>
      <c r="Z421" s="32"/>
      <c r="AA421" s="32"/>
      <c r="AB421" s="32"/>
      <c r="AC421" s="32"/>
      <c r="AD421" s="32"/>
      <c r="AE421" s="32" t="s">
        <v>1674</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93"/>
      <c r="D422" s="294"/>
      <c r="E422" s="295"/>
      <c r="F422" s="296"/>
      <c r="G422" s="297"/>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7">
        <v>83</v>
      </c>
      <c r="B423" s="176" t="s">
        <v>1999</v>
      </c>
      <c r="C423" s="202" t="s">
        <v>2000</v>
      </c>
      <c r="D423" s="181" t="s">
        <v>560</v>
      </c>
      <c r="E423" s="186">
        <v>52</v>
      </c>
      <c r="F423" s="193"/>
      <c r="G423" s="194">
        <f>ROUND(E423*F423,2)</f>
        <v>0</v>
      </c>
      <c r="H423" s="194">
        <v>21</v>
      </c>
      <c r="I423" s="194">
        <f>G423*(1+H423/100)</f>
        <v>0</v>
      </c>
      <c r="J423" s="194">
        <v>2E-3</v>
      </c>
      <c r="K423" s="194">
        <f>ROUND(E423*J423,2)</f>
        <v>0.1</v>
      </c>
      <c r="L423" s="194">
        <v>0</v>
      </c>
      <c r="M423" s="194">
        <f>ROUND(E423*L423,2)</f>
        <v>0</v>
      </c>
      <c r="N423" s="195" t="s">
        <v>1947</v>
      </c>
      <c r="O423" s="221" t="s">
        <v>281</v>
      </c>
      <c r="P423" s="32"/>
      <c r="Q423" s="32"/>
      <c r="R423" s="32"/>
      <c r="S423" s="32"/>
      <c r="T423" s="32"/>
      <c r="U423" s="32"/>
      <c r="V423" s="32"/>
      <c r="W423" s="32"/>
      <c r="X423" s="32"/>
      <c r="Y423" s="32"/>
      <c r="Z423" s="32"/>
      <c r="AA423" s="32"/>
      <c r="AB423" s="32"/>
      <c r="AC423" s="32"/>
      <c r="AD423" s="32"/>
      <c r="AE423" s="32" t="s">
        <v>1674</v>
      </c>
      <c r="AF423" s="32"/>
      <c r="AG423" s="32"/>
      <c r="AH423" s="32"/>
      <c r="AI423" s="32"/>
      <c r="AJ423" s="32"/>
      <c r="AK423" s="32"/>
      <c r="AL423" s="32"/>
      <c r="AM423" s="32">
        <v>21</v>
      </c>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93"/>
      <c r="D424" s="294"/>
      <c r="E424" s="295"/>
      <c r="F424" s="296"/>
      <c r="G424" s="297"/>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7">
        <v>84</v>
      </c>
      <c r="B425" s="176" t="s">
        <v>2001</v>
      </c>
      <c r="C425" s="202" t="s">
        <v>2002</v>
      </c>
      <c r="D425" s="181" t="s">
        <v>560</v>
      </c>
      <c r="E425" s="186">
        <v>84</v>
      </c>
      <c r="F425" s="193"/>
      <c r="G425" s="194">
        <f>ROUND(E425*F425,2)</f>
        <v>0</v>
      </c>
      <c r="H425" s="194">
        <v>21</v>
      </c>
      <c r="I425" s="194">
        <f>G425*(1+H425/100)</f>
        <v>0</v>
      </c>
      <c r="J425" s="194">
        <v>2.4599999999999999E-3</v>
      </c>
      <c r="K425" s="194">
        <f>ROUND(E425*J425,2)</f>
        <v>0.21</v>
      </c>
      <c r="L425" s="194">
        <v>0</v>
      </c>
      <c r="M425" s="194">
        <f>ROUND(E425*L425,2)</f>
        <v>0</v>
      </c>
      <c r="N425" s="195" t="s">
        <v>1947</v>
      </c>
      <c r="O425" s="221" t="s">
        <v>281</v>
      </c>
      <c r="P425" s="32"/>
      <c r="Q425" s="32"/>
      <c r="R425" s="32"/>
      <c r="S425" s="32"/>
      <c r="T425" s="32"/>
      <c r="U425" s="32"/>
      <c r="V425" s="32"/>
      <c r="W425" s="32"/>
      <c r="X425" s="32"/>
      <c r="Y425" s="32"/>
      <c r="Z425" s="32"/>
      <c r="AA425" s="32"/>
      <c r="AB425" s="32"/>
      <c r="AC425" s="32"/>
      <c r="AD425" s="32"/>
      <c r="AE425" s="32" t="s">
        <v>1674</v>
      </c>
      <c r="AF425" s="32"/>
      <c r="AG425" s="32"/>
      <c r="AH425" s="32"/>
      <c r="AI425" s="32"/>
      <c r="AJ425" s="32"/>
      <c r="AK425" s="32"/>
      <c r="AL425" s="32"/>
      <c r="AM425" s="32">
        <v>21</v>
      </c>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93"/>
      <c r="D426" s="294"/>
      <c r="E426" s="295"/>
      <c r="F426" s="296"/>
      <c r="G426" s="297"/>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7">
        <v>85</v>
      </c>
      <c r="B427" s="176" t="s">
        <v>2003</v>
      </c>
      <c r="C427" s="202" t="s">
        <v>2004</v>
      </c>
      <c r="D427" s="181" t="s">
        <v>560</v>
      </c>
      <c r="E427" s="186">
        <v>35</v>
      </c>
      <c r="F427" s="193"/>
      <c r="G427" s="194">
        <f>ROUND(E427*F427,2)</f>
        <v>0</v>
      </c>
      <c r="H427" s="194">
        <v>21</v>
      </c>
      <c r="I427" s="194">
        <f>G427*(1+H427/100)</f>
        <v>0</v>
      </c>
      <c r="J427" s="194">
        <v>3.47E-3</v>
      </c>
      <c r="K427" s="194">
        <f>ROUND(E427*J427,2)</f>
        <v>0.12</v>
      </c>
      <c r="L427" s="194">
        <v>0</v>
      </c>
      <c r="M427" s="194">
        <f>ROUND(E427*L427,2)</f>
        <v>0</v>
      </c>
      <c r="N427" s="195" t="s">
        <v>1947</v>
      </c>
      <c r="O427" s="221" t="s">
        <v>281</v>
      </c>
      <c r="P427" s="32"/>
      <c r="Q427" s="32"/>
      <c r="R427" s="32"/>
      <c r="S427" s="32"/>
      <c r="T427" s="32"/>
      <c r="U427" s="32"/>
      <c r="V427" s="32"/>
      <c r="W427" s="32"/>
      <c r="X427" s="32"/>
      <c r="Y427" s="32"/>
      <c r="Z427" s="32"/>
      <c r="AA427" s="32"/>
      <c r="AB427" s="32"/>
      <c r="AC427" s="32"/>
      <c r="AD427" s="32"/>
      <c r="AE427" s="32" t="s">
        <v>1674</v>
      </c>
      <c r="AF427" s="32"/>
      <c r="AG427" s="32"/>
      <c r="AH427" s="32"/>
      <c r="AI427" s="32"/>
      <c r="AJ427" s="32"/>
      <c r="AK427" s="32"/>
      <c r="AL427" s="32"/>
      <c r="AM427" s="32">
        <v>21</v>
      </c>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93"/>
      <c r="D428" s="294"/>
      <c r="E428" s="295"/>
      <c r="F428" s="296"/>
      <c r="G428" s="297"/>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7">
        <v>86</v>
      </c>
      <c r="B429" s="176" t="s">
        <v>2005</v>
      </c>
      <c r="C429" s="202" t="s">
        <v>2006</v>
      </c>
      <c r="D429" s="181" t="s">
        <v>560</v>
      </c>
      <c r="E429" s="186">
        <v>24</v>
      </c>
      <c r="F429" s="193"/>
      <c r="G429" s="194">
        <f>ROUND(E429*F429,2)</f>
        <v>0</v>
      </c>
      <c r="H429" s="194">
        <v>21</v>
      </c>
      <c r="I429" s="194">
        <f>G429*(1+H429/100)</f>
        <v>0</v>
      </c>
      <c r="J429" s="194">
        <v>3.6099999999999999E-3</v>
      </c>
      <c r="K429" s="194">
        <f>ROUND(E429*J429,2)</f>
        <v>0.09</v>
      </c>
      <c r="L429" s="194">
        <v>0</v>
      </c>
      <c r="M429" s="194">
        <f>ROUND(E429*L429,2)</f>
        <v>0</v>
      </c>
      <c r="N429" s="195"/>
      <c r="O429" s="221" t="s">
        <v>295</v>
      </c>
      <c r="P429" s="32"/>
      <c r="Q429" s="32"/>
      <c r="R429" s="32"/>
      <c r="S429" s="32"/>
      <c r="T429" s="32"/>
      <c r="U429" s="32"/>
      <c r="V429" s="32"/>
      <c r="W429" s="32"/>
      <c r="X429" s="32"/>
      <c r="Y429" s="32"/>
      <c r="Z429" s="32"/>
      <c r="AA429" s="32"/>
      <c r="AB429" s="32"/>
      <c r="AC429" s="32"/>
      <c r="AD429" s="32"/>
      <c r="AE429" s="32" t="s">
        <v>1674</v>
      </c>
      <c r="AF429" s="32"/>
      <c r="AG429" s="32"/>
      <c r="AH429" s="32"/>
      <c r="AI429" s="32"/>
      <c r="AJ429" s="32"/>
      <c r="AK429" s="32"/>
      <c r="AL429" s="32"/>
      <c r="AM429" s="32">
        <v>21</v>
      </c>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93"/>
      <c r="D430" s="294"/>
      <c r="E430" s="295"/>
      <c r="F430" s="296"/>
      <c r="G430" s="297"/>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7">
        <v>87</v>
      </c>
      <c r="B431" s="176" t="s">
        <v>2007</v>
      </c>
      <c r="C431" s="202" t="s">
        <v>2008</v>
      </c>
      <c r="D431" s="181" t="s">
        <v>498</v>
      </c>
      <c r="E431" s="186">
        <v>18</v>
      </c>
      <c r="F431" s="193"/>
      <c r="G431" s="194">
        <f>ROUND(E431*F431,2)</f>
        <v>0</v>
      </c>
      <c r="H431" s="194">
        <v>21</v>
      </c>
      <c r="I431" s="194">
        <f>G431*(1+H431/100)</f>
        <v>0</v>
      </c>
      <c r="J431" s="194">
        <v>3.0000000000000001E-3</v>
      </c>
      <c r="K431" s="194">
        <f>ROUND(E431*J431,2)</f>
        <v>0.05</v>
      </c>
      <c r="L431" s="194">
        <v>0</v>
      </c>
      <c r="M431" s="194">
        <f>ROUND(E431*L431,2)</f>
        <v>0</v>
      </c>
      <c r="N431" s="195"/>
      <c r="O431" s="221" t="s">
        <v>295</v>
      </c>
      <c r="P431" s="32"/>
      <c r="Q431" s="32"/>
      <c r="R431" s="32"/>
      <c r="S431" s="32"/>
      <c r="T431" s="32"/>
      <c r="U431" s="32"/>
      <c r="V431" s="32"/>
      <c r="W431" s="32"/>
      <c r="X431" s="32"/>
      <c r="Y431" s="32"/>
      <c r="Z431" s="32"/>
      <c r="AA431" s="32"/>
      <c r="AB431" s="32"/>
      <c r="AC431" s="32"/>
      <c r="AD431" s="32"/>
      <c r="AE431" s="32" t="s">
        <v>1674</v>
      </c>
      <c r="AF431" s="32"/>
      <c r="AG431" s="32"/>
      <c r="AH431" s="32"/>
      <c r="AI431" s="32"/>
      <c r="AJ431" s="32"/>
      <c r="AK431" s="32"/>
      <c r="AL431" s="32"/>
      <c r="AM431" s="32">
        <v>21</v>
      </c>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93"/>
      <c r="D432" s="294"/>
      <c r="E432" s="295"/>
      <c r="F432" s="296"/>
      <c r="G432" s="297"/>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7">
        <v>88</v>
      </c>
      <c r="B433" s="176" t="s">
        <v>2009</v>
      </c>
      <c r="C433" s="202" t="s">
        <v>2010</v>
      </c>
      <c r="D433" s="181" t="s">
        <v>498</v>
      </c>
      <c r="E433" s="186">
        <v>18</v>
      </c>
      <c r="F433" s="193"/>
      <c r="G433" s="194">
        <f>ROUND(E433*F433,2)</f>
        <v>0</v>
      </c>
      <c r="H433" s="194">
        <v>21</v>
      </c>
      <c r="I433" s="194">
        <f>G433*(1+H433/100)</f>
        <v>0</v>
      </c>
      <c r="J433" s="194">
        <v>0</v>
      </c>
      <c r="K433" s="194">
        <f>ROUND(E433*J433,2)</f>
        <v>0</v>
      </c>
      <c r="L433" s="194">
        <v>0</v>
      </c>
      <c r="M433" s="194">
        <f>ROUND(E433*L433,2)</f>
        <v>0</v>
      </c>
      <c r="N433" s="195"/>
      <c r="O433" s="221" t="s">
        <v>295</v>
      </c>
      <c r="P433" s="32"/>
      <c r="Q433" s="32"/>
      <c r="R433" s="32"/>
      <c r="S433" s="32"/>
      <c r="T433" s="32"/>
      <c r="U433" s="32"/>
      <c r="V433" s="32"/>
      <c r="W433" s="32"/>
      <c r="X433" s="32"/>
      <c r="Y433" s="32"/>
      <c r="Z433" s="32"/>
      <c r="AA433" s="32"/>
      <c r="AB433" s="32"/>
      <c r="AC433" s="32"/>
      <c r="AD433" s="32"/>
      <c r="AE433" s="32" t="s">
        <v>1674</v>
      </c>
      <c r="AF433" s="32"/>
      <c r="AG433" s="32"/>
      <c r="AH433" s="32"/>
      <c r="AI433" s="32"/>
      <c r="AJ433" s="32"/>
      <c r="AK433" s="32"/>
      <c r="AL433" s="32"/>
      <c r="AM433" s="32">
        <v>21</v>
      </c>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93"/>
      <c r="D434" s="294"/>
      <c r="E434" s="295"/>
      <c r="F434" s="296"/>
      <c r="G434" s="297"/>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7">
        <v>89</v>
      </c>
      <c r="B435" s="176" t="s">
        <v>2011</v>
      </c>
      <c r="C435" s="202" t="s">
        <v>2012</v>
      </c>
      <c r="D435" s="181" t="s">
        <v>498</v>
      </c>
      <c r="E435" s="186">
        <v>18</v>
      </c>
      <c r="F435" s="193"/>
      <c r="G435" s="194">
        <f>ROUND(E435*F435,2)</f>
        <v>0</v>
      </c>
      <c r="H435" s="194">
        <v>21</v>
      </c>
      <c r="I435" s="194">
        <f>G435*(1+H435/100)</f>
        <v>0</v>
      </c>
      <c r="J435" s="194">
        <v>0</v>
      </c>
      <c r="K435" s="194">
        <f>ROUND(E435*J435,2)</f>
        <v>0</v>
      </c>
      <c r="L435" s="194">
        <v>0</v>
      </c>
      <c r="M435" s="194">
        <f>ROUND(E435*L435,2)</f>
        <v>0</v>
      </c>
      <c r="N435" s="195"/>
      <c r="O435" s="221" t="s">
        <v>295</v>
      </c>
      <c r="P435" s="32"/>
      <c r="Q435" s="32"/>
      <c r="R435" s="32"/>
      <c r="S435" s="32"/>
      <c r="T435" s="32"/>
      <c r="U435" s="32"/>
      <c r="V435" s="32"/>
      <c r="W435" s="32"/>
      <c r="X435" s="32"/>
      <c r="Y435" s="32"/>
      <c r="Z435" s="32"/>
      <c r="AA435" s="32"/>
      <c r="AB435" s="32"/>
      <c r="AC435" s="32"/>
      <c r="AD435" s="32"/>
      <c r="AE435" s="32" t="s">
        <v>1674</v>
      </c>
      <c r="AF435" s="32"/>
      <c r="AG435" s="32"/>
      <c r="AH435" s="32"/>
      <c r="AI435" s="32"/>
      <c r="AJ435" s="32"/>
      <c r="AK435" s="32"/>
      <c r="AL435" s="32"/>
      <c r="AM435" s="32">
        <v>21</v>
      </c>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93"/>
      <c r="D436" s="294"/>
      <c r="E436" s="295"/>
      <c r="F436" s="296"/>
      <c r="G436" s="297"/>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7">
        <v>90</v>
      </c>
      <c r="B437" s="176" t="s">
        <v>2013</v>
      </c>
      <c r="C437" s="202" t="s">
        <v>2014</v>
      </c>
      <c r="D437" s="181" t="s">
        <v>560</v>
      </c>
      <c r="E437" s="186">
        <v>307</v>
      </c>
      <c r="F437" s="193"/>
      <c r="G437" s="194">
        <f>ROUND(E437*F437,2)</f>
        <v>0</v>
      </c>
      <c r="H437" s="194">
        <v>21</v>
      </c>
      <c r="I437" s="194">
        <f>G437*(1+H437/100)</f>
        <v>0</v>
      </c>
      <c r="J437" s="194">
        <v>8.0000000000000002E-3</v>
      </c>
      <c r="K437" s="194">
        <f>ROUND(E437*J437,2)</f>
        <v>2.46</v>
      </c>
      <c r="L437" s="194">
        <v>0</v>
      </c>
      <c r="M437" s="194">
        <f>ROUND(E437*L437,2)</f>
        <v>0</v>
      </c>
      <c r="N437" s="195"/>
      <c r="O437" s="221" t="s">
        <v>295</v>
      </c>
      <c r="P437" s="32"/>
      <c r="Q437" s="32"/>
      <c r="R437" s="32"/>
      <c r="S437" s="32"/>
      <c r="T437" s="32"/>
      <c r="U437" s="32"/>
      <c r="V437" s="32"/>
      <c r="W437" s="32"/>
      <c r="X437" s="32"/>
      <c r="Y437" s="32"/>
      <c r="Z437" s="32"/>
      <c r="AA437" s="32"/>
      <c r="AB437" s="32"/>
      <c r="AC437" s="32"/>
      <c r="AD437" s="32"/>
      <c r="AE437" s="32" t="s">
        <v>1674</v>
      </c>
      <c r="AF437" s="32"/>
      <c r="AG437" s="32"/>
      <c r="AH437" s="32"/>
      <c r="AI437" s="32"/>
      <c r="AJ437" s="32"/>
      <c r="AK437" s="32"/>
      <c r="AL437" s="32"/>
      <c r="AM437" s="32">
        <v>21</v>
      </c>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93"/>
      <c r="D438" s="294"/>
      <c r="E438" s="295"/>
      <c r="F438" s="296"/>
      <c r="G438" s="297"/>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7">
        <v>91</v>
      </c>
      <c r="B439" s="176" t="s">
        <v>2015</v>
      </c>
      <c r="C439" s="202" t="s">
        <v>2016</v>
      </c>
      <c r="D439" s="181" t="s">
        <v>498</v>
      </c>
      <c r="E439" s="186">
        <v>1</v>
      </c>
      <c r="F439" s="193"/>
      <c r="G439" s="194">
        <f>ROUND(E439*F439,2)</f>
        <v>0</v>
      </c>
      <c r="H439" s="194">
        <v>21</v>
      </c>
      <c r="I439" s="194">
        <f>G439*(1+H439/100)</f>
        <v>0</v>
      </c>
      <c r="J439" s="194">
        <v>0.5</v>
      </c>
      <c r="K439" s="194">
        <f>ROUND(E439*J439,2)</f>
        <v>0.5</v>
      </c>
      <c r="L439" s="194">
        <v>0</v>
      </c>
      <c r="M439" s="194">
        <f>ROUND(E439*L439,2)</f>
        <v>0</v>
      </c>
      <c r="N439" s="195"/>
      <c r="O439" s="221" t="s">
        <v>295</v>
      </c>
      <c r="P439" s="32"/>
      <c r="Q439" s="32"/>
      <c r="R439" s="32"/>
      <c r="S439" s="32"/>
      <c r="T439" s="32"/>
      <c r="U439" s="32"/>
      <c r="V439" s="32"/>
      <c r="W439" s="32"/>
      <c r="X439" s="32"/>
      <c r="Y439" s="32"/>
      <c r="Z439" s="32"/>
      <c r="AA439" s="32"/>
      <c r="AB439" s="32"/>
      <c r="AC439" s="32"/>
      <c r="AD439" s="32"/>
      <c r="AE439" s="32" t="s">
        <v>1674</v>
      </c>
      <c r="AF439" s="32"/>
      <c r="AG439" s="32"/>
      <c r="AH439" s="32"/>
      <c r="AI439" s="32"/>
      <c r="AJ439" s="32"/>
      <c r="AK439" s="32"/>
      <c r="AL439" s="32"/>
      <c r="AM439" s="32">
        <v>21</v>
      </c>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93"/>
      <c r="D440" s="294"/>
      <c r="E440" s="295"/>
      <c r="F440" s="296"/>
      <c r="G440" s="297"/>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7">
        <v>92</v>
      </c>
      <c r="B441" s="176" t="s">
        <v>2017</v>
      </c>
      <c r="C441" s="202" t="s">
        <v>2018</v>
      </c>
      <c r="D441" s="181" t="s">
        <v>498</v>
      </c>
      <c r="E441" s="186">
        <v>1</v>
      </c>
      <c r="F441" s="193"/>
      <c r="G441" s="194">
        <f>ROUND(E441*F441,2)</f>
        <v>0</v>
      </c>
      <c r="H441" s="194">
        <v>21</v>
      </c>
      <c r="I441" s="194">
        <f>G441*(1+H441/100)</f>
        <v>0</v>
      </c>
      <c r="J441" s="194">
        <v>0.2</v>
      </c>
      <c r="K441" s="194">
        <f>ROUND(E441*J441,2)</f>
        <v>0.2</v>
      </c>
      <c r="L441" s="194">
        <v>0</v>
      </c>
      <c r="M441" s="194">
        <f>ROUND(E441*L441,2)</f>
        <v>0</v>
      </c>
      <c r="N441" s="195"/>
      <c r="O441" s="221" t="s">
        <v>295</v>
      </c>
      <c r="P441" s="32"/>
      <c r="Q441" s="32"/>
      <c r="R441" s="32"/>
      <c r="S441" s="32"/>
      <c r="T441" s="32"/>
      <c r="U441" s="32"/>
      <c r="V441" s="32"/>
      <c r="W441" s="32"/>
      <c r="X441" s="32"/>
      <c r="Y441" s="32"/>
      <c r="Z441" s="32"/>
      <c r="AA441" s="32"/>
      <c r="AB441" s="32"/>
      <c r="AC441" s="32"/>
      <c r="AD441" s="32"/>
      <c r="AE441" s="32" t="s">
        <v>1674</v>
      </c>
      <c r="AF441" s="32"/>
      <c r="AG441" s="32"/>
      <c r="AH441" s="32"/>
      <c r="AI441" s="32"/>
      <c r="AJ441" s="32"/>
      <c r="AK441" s="32"/>
      <c r="AL441" s="32"/>
      <c r="AM441" s="32">
        <v>21</v>
      </c>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93"/>
      <c r="D442" s="294"/>
      <c r="E442" s="295"/>
      <c r="F442" s="296"/>
      <c r="G442" s="297"/>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7">
        <v>93</v>
      </c>
      <c r="B443" s="176" t="s">
        <v>2019</v>
      </c>
      <c r="C443" s="202" t="s">
        <v>2020</v>
      </c>
      <c r="D443" s="181" t="s">
        <v>498</v>
      </c>
      <c r="E443" s="186">
        <v>3</v>
      </c>
      <c r="F443" s="193"/>
      <c r="G443" s="194">
        <f>ROUND(E443*F443,2)</f>
        <v>0</v>
      </c>
      <c r="H443" s="194">
        <v>21</v>
      </c>
      <c r="I443" s="194">
        <f>G443*(1+H443/100)</f>
        <v>0</v>
      </c>
      <c r="J443" s="194">
        <v>1E-3</v>
      </c>
      <c r="K443" s="194">
        <f>ROUND(E443*J443,2)</f>
        <v>0</v>
      </c>
      <c r="L443" s="194">
        <v>0</v>
      </c>
      <c r="M443" s="194">
        <f>ROUND(E443*L443,2)</f>
        <v>0</v>
      </c>
      <c r="N443" s="195"/>
      <c r="O443" s="221" t="s">
        <v>295</v>
      </c>
      <c r="P443" s="32"/>
      <c r="Q443" s="32"/>
      <c r="R443" s="32"/>
      <c r="S443" s="32"/>
      <c r="T443" s="32"/>
      <c r="U443" s="32"/>
      <c r="V443" s="32"/>
      <c r="W443" s="32"/>
      <c r="X443" s="32"/>
      <c r="Y443" s="32"/>
      <c r="Z443" s="32"/>
      <c r="AA443" s="32"/>
      <c r="AB443" s="32"/>
      <c r="AC443" s="32"/>
      <c r="AD443" s="32"/>
      <c r="AE443" s="32" t="s">
        <v>1674</v>
      </c>
      <c r="AF443" s="32"/>
      <c r="AG443" s="32"/>
      <c r="AH443" s="32"/>
      <c r="AI443" s="32"/>
      <c r="AJ443" s="32"/>
      <c r="AK443" s="32"/>
      <c r="AL443" s="32"/>
      <c r="AM443" s="32">
        <v>21</v>
      </c>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93"/>
      <c r="D444" s="294"/>
      <c r="E444" s="295"/>
      <c r="F444" s="296"/>
      <c r="G444" s="297"/>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outlineLevel="1" x14ac:dyDescent="0.2">
      <c r="A445" s="218"/>
      <c r="B445" s="312" t="s">
        <v>2021</v>
      </c>
      <c r="C445" s="313"/>
      <c r="D445" s="314"/>
      <c r="E445" s="315"/>
      <c r="F445" s="316"/>
      <c r="G445" s="317"/>
      <c r="H445" s="194"/>
      <c r="I445" s="194"/>
      <c r="J445" s="194"/>
      <c r="K445" s="194"/>
      <c r="L445" s="194"/>
      <c r="M445" s="194"/>
      <c r="N445" s="195"/>
      <c r="O445" s="221"/>
      <c r="P445" s="32"/>
      <c r="Q445" s="32"/>
      <c r="R445" s="32"/>
      <c r="S445" s="32"/>
      <c r="T445" s="32"/>
      <c r="U445" s="32"/>
      <c r="V445" s="32"/>
      <c r="W445" s="32"/>
      <c r="X445" s="32"/>
      <c r="Y445" s="32"/>
      <c r="Z445" s="32"/>
      <c r="AA445" s="32"/>
      <c r="AB445" s="32"/>
      <c r="AC445" s="32">
        <v>0</v>
      </c>
      <c r="AD445" s="32"/>
      <c r="AE445" s="32" t="s">
        <v>377</v>
      </c>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7">
        <v>94</v>
      </c>
      <c r="B446" s="176" t="s">
        <v>2022</v>
      </c>
      <c r="C446" s="202" t="s">
        <v>2023</v>
      </c>
      <c r="D446" s="181" t="s">
        <v>560</v>
      </c>
      <c r="E446" s="186">
        <v>380</v>
      </c>
      <c r="F446" s="193"/>
      <c r="G446" s="194">
        <f>ROUND(E446*F446,2)</f>
        <v>0</v>
      </c>
      <c r="H446" s="194">
        <v>21</v>
      </c>
      <c r="I446" s="194">
        <f>G446*(1+H446/100)</f>
        <v>0</v>
      </c>
      <c r="J446" s="194">
        <v>0</v>
      </c>
      <c r="K446" s="194">
        <f>ROUND(E446*J446,2)</f>
        <v>0</v>
      </c>
      <c r="L446" s="194">
        <v>0</v>
      </c>
      <c r="M446" s="194">
        <f>ROUND(E446*L446,2)</f>
        <v>0</v>
      </c>
      <c r="N446" s="195" t="s">
        <v>1947</v>
      </c>
      <c r="O446" s="221" t="s">
        <v>281</v>
      </c>
      <c r="P446" s="32"/>
      <c r="Q446" s="32"/>
      <c r="R446" s="32"/>
      <c r="S446" s="32"/>
      <c r="T446" s="32"/>
      <c r="U446" s="32"/>
      <c r="V446" s="32"/>
      <c r="W446" s="32"/>
      <c r="X446" s="32"/>
      <c r="Y446" s="32"/>
      <c r="Z446" s="32"/>
      <c r="AA446" s="32"/>
      <c r="AB446" s="32"/>
      <c r="AC446" s="32"/>
      <c r="AD446" s="32"/>
      <c r="AE446" s="32" t="s">
        <v>1674</v>
      </c>
      <c r="AF446" s="32"/>
      <c r="AG446" s="32"/>
      <c r="AH446" s="32"/>
      <c r="AI446" s="32"/>
      <c r="AJ446" s="32"/>
      <c r="AK446" s="32"/>
      <c r="AL446" s="32"/>
      <c r="AM446" s="32">
        <v>21</v>
      </c>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93"/>
      <c r="D447" s="294"/>
      <c r="E447" s="295"/>
      <c r="F447" s="296"/>
      <c r="G447" s="297"/>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7">
        <v>95</v>
      </c>
      <c r="B448" s="176" t="s">
        <v>2024</v>
      </c>
      <c r="C448" s="202" t="s">
        <v>2025</v>
      </c>
      <c r="D448" s="181" t="s">
        <v>560</v>
      </c>
      <c r="E448" s="186">
        <v>160</v>
      </c>
      <c r="F448" s="193"/>
      <c r="G448" s="194">
        <f>ROUND(E448*F448,2)</f>
        <v>0</v>
      </c>
      <c r="H448" s="194">
        <v>21</v>
      </c>
      <c r="I448" s="194">
        <f>G448*(1+H448/100)</f>
        <v>0</v>
      </c>
      <c r="J448" s="194">
        <v>0</v>
      </c>
      <c r="K448" s="194">
        <f>ROUND(E448*J448,2)</f>
        <v>0</v>
      </c>
      <c r="L448" s="194">
        <v>0</v>
      </c>
      <c r="M448" s="194">
        <f>ROUND(E448*L448,2)</f>
        <v>0</v>
      </c>
      <c r="N448" s="195" t="s">
        <v>1947</v>
      </c>
      <c r="O448" s="221" t="s">
        <v>281</v>
      </c>
      <c r="P448" s="32"/>
      <c r="Q448" s="32"/>
      <c r="R448" s="32"/>
      <c r="S448" s="32"/>
      <c r="T448" s="32"/>
      <c r="U448" s="32"/>
      <c r="V448" s="32"/>
      <c r="W448" s="32"/>
      <c r="X448" s="32"/>
      <c r="Y448" s="32"/>
      <c r="Z448" s="32"/>
      <c r="AA448" s="32"/>
      <c r="AB448" s="32"/>
      <c r="AC448" s="32"/>
      <c r="AD448" s="32"/>
      <c r="AE448" s="32" t="s">
        <v>1674</v>
      </c>
      <c r="AF448" s="32"/>
      <c r="AG448" s="32"/>
      <c r="AH448" s="32"/>
      <c r="AI448" s="32"/>
      <c r="AJ448" s="32"/>
      <c r="AK448" s="32"/>
      <c r="AL448" s="32"/>
      <c r="AM448" s="32">
        <v>21</v>
      </c>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93"/>
      <c r="D449" s="294"/>
      <c r="E449" s="295"/>
      <c r="F449" s="296"/>
      <c r="G449" s="297"/>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7">
        <v>96</v>
      </c>
      <c r="B450" s="176" t="s">
        <v>2026</v>
      </c>
      <c r="C450" s="202" t="s">
        <v>2027</v>
      </c>
      <c r="D450" s="181" t="s">
        <v>560</v>
      </c>
      <c r="E450" s="186">
        <v>189</v>
      </c>
      <c r="F450" s="193"/>
      <c r="G450" s="194">
        <f>ROUND(E450*F450,2)</f>
        <v>0</v>
      </c>
      <c r="H450" s="194">
        <v>21</v>
      </c>
      <c r="I450" s="194">
        <f>G450*(1+H450/100)</f>
        <v>0</v>
      </c>
      <c r="J450" s="194">
        <v>0</v>
      </c>
      <c r="K450" s="194">
        <f>ROUND(E450*J450,2)</f>
        <v>0</v>
      </c>
      <c r="L450" s="194">
        <v>0</v>
      </c>
      <c r="M450" s="194">
        <f>ROUND(E450*L450,2)</f>
        <v>0</v>
      </c>
      <c r="N450" s="195" t="s">
        <v>1947</v>
      </c>
      <c r="O450" s="221" t="s">
        <v>281</v>
      </c>
      <c r="P450" s="32"/>
      <c r="Q450" s="32"/>
      <c r="R450" s="32"/>
      <c r="S450" s="32"/>
      <c r="T450" s="32"/>
      <c r="U450" s="32"/>
      <c r="V450" s="32"/>
      <c r="W450" s="32"/>
      <c r="X450" s="32"/>
      <c r="Y450" s="32"/>
      <c r="Z450" s="32"/>
      <c r="AA450" s="32"/>
      <c r="AB450" s="32"/>
      <c r="AC450" s="32"/>
      <c r="AD450" s="32"/>
      <c r="AE450" s="32" t="s">
        <v>1674</v>
      </c>
      <c r="AF450" s="32"/>
      <c r="AG450" s="32"/>
      <c r="AH450" s="32"/>
      <c r="AI450" s="32"/>
      <c r="AJ450" s="32"/>
      <c r="AK450" s="32"/>
      <c r="AL450" s="32"/>
      <c r="AM450" s="32">
        <v>21</v>
      </c>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177"/>
      <c r="C451" s="293"/>
      <c r="D451" s="294"/>
      <c r="E451" s="295"/>
      <c r="F451" s="296"/>
      <c r="G451" s="297"/>
      <c r="H451" s="194"/>
      <c r="I451" s="194"/>
      <c r="J451" s="194"/>
      <c r="K451" s="194"/>
      <c r="L451" s="194"/>
      <c r="M451" s="194"/>
      <c r="N451" s="195"/>
      <c r="O451" s="221"/>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312" t="s">
        <v>2028</v>
      </c>
      <c r="C452" s="313"/>
      <c r="D452" s="314"/>
      <c r="E452" s="315"/>
      <c r="F452" s="316"/>
      <c r="G452" s="317"/>
      <c r="H452" s="194"/>
      <c r="I452" s="194"/>
      <c r="J452" s="194"/>
      <c r="K452" s="194"/>
      <c r="L452" s="194"/>
      <c r="M452" s="194"/>
      <c r="N452" s="195"/>
      <c r="O452" s="221"/>
      <c r="P452" s="32"/>
      <c r="Q452" s="32"/>
      <c r="R452" s="32"/>
      <c r="S452" s="32"/>
      <c r="T452" s="32"/>
      <c r="U452" s="32"/>
      <c r="V452" s="32"/>
      <c r="W452" s="32"/>
      <c r="X452" s="32"/>
      <c r="Y452" s="32"/>
      <c r="Z452" s="32"/>
      <c r="AA452" s="32"/>
      <c r="AB452" s="32"/>
      <c r="AC452" s="32">
        <v>0</v>
      </c>
      <c r="AD452" s="32"/>
      <c r="AE452" s="32" t="s">
        <v>377</v>
      </c>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ht="22.5" outlineLevel="1" x14ac:dyDescent="0.2">
      <c r="A453" s="217">
        <v>97</v>
      </c>
      <c r="B453" s="176" t="s">
        <v>2029</v>
      </c>
      <c r="C453" s="202" t="s">
        <v>2030</v>
      </c>
      <c r="D453" s="181" t="s">
        <v>498</v>
      </c>
      <c r="E453" s="186">
        <v>5</v>
      </c>
      <c r="F453" s="193"/>
      <c r="G453" s="194">
        <f>ROUND(E453*F453,2)</f>
        <v>0</v>
      </c>
      <c r="H453" s="194">
        <v>21</v>
      </c>
      <c r="I453" s="194">
        <f>G453*(1+H453/100)</f>
        <v>0</v>
      </c>
      <c r="J453" s="194">
        <v>5.5999999999999995E-4</v>
      </c>
      <c r="K453" s="194">
        <f>ROUND(E453*J453,2)</f>
        <v>0</v>
      </c>
      <c r="L453" s="194">
        <v>0</v>
      </c>
      <c r="M453" s="194">
        <f>ROUND(E453*L453,2)</f>
        <v>0</v>
      </c>
      <c r="N453" s="195" t="s">
        <v>1947</v>
      </c>
      <c r="O453" s="221" t="s">
        <v>281</v>
      </c>
      <c r="P453" s="32"/>
      <c r="Q453" s="32"/>
      <c r="R453" s="32"/>
      <c r="S453" s="32"/>
      <c r="T453" s="32"/>
      <c r="U453" s="32"/>
      <c r="V453" s="32"/>
      <c r="W453" s="32"/>
      <c r="X453" s="32"/>
      <c r="Y453" s="32"/>
      <c r="Z453" s="32"/>
      <c r="AA453" s="32"/>
      <c r="AB453" s="32"/>
      <c r="AC453" s="32"/>
      <c r="AD453" s="32"/>
      <c r="AE453" s="32" t="s">
        <v>1674</v>
      </c>
      <c r="AF453" s="32"/>
      <c r="AG453" s="32"/>
      <c r="AH453" s="32"/>
      <c r="AI453" s="32"/>
      <c r="AJ453" s="32"/>
      <c r="AK453" s="32"/>
      <c r="AL453" s="32"/>
      <c r="AM453" s="32">
        <v>21</v>
      </c>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8"/>
      <c r="B454" s="177"/>
      <c r="C454" s="293"/>
      <c r="D454" s="294"/>
      <c r="E454" s="295"/>
      <c r="F454" s="296"/>
      <c r="G454" s="297"/>
      <c r="H454" s="194"/>
      <c r="I454" s="194"/>
      <c r="J454" s="194"/>
      <c r="K454" s="194"/>
      <c r="L454" s="194"/>
      <c r="M454" s="194"/>
      <c r="N454" s="195"/>
      <c r="O454" s="221"/>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312" t="s">
        <v>2031</v>
      </c>
      <c r="C455" s="313"/>
      <c r="D455" s="314"/>
      <c r="E455" s="315"/>
      <c r="F455" s="316"/>
      <c r="G455" s="317"/>
      <c r="H455" s="194"/>
      <c r="I455" s="194"/>
      <c r="J455" s="194"/>
      <c r="K455" s="194"/>
      <c r="L455" s="194"/>
      <c r="M455" s="194"/>
      <c r="N455" s="195"/>
      <c r="O455" s="221"/>
      <c r="P455" s="32"/>
      <c r="Q455" s="32"/>
      <c r="R455" s="32"/>
      <c r="S455" s="32"/>
      <c r="T455" s="32"/>
      <c r="U455" s="32"/>
      <c r="V455" s="32"/>
      <c r="W455" s="32"/>
      <c r="X455" s="32"/>
      <c r="Y455" s="32"/>
      <c r="Z455" s="32"/>
      <c r="AA455" s="32"/>
      <c r="AB455" s="32"/>
      <c r="AC455" s="32">
        <v>0</v>
      </c>
      <c r="AD455" s="32"/>
      <c r="AE455" s="32" t="s">
        <v>377</v>
      </c>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ht="22.5" outlineLevel="1" x14ac:dyDescent="0.2">
      <c r="A456" s="217">
        <v>98</v>
      </c>
      <c r="B456" s="176" t="s">
        <v>2032</v>
      </c>
      <c r="C456" s="202" t="s">
        <v>2033</v>
      </c>
      <c r="D456" s="181" t="s">
        <v>498</v>
      </c>
      <c r="E456" s="186">
        <v>2</v>
      </c>
      <c r="F456" s="193"/>
      <c r="G456" s="194">
        <f>ROUND(E456*F456,2)</f>
        <v>0</v>
      </c>
      <c r="H456" s="194">
        <v>21</v>
      </c>
      <c r="I456" s="194">
        <f>G456*(1+H456/100)</f>
        <v>0</v>
      </c>
      <c r="J456" s="194">
        <v>4.8999999999999998E-4</v>
      </c>
      <c r="K456" s="194">
        <f>ROUND(E456*J456,2)</f>
        <v>0</v>
      </c>
      <c r="L456" s="194">
        <v>0</v>
      </c>
      <c r="M456" s="194">
        <f>ROUND(E456*L456,2)</f>
        <v>0</v>
      </c>
      <c r="N456" s="195" t="s">
        <v>1947</v>
      </c>
      <c r="O456" s="221" t="s">
        <v>281</v>
      </c>
      <c r="P456" s="32"/>
      <c r="Q456" s="32"/>
      <c r="R456" s="32"/>
      <c r="S456" s="32"/>
      <c r="T456" s="32"/>
      <c r="U456" s="32"/>
      <c r="V456" s="32"/>
      <c r="W456" s="32"/>
      <c r="X456" s="32"/>
      <c r="Y456" s="32"/>
      <c r="Z456" s="32"/>
      <c r="AA456" s="32"/>
      <c r="AB456" s="32"/>
      <c r="AC456" s="32"/>
      <c r="AD456" s="32"/>
      <c r="AE456" s="32" t="s">
        <v>1674</v>
      </c>
      <c r="AF456" s="32"/>
      <c r="AG456" s="32"/>
      <c r="AH456" s="32"/>
      <c r="AI456" s="32"/>
      <c r="AJ456" s="32"/>
      <c r="AK456" s="32"/>
      <c r="AL456" s="32"/>
      <c r="AM456" s="32">
        <v>21</v>
      </c>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93"/>
      <c r="D457" s="294"/>
      <c r="E457" s="295"/>
      <c r="F457" s="296"/>
      <c r="G457" s="297"/>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outlineLevel="1" x14ac:dyDescent="0.2">
      <c r="A458" s="218"/>
      <c r="B458" s="312" t="s">
        <v>2034</v>
      </c>
      <c r="C458" s="313"/>
      <c r="D458" s="314"/>
      <c r="E458" s="315"/>
      <c r="F458" s="316"/>
      <c r="G458" s="317"/>
      <c r="H458" s="194"/>
      <c r="I458" s="194"/>
      <c r="J458" s="194"/>
      <c r="K458" s="194"/>
      <c r="L458" s="194"/>
      <c r="M458" s="194"/>
      <c r="N458" s="195"/>
      <c r="O458" s="221"/>
      <c r="P458" s="32"/>
      <c r="Q458" s="32"/>
      <c r="R458" s="32"/>
      <c r="S458" s="32"/>
      <c r="T458" s="32"/>
      <c r="U458" s="32"/>
      <c r="V458" s="32"/>
      <c r="W458" s="32"/>
      <c r="X458" s="32"/>
      <c r="Y458" s="32"/>
      <c r="Z458" s="32"/>
      <c r="AA458" s="32"/>
      <c r="AB458" s="32"/>
      <c r="AC458" s="32">
        <v>0</v>
      </c>
      <c r="AD458" s="32"/>
      <c r="AE458" s="32" t="s">
        <v>377</v>
      </c>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row>
    <row r="459" spans="1:60" outlineLevel="1" x14ac:dyDescent="0.2">
      <c r="A459" s="218"/>
      <c r="B459" s="312" t="s">
        <v>2035</v>
      </c>
      <c r="C459" s="313"/>
      <c r="D459" s="314"/>
      <c r="E459" s="315"/>
      <c r="F459" s="316"/>
      <c r="G459" s="317"/>
      <c r="H459" s="194"/>
      <c r="I459" s="194"/>
      <c r="J459" s="194"/>
      <c r="K459" s="194"/>
      <c r="L459" s="194"/>
      <c r="M459" s="194"/>
      <c r="N459" s="195"/>
      <c r="O459" s="221"/>
      <c r="P459" s="32"/>
      <c r="Q459" s="32"/>
      <c r="R459" s="32"/>
      <c r="S459" s="32"/>
      <c r="T459" s="32"/>
      <c r="U459" s="32"/>
      <c r="V459" s="32"/>
      <c r="W459" s="32"/>
      <c r="X459" s="32"/>
      <c r="Y459" s="32"/>
      <c r="Z459" s="32"/>
      <c r="AA459" s="32"/>
      <c r="AB459" s="32"/>
      <c r="AC459" s="32"/>
      <c r="AD459" s="32"/>
      <c r="AE459" s="32" t="s">
        <v>379</v>
      </c>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7">
        <v>99</v>
      </c>
      <c r="B460" s="176" t="s">
        <v>2036</v>
      </c>
      <c r="C460" s="202" t="s">
        <v>822</v>
      </c>
      <c r="D460" s="181" t="s">
        <v>478</v>
      </c>
      <c r="E460" s="186">
        <v>4.8600000000000003</v>
      </c>
      <c r="F460" s="193"/>
      <c r="G460" s="194">
        <f>ROUND(E460*F460,2)</f>
        <v>0</v>
      </c>
      <c r="H460" s="194">
        <v>21</v>
      </c>
      <c r="I460" s="194">
        <f>G460*(1+H460/100)</f>
        <v>0</v>
      </c>
      <c r="J460" s="194">
        <v>0</v>
      </c>
      <c r="K460" s="194">
        <f>ROUND(E460*J460,2)</f>
        <v>0</v>
      </c>
      <c r="L460" s="194">
        <v>0</v>
      </c>
      <c r="M460" s="194">
        <f>ROUND(E460*L460,2)</f>
        <v>0</v>
      </c>
      <c r="N460" s="195" t="s">
        <v>1947</v>
      </c>
      <c r="O460" s="221" t="s">
        <v>281</v>
      </c>
      <c r="P460" s="32"/>
      <c r="Q460" s="32"/>
      <c r="R460" s="32"/>
      <c r="S460" s="32"/>
      <c r="T460" s="32"/>
      <c r="U460" s="32"/>
      <c r="V460" s="32"/>
      <c r="W460" s="32"/>
      <c r="X460" s="32"/>
      <c r="Y460" s="32"/>
      <c r="Z460" s="32"/>
      <c r="AA460" s="32"/>
      <c r="AB460" s="32"/>
      <c r="AC460" s="32"/>
      <c r="AD460" s="32"/>
      <c r="AE460" s="32" t="s">
        <v>1674</v>
      </c>
      <c r="AF460" s="32"/>
      <c r="AG460" s="32"/>
      <c r="AH460" s="32"/>
      <c r="AI460" s="32"/>
      <c r="AJ460" s="32"/>
      <c r="AK460" s="32"/>
      <c r="AL460" s="32"/>
      <c r="AM460" s="32">
        <v>21</v>
      </c>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93"/>
      <c r="D461" s="294"/>
      <c r="E461" s="295"/>
      <c r="F461" s="296"/>
      <c r="G461" s="297"/>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x14ac:dyDescent="0.2">
      <c r="A462" s="216" t="s">
        <v>276</v>
      </c>
      <c r="B462" s="175" t="s">
        <v>175</v>
      </c>
      <c r="C462" s="201" t="s">
        <v>176</v>
      </c>
      <c r="D462" s="180"/>
      <c r="E462" s="185"/>
      <c r="F462" s="304">
        <f>SUM(G463:G636)</f>
        <v>0</v>
      </c>
      <c r="G462" s="305"/>
      <c r="H462" s="191"/>
      <c r="I462" s="191">
        <f>SUM(I463:I636)</f>
        <v>0</v>
      </c>
      <c r="J462" s="191"/>
      <c r="K462" s="191">
        <f>SUM(K463:K636)</f>
        <v>1.4600000000000002</v>
      </c>
      <c r="L462" s="191"/>
      <c r="M462" s="191">
        <f>SUM(M463:M636)</f>
        <v>0</v>
      </c>
      <c r="N462" s="192"/>
      <c r="O462" s="220"/>
      <c r="AE462" t="s">
        <v>277</v>
      </c>
    </row>
    <row r="463" spans="1:60" outlineLevel="1" x14ac:dyDescent="0.2">
      <c r="A463" s="218"/>
      <c r="B463" s="318" t="s">
        <v>2037</v>
      </c>
      <c r="C463" s="319"/>
      <c r="D463" s="320"/>
      <c r="E463" s="321"/>
      <c r="F463" s="322"/>
      <c r="G463" s="323"/>
      <c r="H463" s="194"/>
      <c r="I463" s="194"/>
      <c r="J463" s="194"/>
      <c r="K463" s="194"/>
      <c r="L463" s="194"/>
      <c r="M463" s="194"/>
      <c r="N463" s="195"/>
      <c r="O463" s="221"/>
      <c r="P463" s="32"/>
      <c r="Q463" s="32"/>
      <c r="R463" s="32"/>
      <c r="S463" s="32"/>
      <c r="T463" s="32"/>
      <c r="U463" s="32"/>
      <c r="V463" s="32"/>
      <c r="W463" s="32"/>
      <c r="X463" s="32"/>
      <c r="Y463" s="32"/>
      <c r="Z463" s="32"/>
      <c r="AA463" s="32"/>
      <c r="AB463" s="32"/>
      <c r="AC463" s="32">
        <v>0</v>
      </c>
      <c r="AD463" s="32"/>
      <c r="AE463" s="32" t="s">
        <v>377</v>
      </c>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312" t="s">
        <v>2038</v>
      </c>
      <c r="C464" s="313"/>
      <c r="D464" s="314"/>
      <c r="E464" s="315"/>
      <c r="F464" s="316"/>
      <c r="G464" s="317"/>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t="s">
        <v>379</v>
      </c>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7">
        <v>100</v>
      </c>
      <c r="B465" s="176" t="s">
        <v>2039</v>
      </c>
      <c r="C465" s="202" t="s">
        <v>2040</v>
      </c>
      <c r="D465" s="181" t="s">
        <v>560</v>
      </c>
      <c r="E465" s="186">
        <v>145</v>
      </c>
      <c r="F465" s="193"/>
      <c r="G465" s="194">
        <f>ROUND(E465*F465,2)</f>
        <v>0</v>
      </c>
      <c r="H465" s="194">
        <v>21</v>
      </c>
      <c r="I465" s="194">
        <f>G465*(1+H465/100)</f>
        <v>0</v>
      </c>
      <c r="J465" s="194">
        <v>1.6199999999999999E-3</v>
      </c>
      <c r="K465" s="194">
        <f>ROUND(E465*J465,2)</f>
        <v>0.23</v>
      </c>
      <c r="L465" s="194">
        <v>0</v>
      </c>
      <c r="M465" s="194">
        <f>ROUND(E465*L465,2)</f>
        <v>0</v>
      </c>
      <c r="N465" s="195" t="s">
        <v>1947</v>
      </c>
      <c r="O465" s="221" t="s">
        <v>281</v>
      </c>
      <c r="P465" s="32"/>
      <c r="Q465" s="32"/>
      <c r="R465" s="32"/>
      <c r="S465" s="32"/>
      <c r="T465" s="32"/>
      <c r="U465" s="32"/>
      <c r="V465" s="32"/>
      <c r="W465" s="32"/>
      <c r="X465" s="32"/>
      <c r="Y465" s="32"/>
      <c r="Z465" s="32"/>
      <c r="AA465" s="32"/>
      <c r="AB465" s="32"/>
      <c r="AC465" s="32"/>
      <c r="AD465" s="32"/>
      <c r="AE465" s="32" t="s">
        <v>1674</v>
      </c>
      <c r="AF465" s="32"/>
      <c r="AG465" s="32"/>
      <c r="AH465" s="32"/>
      <c r="AI465" s="32"/>
      <c r="AJ465" s="32"/>
      <c r="AK465" s="32"/>
      <c r="AL465" s="32"/>
      <c r="AM465" s="32">
        <v>21</v>
      </c>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93"/>
      <c r="D466" s="294"/>
      <c r="E466" s="295"/>
      <c r="F466" s="296"/>
      <c r="G466" s="297"/>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7">
        <v>101</v>
      </c>
      <c r="B467" s="176" t="s">
        <v>2041</v>
      </c>
      <c r="C467" s="202" t="s">
        <v>2042</v>
      </c>
      <c r="D467" s="181" t="s">
        <v>560</v>
      </c>
      <c r="E467" s="186">
        <v>17</v>
      </c>
      <c r="F467" s="193"/>
      <c r="G467" s="194">
        <f>ROUND(E467*F467,2)</f>
        <v>0</v>
      </c>
      <c r="H467" s="194">
        <v>21</v>
      </c>
      <c r="I467" s="194">
        <f>G467*(1+H467/100)</f>
        <v>0</v>
      </c>
      <c r="J467" s="194">
        <v>2.47E-3</v>
      </c>
      <c r="K467" s="194">
        <f>ROUND(E467*J467,2)</f>
        <v>0.04</v>
      </c>
      <c r="L467" s="194">
        <v>0</v>
      </c>
      <c r="M467" s="194">
        <f>ROUND(E467*L467,2)</f>
        <v>0</v>
      </c>
      <c r="N467" s="195" t="s">
        <v>1947</v>
      </c>
      <c r="O467" s="221" t="s">
        <v>281</v>
      </c>
      <c r="P467" s="32"/>
      <c r="Q467" s="32"/>
      <c r="R467" s="32"/>
      <c r="S467" s="32"/>
      <c r="T467" s="32"/>
      <c r="U467" s="32"/>
      <c r="V467" s="32"/>
      <c r="W467" s="32"/>
      <c r="X467" s="32"/>
      <c r="Y467" s="32"/>
      <c r="Z467" s="32"/>
      <c r="AA467" s="32"/>
      <c r="AB467" s="32"/>
      <c r="AC467" s="32"/>
      <c r="AD467" s="32"/>
      <c r="AE467" s="32" t="s">
        <v>1674</v>
      </c>
      <c r="AF467" s="32"/>
      <c r="AG467" s="32"/>
      <c r="AH467" s="32"/>
      <c r="AI467" s="32"/>
      <c r="AJ467" s="32"/>
      <c r="AK467" s="32"/>
      <c r="AL467" s="32"/>
      <c r="AM467" s="32">
        <v>21</v>
      </c>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177"/>
      <c r="C468" s="293"/>
      <c r="D468" s="294"/>
      <c r="E468" s="295"/>
      <c r="F468" s="296"/>
      <c r="G468" s="297"/>
      <c r="H468" s="194"/>
      <c r="I468" s="194"/>
      <c r="J468" s="194"/>
      <c r="K468" s="194"/>
      <c r="L468" s="194"/>
      <c r="M468" s="194"/>
      <c r="N468" s="195"/>
      <c r="O468" s="221"/>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8"/>
      <c r="B469" s="312" t="s">
        <v>2043</v>
      </c>
      <c r="C469" s="313"/>
      <c r="D469" s="314"/>
      <c r="E469" s="315"/>
      <c r="F469" s="316"/>
      <c r="G469" s="317"/>
      <c r="H469" s="194"/>
      <c r="I469" s="194"/>
      <c r="J469" s="194"/>
      <c r="K469" s="194"/>
      <c r="L469" s="194"/>
      <c r="M469" s="194"/>
      <c r="N469" s="195"/>
      <c r="O469" s="221"/>
      <c r="P469" s="32"/>
      <c r="Q469" s="32"/>
      <c r="R469" s="32"/>
      <c r="S469" s="32"/>
      <c r="T469" s="32"/>
      <c r="U469" s="32"/>
      <c r="V469" s="32"/>
      <c r="W469" s="32"/>
      <c r="X469" s="32"/>
      <c r="Y469" s="32"/>
      <c r="Z469" s="32"/>
      <c r="AA469" s="32"/>
      <c r="AB469" s="32"/>
      <c r="AC469" s="32">
        <v>0</v>
      </c>
      <c r="AD469" s="32"/>
      <c r="AE469" s="32" t="s">
        <v>377</v>
      </c>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312" t="s">
        <v>2038</v>
      </c>
      <c r="C470" s="313"/>
      <c r="D470" s="314"/>
      <c r="E470" s="315"/>
      <c r="F470" s="316"/>
      <c r="G470" s="317"/>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t="s">
        <v>379</v>
      </c>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312" t="s">
        <v>2044</v>
      </c>
      <c r="C471" s="313"/>
      <c r="D471" s="314"/>
      <c r="E471" s="315"/>
      <c r="F471" s="316"/>
      <c r="G471" s="317"/>
      <c r="H471" s="194"/>
      <c r="I471" s="194"/>
      <c r="J471" s="194"/>
      <c r="K471" s="194"/>
      <c r="L471" s="194"/>
      <c r="M471" s="194"/>
      <c r="N471" s="195"/>
      <c r="O471" s="221"/>
      <c r="P471" s="32"/>
      <c r="Q471" s="32"/>
      <c r="R471" s="32"/>
      <c r="S471" s="32"/>
      <c r="T471" s="32"/>
      <c r="U471" s="32"/>
      <c r="V471" s="32"/>
      <c r="W471" s="32"/>
      <c r="X471" s="32"/>
      <c r="Y471" s="32"/>
      <c r="Z471" s="32"/>
      <c r="AA471" s="32"/>
      <c r="AB471" s="32"/>
      <c r="AC471" s="32">
        <v>1</v>
      </c>
      <c r="AD471" s="32"/>
      <c r="AE471" s="32" t="s">
        <v>377</v>
      </c>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ht="22.5" outlineLevel="1" x14ac:dyDescent="0.2">
      <c r="A472" s="217">
        <v>102</v>
      </c>
      <c r="B472" s="176" t="s">
        <v>2045</v>
      </c>
      <c r="C472" s="202" t="s">
        <v>2046</v>
      </c>
      <c r="D472" s="181" t="s">
        <v>560</v>
      </c>
      <c r="E472" s="186">
        <v>95</v>
      </c>
      <c r="F472" s="193"/>
      <c r="G472" s="194">
        <f>ROUND(E472*F472,2)</f>
        <v>0</v>
      </c>
      <c r="H472" s="194">
        <v>21</v>
      </c>
      <c r="I472" s="194">
        <f>G472*(1+H472/100)</f>
        <v>0</v>
      </c>
      <c r="J472" s="194">
        <v>4.2999999999999999E-4</v>
      </c>
      <c r="K472" s="194">
        <f>ROUND(E472*J472,2)</f>
        <v>0.04</v>
      </c>
      <c r="L472" s="194">
        <v>0</v>
      </c>
      <c r="M472" s="194">
        <f>ROUND(E472*L472,2)</f>
        <v>0</v>
      </c>
      <c r="N472" s="195" t="s">
        <v>1947</v>
      </c>
      <c r="O472" s="221" t="s">
        <v>281</v>
      </c>
      <c r="P472" s="32"/>
      <c r="Q472" s="32"/>
      <c r="R472" s="32"/>
      <c r="S472" s="32"/>
      <c r="T472" s="32"/>
      <c r="U472" s="32"/>
      <c r="V472" s="32"/>
      <c r="W472" s="32"/>
      <c r="X472" s="32"/>
      <c r="Y472" s="32"/>
      <c r="Z472" s="32"/>
      <c r="AA472" s="32"/>
      <c r="AB472" s="32"/>
      <c r="AC472" s="32"/>
      <c r="AD472" s="32"/>
      <c r="AE472" s="32" t="s">
        <v>1674</v>
      </c>
      <c r="AF472" s="32"/>
      <c r="AG472" s="32"/>
      <c r="AH472" s="32"/>
      <c r="AI472" s="32"/>
      <c r="AJ472" s="32"/>
      <c r="AK472" s="32"/>
      <c r="AL472" s="32"/>
      <c r="AM472" s="32">
        <v>21</v>
      </c>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177"/>
      <c r="C473" s="293"/>
      <c r="D473" s="294"/>
      <c r="E473" s="295"/>
      <c r="F473" s="296"/>
      <c r="G473" s="297"/>
      <c r="H473" s="194"/>
      <c r="I473" s="194"/>
      <c r="J473" s="194"/>
      <c r="K473" s="194"/>
      <c r="L473" s="194"/>
      <c r="M473" s="194"/>
      <c r="N473" s="195"/>
      <c r="O473" s="221"/>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2043</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v>0</v>
      </c>
      <c r="AD474" s="32"/>
      <c r="AE474" s="32" t="s">
        <v>377</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8"/>
      <c r="B475" s="312" t="s">
        <v>2038</v>
      </c>
      <c r="C475" s="313"/>
      <c r="D475" s="314"/>
      <c r="E475" s="315"/>
      <c r="F475" s="316"/>
      <c r="G475" s="317"/>
      <c r="H475" s="194"/>
      <c r="I475" s="194"/>
      <c r="J475" s="194"/>
      <c r="K475" s="194"/>
      <c r="L475" s="194"/>
      <c r="M475" s="194"/>
      <c r="N475" s="195"/>
      <c r="O475" s="221"/>
      <c r="P475" s="32"/>
      <c r="Q475" s="32"/>
      <c r="R475" s="32"/>
      <c r="S475" s="32"/>
      <c r="T475" s="32"/>
      <c r="U475" s="32"/>
      <c r="V475" s="32"/>
      <c r="W475" s="32"/>
      <c r="X475" s="32"/>
      <c r="Y475" s="32"/>
      <c r="Z475" s="32"/>
      <c r="AA475" s="32"/>
      <c r="AB475" s="32"/>
      <c r="AC475" s="32"/>
      <c r="AD475" s="32"/>
      <c r="AE475" s="32" t="s">
        <v>379</v>
      </c>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8"/>
      <c r="B476" s="312" t="s">
        <v>2044</v>
      </c>
      <c r="C476" s="313"/>
      <c r="D476" s="314"/>
      <c r="E476" s="315"/>
      <c r="F476" s="316"/>
      <c r="G476" s="317"/>
      <c r="H476" s="194"/>
      <c r="I476" s="194"/>
      <c r="J476" s="194"/>
      <c r="K476" s="194"/>
      <c r="L476" s="194"/>
      <c r="M476" s="194"/>
      <c r="N476" s="195"/>
      <c r="O476" s="221"/>
      <c r="P476" s="32"/>
      <c r="Q476" s="32"/>
      <c r="R476" s="32"/>
      <c r="S476" s="32"/>
      <c r="T476" s="32"/>
      <c r="U476" s="32"/>
      <c r="V476" s="32"/>
      <c r="W476" s="32"/>
      <c r="X476" s="32"/>
      <c r="Y476" s="32"/>
      <c r="Z476" s="32"/>
      <c r="AA476" s="32"/>
      <c r="AB476" s="32"/>
      <c r="AC476" s="32">
        <v>1</v>
      </c>
      <c r="AD476" s="32"/>
      <c r="AE476" s="32" t="s">
        <v>377</v>
      </c>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ht="22.5" outlineLevel="1" x14ac:dyDescent="0.2">
      <c r="A477" s="217">
        <v>103</v>
      </c>
      <c r="B477" s="176" t="s">
        <v>2047</v>
      </c>
      <c r="C477" s="202" t="s">
        <v>2048</v>
      </c>
      <c r="D477" s="181" t="s">
        <v>560</v>
      </c>
      <c r="E477" s="186">
        <v>145</v>
      </c>
      <c r="F477" s="193"/>
      <c r="G477" s="194">
        <f>ROUND(E477*F477,2)</f>
        <v>0</v>
      </c>
      <c r="H477" s="194">
        <v>21</v>
      </c>
      <c r="I477" s="194">
        <f>G477*(1+H477/100)</f>
        <v>0</v>
      </c>
      <c r="J477" s="194">
        <v>5.2999999999999998E-4</v>
      </c>
      <c r="K477" s="194">
        <f>ROUND(E477*J477,2)</f>
        <v>0.08</v>
      </c>
      <c r="L477" s="194">
        <v>0</v>
      </c>
      <c r="M477" s="194">
        <f>ROUND(E477*L477,2)</f>
        <v>0</v>
      </c>
      <c r="N477" s="195" t="s">
        <v>1947</v>
      </c>
      <c r="O477" s="221" t="s">
        <v>281</v>
      </c>
      <c r="P477" s="32"/>
      <c r="Q477" s="32"/>
      <c r="R477" s="32"/>
      <c r="S477" s="32"/>
      <c r="T477" s="32"/>
      <c r="U477" s="32"/>
      <c r="V477" s="32"/>
      <c r="W477" s="32"/>
      <c r="X477" s="32"/>
      <c r="Y477" s="32"/>
      <c r="Z477" s="32"/>
      <c r="AA477" s="32"/>
      <c r="AB477" s="32"/>
      <c r="AC477" s="32"/>
      <c r="AD477" s="32"/>
      <c r="AE477" s="32" t="s">
        <v>1674</v>
      </c>
      <c r="AF477" s="32"/>
      <c r="AG477" s="32"/>
      <c r="AH477" s="32"/>
      <c r="AI477" s="32"/>
      <c r="AJ477" s="32"/>
      <c r="AK477" s="32"/>
      <c r="AL477" s="32"/>
      <c r="AM477" s="32">
        <v>21</v>
      </c>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93"/>
      <c r="D478" s="294"/>
      <c r="E478" s="295"/>
      <c r="F478" s="296"/>
      <c r="G478" s="297"/>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312" t="s">
        <v>2043</v>
      </c>
      <c r="C479" s="313"/>
      <c r="D479" s="314"/>
      <c r="E479" s="315"/>
      <c r="F479" s="316"/>
      <c r="G479" s="317"/>
      <c r="H479" s="194"/>
      <c r="I479" s="194"/>
      <c r="J479" s="194"/>
      <c r="K479" s="194"/>
      <c r="L479" s="194"/>
      <c r="M479" s="194"/>
      <c r="N479" s="195"/>
      <c r="O479" s="221"/>
      <c r="P479" s="32"/>
      <c r="Q479" s="32"/>
      <c r="R479" s="32"/>
      <c r="S479" s="32"/>
      <c r="T479" s="32"/>
      <c r="U479" s="32"/>
      <c r="V479" s="32"/>
      <c r="W479" s="32"/>
      <c r="X479" s="32"/>
      <c r="Y479" s="32"/>
      <c r="Z479" s="32"/>
      <c r="AA479" s="32"/>
      <c r="AB479" s="32"/>
      <c r="AC479" s="32">
        <v>0</v>
      </c>
      <c r="AD479" s="32"/>
      <c r="AE479" s="32" t="s">
        <v>377</v>
      </c>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312" t="s">
        <v>2038</v>
      </c>
      <c r="C480" s="313"/>
      <c r="D480" s="314"/>
      <c r="E480" s="315"/>
      <c r="F480" s="316"/>
      <c r="G480" s="317"/>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379</v>
      </c>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312" t="s">
        <v>2044</v>
      </c>
      <c r="C481" s="313"/>
      <c r="D481" s="314"/>
      <c r="E481" s="315"/>
      <c r="F481" s="316"/>
      <c r="G481" s="317"/>
      <c r="H481" s="194"/>
      <c r="I481" s="194"/>
      <c r="J481" s="194"/>
      <c r="K481" s="194"/>
      <c r="L481" s="194"/>
      <c r="M481" s="194"/>
      <c r="N481" s="195"/>
      <c r="O481" s="221"/>
      <c r="P481" s="32"/>
      <c r="Q481" s="32"/>
      <c r="R481" s="32"/>
      <c r="S481" s="32"/>
      <c r="T481" s="32"/>
      <c r="U481" s="32"/>
      <c r="V481" s="32"/>
      <c r="W481" s="32"/>
      <c r="X481" s="32"/>
      <c r="Y481" s="32"/>
      <c r="Z481" s="32"/>
      <c r="AA481" s="32"/>
      <c r="AB481" s="32"/>
      <c r="AC481" s="32">
        <v>1</v>
      </c>
      <c r="AD481" s="32"/>
      <c r="AE481" s="32" t="s">
        <v>377</v>
      </c>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ht="22.5" outlineLevel="1" x14ac:dyDescent="0.2">
      <c r="A482" s="217">
        <v>104</v>
      </c>
      <c r="B482" s="176" t="s">
        <v>2049</v>
      </c>
      <c r="C482" s="202" t="s">
        <v>2050</v>
      </c>
      <c r="D482" s="181" t="s">
        <v>560</v>
      </c>
      <c r="E482" s="186">
        <v>125</v>
      </c>
      <c r="F482" s="193"/>
      <c r="G482" s="194">
        <f>ROUND(E482*F482,2)</f>
        <v>0</v>
      </c>
      <c r="H482" s="194">
        <v>21</v>
      </c>
      <c r="I482" s="194">
        <f>G482*(1+H482/100)</f>
        <v>0</v>
      </c>
      <c r="J482" s="194">
        <v>6.2E-4</v>
      </c>
      <c r="K482" s="194">
        <f>ROUND(E482*J482,2)</f>
        <v>0.08</v>
      </c>
      <c r="L482" s="194">
        <v>0</v>
      </c>
      <c r="M482" s="194">
        <f>ROUND(E482*L482,2)</f>
        <v>0</v>
      </c>
      <c r="N482" s="195" t="s">
        <v>1947</v>
      </c>
      <c r="O482" s="221" t="s">
        <v>281</v>
      </c>
      <c r="P482" s="32"/>
      <c r="Q482" s="32"/>
      <c r="R482" s="32"/>
      <c r="S482" s="32"/>
      <c r="T482" s="32"/>
      <c r="U482" s="32"/>
      <c r="V482" s="32"/>
      <c r="W482" s="32"/>
      <c r="X482" s="32"/>
      <c r="Y482" s="32"/>
      <c r="Z482" s="32"/>
      <c r="AA482" s="32"/>
      <c r="AB482" s="32"/>
      <c r="AC482" s="32"/>
      <c r="AD482" s="32"/>
      <c r="AE482" s="32" t="s">
        <v>1674</v>
      </c>
      <c r="AF482" s="32"/>
      <c r="AG482" s="32"/>
      <c r="AH482" s="32"/>
      <c r="AI482" s="32"/>
      <c r="AJ482" s="32"/>
      <c r="AK482" s="32"/>
      <c r="AL482" s="32"/>
      <c r="AM482" s="32">
        <v>21</v>
      </c>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93"/>
      <c r="D483" s="294"/>
      <c r="E483" s="295"/>
      <c r="F483" s="296"/>
      <c r="G483" s="297"/>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8"/>
      <c r="B484" s="312" t="s">
        <v>2043</v>
      </c>
      <c r="C484" s="313"/>
      <c r="D484" s="314"/>
      <c r="E484" s="315"/>
      <c r="F484" s="316"/>
      <c r="G484" s="317"/>
      <c r="H484" s="194"/>
      <c r="I484" s="194"/>
      <c r="J484" s="194"/>
      <c r="K484" s="194"/>
      <c r="L484" s="194"/>
      <c r="M484" s="194"/>
      <c r="N484" s="195"/>
      <c r="O484" s="221"/>
      <c r="P484" s="32"/>
      <c r="Q484" s="32"/>
      <c r="R484" s="32"/>
      <c r="S484" s="32"/>
      <c r="T484" s="32"/>
      <c r="U484" s="32"/>
      <c r="V484" s="32"/>
      <c r="W484" s="32"/>
      <c r="X484" s="32"/>
      <c r="Y484" s="32"/>
      <c r="Z484" s="32"/>
      <c r="AA484" s="32"/>
      <c r="AB484" s="32"/>
      <c r="AC484" s="32">
        <v>0</v>
      </c>
      <c r="AD484" s="32"/>
      <c r="AE484" s="32" t="s">
        <v>377</v>
      </c>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312" t="s">
        <v>2038</v>
      </c>
      <c r="C485" s="313"/>
      <c r="D485" s="314"/>
      <c r="E485" s="315"/>
      <c r="F485" s="316"/>
      <c r="G485" s="317"/>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379</v>
      </c>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312" t="s">
        <v>2044</v>
      </c>
      <c r="C486" s="313"/>
      <c r="D486" s="314"/>
      <c r="E486" s="315"/>
      <c r="F486" s="316"/>
      <c r="G486" s="317"/>
      <c r="H486" s="194"/>
      <c r="I486" s="194"/>
      <c r="J486" s="194"/>
      <c r="K486" s="194"/>
      <c r="L486" s="194"/>
      <c r="M486" s="194"/>
      <c r="N486" s="195"/>
      <c r="O486" s="221"/>
      <c r="P486" s="32"/>
      <c r="Q486" s="32"/>
      <c r="R486" s="32"/>
      <c r="S486" s="32"/>
      <c r="T486" s="32"/>
      <c r="U486" s="32"/>
      <c r="V486" s="32"/>
      <c r="W486" s="32"/>
      <c r="X486" s="32"/>
      <c r="Y486" s="32"/>
      <c r="Z486" s="32"/>
      <c r="AA486" s="32"/>
      <c r="AB486" s="32"/>
      <c r="AC486" s="32">
        <v>1</v>
      </c>
      <c r="AD486" s="32"/>
      <c r="AE486" s="32" t="s">
        <v>377</v>
      </c>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ht="22.5" outlineLevel="1" x14ac:dyDescent="0.2">
      <c r="A487" s="217">
        <v>105</v>
      </c>
      <c r="B487" s="176" t="s">
        <v>2051</v>
      </c>
      <c r="C487" s="202" t="s">
        <v>2052</v>
      </c>
      <c r="D487" s="181" t="s">
        <v>560</v>
      </c>
      <c r="E487" s="186">
        <v>130</v>
      </c>
      <c r="F487" s="193"/>
      <c r="G487" s="194">
        <f>ROUND(E487*F487,2)</f>
        <v>0</v>
      </c>
      <c r="H487" s="194">
        <v>21</v>
      </c>
      <c r="I487" s="194">
        <f>G487*(1+H487/100)</f>
        <v>0</v>
      </c>
      <c r="J487" s="194">
        <v>3.2799999999999999E-3</v>
      </c>
      <c r="K487" s="194">
        <f>ROUND(E487*J487,2)</f>
        <v>0.43</v>
      </c>
      <c r="L487" s="194">
        <v>0</v>
      </c>
      <c r="M487" s="194">
        <f>ROUND(E487*L487,2)</f>
        <v>0</v>
      </c>
      <c r="N487" s="195" t="s">
        <v>1947</v>
      </c>
      <c r="O487" s="221" t="s">
        <v>281</v>
      </c>
      <c r="P487" s="32"/>
      <c r="Q487" s="32"/>
      <c r="R487" s="32"/>
      <c r="S487" s="32"/>
      <c r="T487" s="32"/>
      <c r="U487" s="32"/>
      <c r="V487" s="32"/>
      <c r="W487" s="32"/>
      <c r="X487" s="32"/>
      <c r="Y487" s="32"/>
      <c r="Z487" s="32"/>
      <c r="AA487" s="32"/>
      <c r="AB487" s="32"/>
      <c r="AC487" s="32"/>
      <c r="AD487" s="32"/>
      <c r="AE487" s="32" t="s">
        <v>1674</v>
      </c>
      <c r="AF487" s="32"/>
      <c r="AG487" s="32"/>
      <c r="AH487" s="32"/>
      <c r="AI487" s="32"/>
      <c r="AJ487" s="32"/>
      <c r="AK487" s="32"/>
      <c r="AL487" s="32"/>
      <c r="AM487" s="32">
        <v>21</v>
      </c>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93"/>
      <c r="D488" s="294"/>
      <c r="E488" s="295"/>
      <c r="F488" s="296"/>
      <c r="G488" s="297"/>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312" t="s">
        <v>2043</v>
      </c>
      <c r="C489" s="313"/>
      <c r="D489" s="314"/>
      <c r="E489" s="315"/>
      <c r="F489" s="316"/>
      <c r="G489" s="317"/>
      <c r="H489" s="194"/>
      <c r="I489" s="194"/>
      <c r="J489" s="194"/>
      <c r="K489" s="194"/>
      <c r="L489" s="194"/>
      <c r="M489" s="194"/>
      <c r="N489" s="195"/>
      <c r="O489" s="221"/>
      <c r="P489" s="32"/>
      <c r="Q489" s="32"/>
      <c r="R489" s="32"/>
      <c r="S489" s="32"/>
      <c r="T489" s="32"/>
      <c r="U489" s="32"/>
      <c r="V489" s="32"/>
      <c r="W489" s="32"/>
      <c r="X489" s="32"/>
      <c r="Y489" s="32"/>
      <c r="Z489" s="32"/>
      <c r="AA489" s="32"/>
      <c r="AB489" s="32"/>
      <c r="AC489" s="32">
        <v>0</v>
      </c>
      <c r="AD489" s="32"/>
      <c r="AE489" s="32" t="s">
        <v>377</v>
      </c>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312" t="s">
        <v>2038</v>
      </c>
      <c r="C490" s="313"/>
      <c r="D490" s="314"/>
      <c r="E490" s="315"/>
      <c r="F490" s="316"/>
      <c r="G490" s="317"/>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379</v>
      </c>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312" t="s">
        <v>2044</v>
      </c>
      <c r="C491" s="313"/>
      <c r="D491" s="314"/>
      <c r="E491" s="315"/>
      <c r="F491" s="316"/>
      <c r="G491" s="317"/>
      <c r="H491" s="194"/>
      <c r="I491" s="194"/>
      <c r="J491" s="194"/>
      <c r="K491" s="194"/>
      <c r="L491" s="194"/>
      <c r="M491" s="194"/>
      <c r="N491" s="195"/>
      <c r="O491" s="221"/>
      <c r="P491" s="32"/>
      <c r="Q491" s="32"/>
      <c r="R491" s="32"/>
      <c r="S491" s="32"/>
      <c r="T491" s="32"/>
      <c r="U491" s="32"/>
      <c r="V491" s="32"/>
      <c r="W491" s="32"/>
      <c r="X491" s="32"/>
      <c r="Y491" s="32"/>
      <c r="Z491" s="32"/>
      <c r="AA491" s="32"/>
      <c r="AB491" s="32"/>
      <c r="AC491" s="32">
        <v>1</v>
      </c>
      <c r="AD491" s="32"/>
      <c r="AE491" s="32" t="s">
        <v>377</v>
      </c>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ht="22.5" outlineLevel="1" x14ac:dyDescent="0.2">
      <c r="A492" s="217">
        <v>106</v>
      </c>
      <c r="B492" s="176" t="s">
        <v>2053</v>
      </c>
      <c r="C492" s="202" t="s">
        <v>2054</v>
      </c>
      <c r="D492" s="181" t="s">
        <v>560</v>
      </c>
      <c r="E492" s="186">
        <v>70</v>
      </c>
      <c r="F492" s="193"/>
      <c r="G492" s="194">
        <f>ROUND(E492*F492,2)</f>
        <v>0</v>
      </c>
      <c r="H492" s="194">
        <v>21</v>
      </c>
      <c r="I492" s="194">
        <f>G492*(1+H492/100)</f>
        <v>0</v>
      </c>
      <c r="J492" s="194">
        <v>4.8199999999999996E-3</v>
      </c>
      <c r="K492" s="194">
        <f>ROUND(E492*J492,2)</f>
        <v>0.34</v>
      </c>
      <c r="L492" s="194">
        <v>0</v>
      </c>
      <c r="M492" s="194">
        <f>ROUND(E492*L492,2)</f>
        <v>0</v>
      </c>
      <c r="N492" s="195" t="s">
        <v>1947</v>
      </c>
      <c r="O492" s="221" t="s">
        <v>281</v>
      </c>
      <c r="P492" s="32"/>
      <c r="Q492" s="32"/>
      <c r="R492" s="32"/>
      <c r="S492" s="32"/>
      <c r="T492" s="32"/>
      <c r="U492" s="32"/>
      <c r="V492" s="32"/>
      <c r="W492" s="32"/>
      <c r="X492" s="32"/>
      <c r="Y492" s="32"/>
      <c r="Z492" s="32"/>
      <c r="AA492" s="32"/>
      <c r="AB492" s="32"/>
      <c r="AC492" s="32"/>
      <c r="AD492" s="32"/>
      <c r="AE492" s="32" t="s">
        <v>1674</v>
      </c>
      <c r="AF492" s="32"/>
      <c r="AG492" s="32"/>
      <c r="AH492" s="32"/>
      <c r="AI492" s="32"/>
      <c r="AJ492" s="32"/>
      <c r="AK492" s="32"/>
      <c r="AL492" s="32"/>
      <c r="AM492" s="32">
        <v>21</v>
      </c>
      <c r="AN492" s="32"/>
      <c r="AO492" s="32"/>
      <c r="AP492" s="32"/>
      <c r="AQ492" s="32"/>
      <c r="AR492" s="32"/>
      <c r="AS492" s="32"/>
      <c r="AT492" s="32"/>
      <c r="AU492" s="32"/>
      <c r="AV492" s="32"/>
      <c r="AW492" s="32"/>
      <c r="AX492" s="32"/>
      <c r="AY492" s="32"/>
      <c r="AZ492" s="32"/>
      <c r="BA492" s="32"/>
      <c r="BB492" s="32"/>
      <c r="BC492" s="32"/>
      <c r="BD492" s="32"/>
      <c r="BE492" s="32"/>
      <c r="BF492" s="32"/>
      <c r="BG492" s="32"/>
      <c r="BH492" s="32"/>
    </row>
    <row r="493" spans="1:60" outlineLevel="1" x14ac:dyDescent="0.2">
      <c r="A493" s="218"/>
      <c r="B493" s="177"/>
      <c r="C493" s="293"/>
      <c r="D493" s="294"/>
      <c r="E493" s="295"/>
      <c r="F493" s="296"/>
      <c r="G493" s="297"/>
      <c r="H493" s="194"/>
      <c r="I493" s="194"/>
      <c r="J493" s="194"/>
      <c r="K493" s="194"/>
      <c r="L493" s="194"/>
      <c r="M493" s="194"/>
      <c r="N493" s="195"/>
      <c r="O493" s="221"/>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312" t="s">
        <v>2043</v>
      </c>
      <c r="C494" s="313"/>
      <c r="D494" s="314"/>
      <c r="E494" s="315"/>
      <c r="F494" s="316"/>
      <c r="G494" s="317"/>
      <c r="H494" s="194"/>
      <c r="I494" s="194"/>
      <c r="J494" s="194"/>
      <c r="K494" s="194"/>
      <c r="L494" s="194"/>
      <c r="M494" s="194"/>
      <c r="N494" s="195"/>
      <c r="O494" s="221"/>
      <c r="P494" s="32"/>
      <c r="Q494" s="32"/>
      <c r="R494" s="32"/>
      <c r="S494" s="32"/>
      <c r="T494" s="32"/>
      <c r="U494" s="32"/>
      <c r="V494" s="32"/>
      <c r="W494" s="32"/>
      <c r="X494" s="32"/>
      <c r="Y494" s="32"/>
      <c r="Z494" s="32"/>
      <c r="AA494" s="32"/>
      <c r="AB494" s="32"/>
      <c r="AC494" s="32">
        <v>0</v>
      </c>
      <c r="AD494" s="32"/>
      <c r="AE494" s="32" t="s">
        <v>377</v>
      </c>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8"/>
      <c r="B495" s="312" t="s">
        <v>2038</v>
      </c>
      <c r="C495" s="313"/>
      <c r="D495" s="314"/>
      <c r="E495" s="315"/>
      <c r="F495" s="316"/>
      <c r="G495" s="317"/>
      <c r="H495" s="194"/>
      <c r="I495" s="194"/>
      <c r="J495" s="194"/>
      <c r="K495" s="194"/>
      <c r="L495" s="194"/>
      <c r="M495" s="194"/>
      <c r="N495" s="195"/>
      <c r="O495" s="221"/>
      <c r="P495" s="32"/>
      <c r="Q495" s="32"/>
      <c r="R495" s="32"/>
      <c r="S495" s="32"/>
      <c r="T495" s="32"/>
      <c r="U495" s="32"/>
      <c r="V495" s="32"/>
      <c r="W495" s="32"/>
      <c r="X495" s="32"/>
      <c r="Y495" s="32"/>
      <c r="Z495" s="32"/>
      <c r="AA495" s="32"/>
      <c r="AB495" s="32"/>
      <c r="AC495" s="32"/>
      <c r="AD495" s="32"/>
      <c r="AE495" s="32" t="s">
        <v>379</v>
      </c>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312" t="s">
        <v>2044</v>
      </c>
      <c r="C496" s="313"/>
      <c r="D496" s="314"/>
      <c r="E496" s="315"/>
      <c r="F496" s="316"/>
      <c r="G496" s="317"/>
      <c r="H496" s="194"/>
      <c r="I496" s="194"/>
      <c r="J496" s="194"/>
      <c r="K496" s="194"/>
      <c r="L496" s="194"/>
      <c r="M496" s="194"/>
      <c r="N496" s="195"/>
      <c r="O496" s="221"/>
      <c r="P496" s="32"/>
      <c r="Q496" s="32"/>
      <c r="R496" s="32"/>
      <c r="S496" s="32"/>
      <c r="T496" s="32"/>
      <c r="U496" s="32"/>
      <c r="V496" s="32"/>
      <c r="W496" s="32"/>
      <c r="X496" s="32"/>
      <c r="Y496" s="32"/>
      <c r="Z496" s="32"/>
      <c r="AA496" s="32"/>
      <c r="AB496" s="32"/>
      <c r="AC496" s="32">
        <v>1</v>
      </c>
      <c r="AD496" s="32"/>
      <c r="AE496" s="32" t="s">
        <v>377</v>
      </c>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ht="22.5" outlineLevel="1" x14ac:dyDescent="0.2">
      <c r="A497" s="217">
        <v>107</v>
      </c>
      <c r="B497" s="176" t="s">
        <v>2055</v>
      </c>
      <c r="C497" s="202" t="s">
        <v>2056</v>
      </c>
      <c r="D497" s="181" t="s">
        <v>560</v>
      </c>
      <c r="E497" s="186">
        <v>3</v>
      </c>
      <c r="F497" s="193"/>
      <c r="G497" s="194">
        <f>ROUND(E497*F497,2)</f>
        <v>0</v>
      </c>
      <c r="H497" s="194">
        <v>21</v>
      </c>
      <c r="I497" s="194">
        <f>G497*(1+H497/100)</f>
        <v>0</v>
      </c>
      <c r="J497" s="194">
        <v>7.0800000000000004E-3</v>
      </c>
      <c r="K497" s="194">
        <f>ROUND(E497*J497,2)</f>
        <v>0.02</v>
      </c>
      <c r="L497" s="194">
        <v>0</v>
      </c>
      <c r="M497" s="194">
        <f>ROUND(E497*L497,2)</f>
        <v>0</v>
      </c>
      <c r="N497" s="195" t="s">
        <v>1947</v>
      </c>
      <c r="O497" s="221" t="s">
        <v>281</v>
      </c>
      <c r="P497" s="32"/>
      <c r="Q497" s="32"/>
      <c r="R497" s="32"/>
      <c r="S497" s="32"/>
      <c r="T497" s="32"/>
      <c r="U497" s="32"/>
      <c r="V497" s="32"/>
      <c r="W497" s="32"/>
      <c r="X497" s="32"/>
      <c r="Y497" s="32"/>
      <c r="Z497" s="32"/>
      <c r="AA497" s="32"/>
      <c r="AB497" s="32"/>
      <c r="AC497" s="32"/>
      <c r="AD497" s="32"/>
      <c r="AE497" s="32" t="s">
        <v>1674</v>
      </c>
      <c r="AF497" s="32"/>
      <c r="AG497" s="32"/>
      <c r="AH497" s="32"/>
      <c r="AI497" s="32"/>
      <c r="AJ497" s="32"/>
      <c r="AK497" s="32"/>
      <c r="AL497" s="32"/>
      <c r="AM497" s="32">
        <v>21</v>
      </c>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93"/>
      <c r="D498" s="294"/>
      <c r="E498" s="295"/>
      <c r="F498" s="296"/>
      <c r="G498" s="297"/>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312" t="s">
        <v>2057</v>
      </c>
      <c r="C499" s="313"/>
      <c r="D499" s="314"/>
      <c r="E499" s="315"/>
      <c r="F499" s="316"/>
      <c r="G499" s="317"/>
      <c r="H499" s="194"/>
      <c r="I499" s="194"/>
      <c r="J499" s="194"/>
      <c r="K499" s="194"/>
      <c r="L499" s="194"/>
      <c r="M499" s="194"/>
      <c r="N499" s="195"/>
      <c r="O499" s="221"/>
      <c r="P499" s="32"/>
      <c r="Q499" s="32"/>
      <c r="R499" s="32"/>
      <c r="S499" s="32"/>
      <c r="T499" s="32"/>
      <c r="U499" s="32"/>
      <c r="V499" s="32"/>
      <c r="W499" s="32"/>
      <c r="X499" s="32"/>
      <c r="Y499" s="32"/>
      <c r="Z499" s="32"/>
      <c r="AA499" s="32"/>
      <c r="AB499" s="32"/>
      <c r="AC499" s="32">
        <v>0</v>
      </c>
      <c r="AD499" s="32"/>
      <c r="AE499" s="32" t="s">
        <v>377</v>
      </c>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ht="22.5" outlineLevel="1" x14ac:dyDescent="0.2">
      <c r="A500" s="217">
        <v>108</v>
      </c>
      <c r="B500" s="176" t="s">
        <v>2058</v>
      </c>
      <c r="C500" s="202" t="s">
        <v>2059</v>
      </c>
      <c r="D500" s="181" t="s">
        <v>560</v>
      </c>
      <c r="E500" s="186">
        <v>7</v>
      </c>
      <c r="F500" s="193"/>
      <c r="G500" s="194">
        <f>ROUND(E500*F500,2)</f>
        <v>0</v>
      </c>
      <c r="H500" s="194">
        <v>21</v>
      </c>
      <c r="I500" s="194">
        <f>G500*(1+H500/100)</f>
        <v>0</v>
      </c>
      <c r="J500" s="194">
        <v>5.9000000000000003E-4</v>
      </c>
      <c r="K500" s="194">
        <f>ROUND(E500*J500,2)</f>
        <v>0</v>
      </c>
      <c r="L500" s="194">
        <v>0</v>
      </c>
      <c r="M500" s="194">
        <f>ROUND(E500*L500,2)</f>
        <v>0</v>
      </c>
      <c r="N500" s="195" t="s">
        <v>1947</v>
      </c>
      <c r="O500" s="221" t="s">
        <v>281</v>
      </c>
      <c r="P500" s="32"/>
      <c r="Q500" s="32"/>
      <c r="R500" s="32"/>
      <c r="S500" s="32"/>
      <c r="T500" s="32"/>
      <c r="U500" s="32"/>
      <c r="V500" s="32"/>
      <c r="W500" s="32"/>
      <c r="X500" s="32"/>
      <c r="Y500" s="32"/>
      <c r="Z500" s="32"/>
      <c r="AA500" s="32"/>
      <c r="AB500" s="32"/>
      <c r="AC500" s="32"/>
      <c r="AD500" s="32"/>
      <c r="AE500" s="32" t="s">
        <v>1674</v>
      </c>
      <c r="AF500" s="32"/>
      <c r="AG500" s="32"/>
      <c r="AH500" s="32"/>
      <c r="AI500" s="32"/>
      <c r="AJ500" s="32"/>
      <c r="AK500" s="32"/>
      <c r="AL500" s="32"/>
      <c r="AM500" s="32">
        <v>21</v>
      </c>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177"/>
      <c r="C501" s="293"/>
      <c r="D501" s="294"/>
      <c r="E501" s="295"/>
      <c r="F501" s="296"/>
      <c r="G501" s="297"/>
      <c r="H501" s="194"/>
      <c r="I501" s="194"/>
      <c r="J501" s="194"/>
      <c r="K501" s="194"/>
      <c r="L501" s="194"/>
      <c r="M501" s="194"/>
      <c r="N501" s="195"/>
      <c r="O501" s="221"/>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8"/>
      <c r="B502" s="312" t="s">
        <v>2060</v>
      </c>
      <c r="C502" s="313"/>
      <c r="D502" s="314"/>
      <c r="E502" s="315"/>
      <c r="F502" s="316"/>
      <c r="G502" s="317"/>
      <c r="H502" s="194"/>
      <c r="I502" s="194"/>
      <c r="J502" s="194"/>
      <c r="K502" s="194"/>
      <c r="L502" s="194"/>
      <c r="M502" s="194"/>
      <c r="N502" s="195"/>
      <c r="O502" s="221"/>
      <c r="P502" s="32"/>
      <c r="Q502" s="32"/>
      <c r="R502" s="32"/>
      <c r="S502" s="32"/>
      <c r="T502" s="32"/>
      <c r="U502" s="32"/>
      <c r="V502" s="32"/>
      <c r="W502" s="32"/>
      <c r="X502" s="32"/>
      <c r="Y502" s="32"/>
      <c r="Z502" s="32"/>
      <c r="AA502" s="32"/>
      <c r="AB502" s="32"/>
      <c r="AC502" s="32">
        <v>0</v>
      </c>
      <c r="AD502" s="32"/>
      <c r="AE502" s="32" t="s">
        <v>377</v>
      </c>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312" t="s">
        <v>2061</v>
      </c>
      <c r="C503" s="313"/>
      <c r="D503" s="314"/>
      <c r="E503" s="315"/>
      <c r="F503" s="316"/>
      <c r="G503" s="317"/>
      <c r="H503" s="194"/>
      <c r="I503" s="194"/>
      <c r="J503" s="194"/>
      <c r="K503" s="194"/>
      <c r="L503" s="194"/>
      <c r="M503" s="194"/>
      <c r="N503" s="195"/>
      <c r="O503" s="221"/>
      <c r="P503" s="32"/>
      <c r="Q503" s="32"/>
      <c r="R503" s="32"/>
      <c r="S503" s="32"/>
      <c r="T503" s="32"/>
      <c r="U503" s="32"/>
      <c r="V503" s="32"/>
      <c r="W503" s="32"/>
      <c r="X503" s="32"/>
      <c r="Y503" s="32"/>
      <c r="Z503" s="32"/>
      <c r="AA503" s="32"/>
      <c r="AB503" s="32"/>
      <c r="AC503" s="32">
        <v>1</v>
      </c>
      <c r="AD503" s="32"/>
      <c r="AE503" s="32" t="s">
        <v>377</v>
      </c>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ht="22.5" outlineLevel="1" x14ac:dyDescent="0.2">
      <c r="A504" s="217">
        <v>109</v>
      </c>
      <c r="B504" s="176" t="s">
        <v>2062</v>
      </c>
      <c r="C504" s="202" t="s">
        <v>2063</v>
      </c>
      <c r="D504" s="181" t="s">
        <v>560</v>
      </c>
      <c r="E504" s="186">
        <v>38</v>
      </c>
      <c r="F504" s="193"/>
      <c r="G504" s="194">
        <f>ROUND(E504*F504,2)</f>
        <v>0</v>
      </c>
      <c r="H504" s="194">
        <v>21</v>
      </c>
      <c r="I504" s="194">
        <f>G504*(1+H504/100)</f>
        <v>0</v>
      </c>
      <c r="J504" s="194">
        <v>3.0000000000000001E-5</v>
      </c>
      <c r="K504" s="194">
        <f>ROUND(E504*J504,2)</f>
        <v>0</v>
      </c>
      <c r="L504" s="194">
        <v>0</v>
      </c>
      <c r="M504" s="194">
        <f>ROUND(E504*L504,2)</f>
        <v>0</v>
      </c>
      <c r="N504" s="195" t="s">
        <v>1947</v>
      </c>
      <c r="O504" s="221" t="s">
        <v>281</v>
      </c>
      <c r="P504" s="32"/>
      <c r="Q504" s="32"/>
      <c r="R504" s="32"/>
      <c r="S504" s="32"/>
      <c r="T504" s="32"/>
      <c r="U504" s="32"/>
      <c r="V504" s="32"/>
      <c r="W504" s="32"/>
      <c r="X504" s="32"/>
      <c r="Y504" s="32"/>
      <c r="Z504" s="32"/>
      <c r="AA504" s="32"/>
      <c r="AB504" s="32"/>
      <c r="AC504" s="32"/>
      <c r="AD504" s="32"/>
      <c r="AE504" s="32" t="s">
        <v>1674</v>
      </c>
      <c r="AF504" s="32"/>
      <c r="AG504" s="32"/>
      <c r="AH504" s="32"/>
      <c r="AI504" s="32"/>
      <c r="AJ504" s="32"/>
      <c r="AK504" s="32"/>
      <c r="AL504" s="32"/>
      <c r="AM504" s="32">
        <v>21</v>
      </c>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93"/>
      <c r="D505" s="294"/>
      <c r="E505" s="295"/>
      <c r="F505" s="296"/>
      <c r="G505" s="297"/>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312" t="s">
        <v>2060</v>
      </c>
      <c r="C506" s="313"/>
      <c r="D506" s="314"/>
      <c r="E506" s="315"/>
      <c r="F506" s="316"/>
      <c r="G506" s="317"/>
      <c r="H506" s="194"/>
      <c r="I506" s="194"/>
      <c r="J506" s="194"/>
      <c r="K506" s="194"/>
      <c r="L506" s="194"/>
      <c r="M506" s="194"/>
      <c r="N506" s="195"/>
      <c r="O506" s="221"/>
      <c r="P506" s="32"/>
      <c r="Q506" s="32"/>
      <c r="R506" s="32"/>
      <c r="S506" s="32"/>
      <c r="T506" s="32"/>
      <c r="U506" s="32"/>
      <c r="V506" s="32"/>
      <c r="W506" s="32"/>
      <c r="X506" s="32"/>
      <c r="Y506" s="32"/>
      <c r="Z506" s="32"/>
      <c r="AA506" s="32"/>
      <c r="AB506" s="32"/>
      <c r="AC506" s="32">
        <v>0</v>
      </c>
      <c r="AD506" s="32"/>
      <c r="AE506" s="32" t="s">
        <v>377</v>
      </c>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312" t="s">
        <v>2061</v>
      </c>
      <c r="C507" s="313"/>
      <c r="D507" s="314"/>
      <c r="E507" s="315"/>
      <c r="F507" s="316"/>
      <c r="G507" s="317"/>
      <c r="H507" s="194"/>
      <c r="I507" s="194"/>
      <c r="J507" s="194"/>
      <c r="K507" s="194"/>
      <c r="L507" s="194"/>
      <c r="M507" s="194"/>
      <c r="N507" s="195"/>
      <c r="O507" s="221"/>
      <c r="P507" s="32"/>
      <c r="Q507" s="32"/>
      <c r="R507" s="32"/>
      <c r="S507" s="32"/>
      <c r="T507" s="32"/>
      <c r="U507" s="32"/>
      <c r="V507" s="32"/>
      <c r="W507" s="32"/>
      <c r="X507" s="32"/>
      <c r="Y507" s="32"/>
      <c r="Z507" s="32"/>
      <c r="AA507" s="32"/>
      <c r="AB507" s="32"/>
      <c r="AC507" s="32">
        <v>1</v>
      </c>
      <c r="AD507" s="32"/>
      <c r="AE507" s="32" t="s">
        <v>377</v>
      </c>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ht="22.5" outlineLevel="1" x14ac:dyDescent="0.2">
      <c r="A508" s="217">
        <v>110</v>
      </c>
      <c r="B508" s="176" t="s">
        <v>2064</v>
      </c>
      <c r="C508" s="202" t="s">
        <v>2065</v>
      </c>
      <c r="D508" s="181" t="s">
        <v>560</v>
      </c>
      <c r="E508" s="186">
        <v>93</v>
      </c>
      <c r="F508" s="193"/>
      <c r="G508" s="194">
        <f>ROUND(E508*F508,2)</f>
        <v>0</v>
      </c>
      <c r="H508" s="194">
        <v>21</v>
      </c>
      <c r="I508" s="194">
        <f>G508*(1+H508/100)</f>
        <v>0</v>
      </c>
      <c r="J508" s="194">
        <v>4.0000000000000003E-5</v>
      </c>
      <c r="K508" s="194">
        <f>ROUND(E508*J508,2)</f>
        <v>0</v>
      </c>
      <c r="L508" s="194">
        <v>0</v>
      </c>
      <c r="M508" s="194">
        <f>ROUND(E508*L508,2)</f>
        <v>0</v>
      </c>
      <c r="N508" s="195" t="s">
        <v>1947</v>
      </c>
      <c r="O508" s="221" t="s">
        <v>281</v>
      </c>
      <c r="P508" s="32"/>
      <c r="Q508" s="32"/>
      <c r="R508" s="32"/>
      <c r="S508" s="32"/>
      <c r="T508" s="32"/>
      <c r="U508" s="32"/>
      <c r="V508" s="32"/>
      <c r="W508" s="32"/>
      <c r="X508" s="32"/>
      <c r="Y508" s="32"/>
      <c r="Z508" s="32"/>
      <c r="AA508" s="32"/>
      <c r="AB508" s="32"/>
      <c r="AC508" s="32"/>
      <c r="AD508" s="32"/>
      <c r="AE508" s="32" t="s">
        <v>1674</v>
      </c>
      <c r="AF508" s="32"/>
      <c r="AG508" s="32"/>
      <c r="AH508" s="32"/>
      <c r="AI508" s="32"/>
      <c r="AJ508" s="32"/>
      <c r="AK508" s="32"/>
      <c r="AL508" s="32"/>
      <c r="AM508" s="32">
        <v>21</v>
      </c>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93"/>
      <c r="D509" s="294"/>
      <c r="E509" s="295"/>
      <c r="F509" s="296"/>
      <c r="G509" s="297"/>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312" t="s">
        <v>2060</v>
      </c>
      <c r="C510" s="313"/>
      <c r="D510" s="314"/>
      <c r="E510" s="315"/>
      <c r="F510" s="316"/>
      <c r="G510" s="317"/>
      <c r="H510" s="194"/>
      <c r="I510" s="194"/>
      <c r="J510" s="194"/>
      <c r="K510" s="194"/>
      <c r="L510" s="194"/>
      <c r="M510" s="194"/>
      <c r="N510" s="195"/>
      <c r="O510" s="221"/>
      <c r="P510" s="32"/>
      <c r="Q510" s="32"/>
      <c r="R510" s="32"/>
      <c r="S510" s="32"/>
      <c r="T510" s="32"/>
      <c r="U510" s="32"/>
      <c r="V510" s="32"/>
      <c r="W510" s="32"/>
      <c r="X510" s="32"/>
      <c r="Y510" s="32"/>
      <c r="Z510" s="32"/>
      <c r="AA510" s="32"/>
      <c r="AB510" s="32"/>
      <c r="AC510" s="32">
        <v>0</v>
      </c>
      <c r="AD510" s="32"/>
      <c r="AE510" s="32" t="s">
        <v>377</v>
      </c>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312" t="s">
        <v>2061</v>
      </c>
      <c r="C511" s="313"/>
      <c r="D511" s="314"/>
      <c r="E511" s="315"/>
      <c r="F511" s="316"/>
      <c r="G511" s="317"/>
      <c r="H511" s="194"/>
      <c r="I511" s="194"/>
      <c r="J511" s="194"/>
      <c r="K511" s="194"/>
      <c r="L511" s="194"/>
      <c r="M511" s="194"/>
      <c r="N511" s="195"/>
      <c r="O511" s="221"/>
      <c r="P511" s="32"/>
      <c r="Q511" s="32"/>
      <c r="R511" s="32"/>
      <c r="S511" s="32"/>
      <c r="T511" s="32"/>
      <c r="U511" s="32"/>
      <c r="V511" s="32"/>
      <c r="W511" s="32"/>
      <c r="X511" s="32"/>
      <c r="Y511" s="32"/>
      <c r="Z511" s="32"/>
      <c r="AA511" s="32"/>
      <c r="AB511" s="32"/>
      <c r="AC511" s="32">
        <v>1</v>
      </c>
      <c r="AD511" s="32"/>
      <c r="AE511" s="32" t="s">
        <v>377</v>
      </c>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ht="22.5" outlineLevel="1" x14ac:dyDescent="0.2">
      <c r="A512" s="217">
        <v>111</v>
      </c>
      <c r="B512" s="176" t="s">
        <v>2066</v>
      </c>
      <c r="C512" s="202" t="s">
        <v>2067</v>
      </c>
      <c r="D512" s="181" t="s">
        <v>560</v>
      </c>
      <c r="E512" s="186">
        <v>248</v>
      </c>
      <c r="F512" s="193"/>
      <c r="G512" s="194">
        <f>ROUND(E512*F512,2)</f>
        <v>0</v>
      </c>
      <c r="H512" s="194">
        <v>21</v>
      </c>
      <c r="I512" s="194">
        <f>G512*(1+H512/100)</f>
        <v>0</v>
      </c>
      <c r="J512" s="194">
        <v>4.0000000000000003E-5</v>
      </c>
      <c r="K512" s="194">
        <f>ROUND(E512*J512,2)</f>
        <v>0.01</v>
      </c>
      <c r="L512" s="194">
        <v>0</v>
      </c>
      <c r="M512" s="194">
        <f>ROUND(E512*L512,2)</f>
        <v>0</v>
      </c>
      <c r="N512" s="195" t="s">
        <v>1947</v>
      </c>
      <c r="O512" s="221" t="s">
        <v>281</v>
      </c>
      <c r="P512" s="32"/>
      <c r="Q512" s="32"/>
      <c r="R512" s="32"/>
      <c r="S512" s="32"/>
      <c r="T512" s="32"/>
      <c r="U512" s="32"/>
      <c r="V512" s="32"/>
      <c r="W512" s="32"/>
      <c r="X512" s="32"/>
      <c r="Y512" s="32"/>
      <c r="Z512" s="32"/>
      <c r="AA512" s="32"/>
      <c r="AB512" s="32"/>
      <c r="AC512" s="32"/>
      <c r="AD512" s="32"/>
      <c r="AE512" s="32" t="s">
        <v>1674</v>
      </c>
      <c r="AF512" s="32"/>
      <c r="AG512" s="32"/>
      <c r="AH512" s="32"/>
      <c r="AI512" s="32"/>
      <c r="AJ512" s="32"/>
      <c r="AK512" s="32"/>
      <c r="AL512" s="32"/>
      <c r="AM512" s="32">
        <v>21</v>
      </c>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8"/>
      <c r="B513" s="177"/>
      <c r="C513" s="293"/>
      <c r="D513" s="294"/>
      <c r="E513" s="295"/>
      <c r="F513" s="296"/>
      <c r="G513" s="297"/>
      <c r="H513" s="194"/>
      <c r="I513" s="194"/>
      <c r="J513" s="194"/>
      <c r="K513" s="194"/>
      <c r="L513" s="194"/>
      <c r="M513" s="194"/>
      <c r="N513" s="195"/>
      <c r="O513" s="221"/>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312" t="s">
        <v>2060</v>
      </c>
      <c r="C514" s="313"/>
      <c r="D514" s="314"/>
      <c r="E514" s="315"/>
      <c r="F514" s="316"/>
      <c r="G514" s="317"/>
      <c r="H514" s="194"/>
      <c r="I514" s="194"/>
      <c r="J514" s="194"/>
      <c r="K514" s="194"/>
      <c r="L514" s="194"/>
      <c r="M514" s="194"/>
      <c r="N514" s="195"/>
      <c r="O514" s="221"/>
      <c r="P514" s="32"/>
      <c r="Q514" s="32"/>
      <c r="R514" s="32"/>
      <c r="S514" s="32"/>
      <c r="T514" s="32"/>
      <c r="U514" s="32"/>
      <c r="V514" s="32"/>
      <c r="W514" s="32"/>
      <c r="X514" s="32"/>
      <c r="Y514" s="32"/>
      <c r="Z514" s="32"/>
      <c r="AA514" s="32"/>
      <c r="AB514" s="32"/>
      <c r="AC514" s="32">
        <v>0</v>
      </c>
      <c r="AD514" s="32"/>
      <c r="AE514" s="32" t="s">
        <v>377</v>
      </c>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8"/>
      <c r="B515" s="312" t="s">
        <v>2061</v>
      </c>
      <c r="C515" s="313"/>
      <c r="D515" s="314"/>
      <c r="E515" s="315"/>
      <c r="F515" s="316"/>
      <c r="G515" s="317"/>
      <c r="H515" s="194"/>
      <c r="I515" s="194"/>
      <c r="J515" s="194"/>
      <c r="K515" s="194"/>
      <c r="L515" s="194"/>
      <c r="M515" s="194"/>
      <c r="N515" s="195"/>
      <c r="O515" s="221"/>
      <c r="P515" s="32"/>
      <c r="Q515" s="32"/>
      <c r="R515" s="32"/>
      <c r="S515" s="32"/>
      <c r="T515" s="32"/>
      <c r="U515" s="32"/>
      <c r="V515" s="32"/>
      <c r="W515" s="32"/>
      <c r="X515" s="32"/>
      <c r="Y515" s="32"/>
      <c r="Z515" s="32"/>
      <c r="AA515" s="32"/>
      <c r="AB515" s="32"/>
      <c r="AC515" s="32">
        <v>1</v>
      </c>
      <c r="AD515" s="32"/>
      <c r="AE515" s="32" t="s">
        <v>377</v>
      </c>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ht="22.5" outlineLevel="1" x14ac:dyDescent="0.2">
      <c r="A516" s="217">
        <v>112</v>
      </c>
      <c r="B516" s="176" t="s">
        <v>2068</v>
      </c>
      <c r="C516" s="202" t="s">
        <v>2069</v>
      </c>
      <c r="D516" s="181" t="s">
        <v>560</v>
      </c>
      <c r="E516" s="186">
        <v>113</v>
      </c>
      <c r="F516" s="193"/>
      <c r="G516" s="194">
        <f>ROUND(E516*F516,2)</f>
        <v>0</v>
      </c>
      <c r="H516" s="194">
        <v>21</v>
      </c>
      <c r="I516" s="194">
        <f>G516*(1+H516/100)</f>
        <v>0</v>
      </c>
      <c r="J516" s="194">
        <v>1.1E-4</v>
      </c>
      <c r="K516" s="194">
        <f>ROUND(E516*J516,2)</f>
        <v>0.01</v>
      </c>
      <c r="L516" s="194">
        <v>0</v>
      </c>
      <c r="M516" s="194">
        <f>ROUND(E516*L516,2)</f>
        <v>0</v>
      </c>
      <c r="N516" s="195" t="s">
        <v>1947</v>
      </c>
      <c r="O516" s="221" t="s">
        <v>281</v>
      </c>
      <c r="P516" s="32"/>
      <c r="Q516" s="32"/>
      <c r="R516" s="32"/>
      <c r="S516" s="32"/>
      <c r="T516" s="32"/>
      <c r="U516" s="32"/>
      <c r="V516" s="32"/>
      <c r="W516" s="32"/>
      <c r="X516" s="32"/>
      <c r="Y516" s="32"/>
      <c r="Z516" s="32"/>
      <c r="AA516" s="32"/>
      <c r="AB516" s="32"/>
      <c r="AC516" s="32"/>
      <c r="AD516" s="32"/>
      <c r="AE516" s="32" t="s">
        <v>1674</v>
      </c>
      <c r="AF516" s="32"/>
      <c r="AG516" s="32"/>
      <c r="AH516" s="32"/>
      <c r="AI516" s="32"/>
      <c r="AJ516" s="32"/>
      <c r="AK516" s="32"/>
      <c r="AL516" s="32"/>
      <c r="AM516" s="32">
        <v>21</v>
      </c>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177"/>
      <c r="C517" s="293"/>
      <c r="D517" s="294"/>
      <c r="E517" s="295"/>
      <c r="F517" s="296"/>
      <c r="G517" s="297"/>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312" t="s">
        <v>2060</v>
      </c>
      <c r="C518" s="313"/>
      <c r="D518" s="314"/>
      <c r="E518" s="315"/>
      <c r="F518" s="316"/>
      <c r="G518" s="317"/>
      <c r="H518" s="194"/>
      <c r="I518" s="194"/>
      <c r="J518" s="194"/>
      <c r="K518" s="194"/>
      <c r="L518" s="194"/>
      <c r="M518" s="194"/>
      <c r="N518" s="195"/>
      <c r="O518" s="221"/>
      <c r="P518" s="32"/>
      <c r="Q518" s="32"/>
      <c r="R518" s="32"/>
      <c r="S518" s="32"/>
      <c r="T518" s="32"/>
      <c r="U518" s="32"/>
      <c r="V518" s="32"/>
      <c r="W518" s="32"/>
      <c r="X518" s="32"/>
      <c r="Y518" s="32"/>
      <c r="Z518" s="32"/>
      <c r="AA518" s="32"/>
      <c r="AB518" s="32"/>
      <c r="AC518" s="32">
        <v>0</v>
      </c>
      <c r="AD518" s="32"/>
      <c r="AE518" s="32" t="s">
        <v>377</v>
      </c>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8"/>
      <c r="B519" s="312" t="s">
        <v>2061</v>
      </c>
      <c r="C519" s="313"/>
      <c r="D519" s="314"/>
      <c r="E519" s="315"/>
      <c r="F519" s="316"/>
      <c r="G519" s="317"/>
      <c r="H519" s="194"/>
      <c r="I519" s="194"/>
      <c r="J519" s="194"/>
      <c r="K519" s="194"/>
      <c r="L519" s="194"/>
      <c r="M519" s="194"/>
      <c r="N519" s="195"/>
      <c r="O519" s="221"/>
      <c r="P519" s="32"/>
      <c r="Q519" s="32"/>
      <c r="R519" s="32"/>
      <c r="S519" s="32"/>
      <c r="T519" s="32"/>
      <c r="U519" s="32"/>
      <c r="V519" s="32"/>
      <c r="W519" s="32"/>
      <c r="X519" s="32"/>
      <c r="Y519" s="32"/>
      <c r="Z519" s="32"/>
      <c r="AA519" s="32"/>
      <c r="AB519" s="32"/>
      <c r="AC519" s="32">
        <v>1</v>
      </c>
      <c r="AD519" s="32"/>
      <c r="AE519" s="32" t="s">
        <v>377</v>
      </c>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ht="22.5" outlineLevel="1" x14ac:dyDescent="0.2">
      <c r="A520" s="217">
        <v>113</v>
      </c>
      <c r="B520" s="176" t="s">
        <v>2070</v>
      </c>
      <c r="C520" s="202" t="s">
        <v>2071</v>
      </c>
      <c r="D520" s="181" t="s">
        <v>560</v>
      </c>
      <c r="E520" s="186">
        <v>83</v>
      </c>
      <c r="F520" s="193"/>
      <c r="G520" s="194">
        <f>ROUND(E520*F520,2)</f>
        <v>0</v>
      </c>
      <c r="H520" s="194">
        <v>21</v>
      </c>
      <c r="I520" s="194">
        <f>G520*(1+H520/100)</f>
        <v>0</v>
      </c>
      <c r="J520" s="194">
        <v>1.2999999999999999E-4</v>
      </c>
      <c r="K520" s="194">
        <f>ROUND(E520*J520,2)</f>
        <v>0.01</v>
      </c>
      <c r="L520" s="194">
        <v>0</v>
      </c>
      <c r="M520" s="194">
        <f>ROUND(E520*L520,2)</f>
        <v>0</v>
      </c>
      <c r="N520" s="195" t="s">
        <v>1947</v>
      </c>
      <c r="O520" s="221" t="s">
        <v>281</v>
      </c>
      <c r="P520" s="32"/>
      <c r="Q520" s="32"/>
      <c r="R520" s="32"/>
      <c r="S520" s="32"/>
      <c r="T520" s="32"/>
      <c r="U520" s="32"/>
      <c r="V520" s="32"/>
      <c r="W520" s="32"/>
      <c r="X520" s="32"/>
      <c r="Y520" s="32"/>
      <c r="Z520" s="32"/>
      <c r="AA520" s="32"/>
      <c r="AB520" s="32"/>
      <c r="AC520" s="32"/>
      <c r="AD520" s="32"/>
      <c r="AE520" s="32" t="s">
        <v>1674</v>
      </c>
      <c r="AF520" s="32"/>
      <c r="AG520" s="32"/>
      <c r="AH520" s="32"/>
      <c r="AI520" s="32"/>
      <c r="AJ520" s="32"/>
      <c r="AK520" s="32"/>
      <c r="AL520" s="32"/>
      <c r="AM520" s="32">
        <v>21</v>
      </c>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93"/>
      <c r="D521" s="294"/>
      <c r="E521" s="295"/>
      <c r="F521" s="296"/>
      <c r="G521" s="297"/>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312" t="s">
        <v>2060</v>
      </c>
      <c r="C522" s="313"/>
      <c r="D522" s="314"/>
      <c r="E522" s="315"/>
      <c r="F522" s="316"/>
      <c r="G522" s="317"/>
      <c r="H522" s="194"/>
      <c r="I522" s="194"/>
      <c r="J522" s="194"/>
      <c r="K522" s="194"/>
      <c r="L522" s="194"/>
      <c r="M522" s="194"/>
      <c r="N522" s="195"/>
      <c r="O522" s="221"/>
      <c r="P522" s="32"/>
      <c r="Q522" s="32"/>
      <c r="R522" s="32"/>
      <c r="S522" s="32"/>
      <c r="T522" s="32"/>
      <c r="U522" s="32"/>
      <c r="V522" s="32"/>
      <c r="W522" s="32"/>
      <c r="X522" s="32"/>
      <c r="Y522" s="32"/>
      <c r="Z522" s="32"/>
      <c r="AA522" s="32"/>
      <c r="AB522" s="32"/>
      <c r="AC522" s="32">
        <v>0</v>
      </c>
      <c r="AD522" s="32"/>
      <c r="AE522" s="32" t="s">
        <v>377</v>
      </c>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outlineLevel="1" x14ac:dyDescent="0.2">
      <c r="A523" s="218"/>
      <c r="B523" s="312" t="s">
        <v>2061</v>
      </c>
      <c r="C523" s="313"/>
      <c r="D523" s="314"/>
      <c r="E523" s="315"/>
      <c r="F523" s="316"/>
      <c r="G523" s="317"/>
      <c r="H523" s="194"/>
      <c r="I523" s="194"/>
      <c r="J523" s="194"/>
      <c r="K523" s="194"/>
      <c r="L523" s="194"/>
      <c r="M523" s="194"/>
      <c r="N523" s="195"/>
      <c r="O523" s="221"/>
      <c r="P523" s="32"/>
      <c r="Q523" s="32"/>
      <c r="R523" s="32"/>
      <c r="S523" s="32"/>
      <c r="T523" s="32"/>
      <c r="U523" s="32"/>
      <c r="V523" s="32"/>
      <c r="W523" s="32"/>
      <c r="X523" s="32"/>
      <c r="Y523" s="32"/>
      <c r="Z523" s="32"/>
      <c r="AA523" s="32"/>
      <c r="AB523" s="32"/>
      <c r="AC523" s="32">
        <v>1</v>
      </c>
      <c r="AD523" s="32"/>
      <c r="AE523" s="32" t="s">
        <v>377</v>
      </c>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row>
    <row r="524" spans="1:60" ht="22.5" outlineLevel="1" x14ac:dyDescent="0.2">
      <c r="A524" s="217">
        <v>114</v>
      </c>
      <c r="B524" s="176" t="s">
        <v>2072</v>
      </c>
      <c r="C524" s="202" t="s">
        <v>2073</v>
      </c>
      <c r="D524" s="181" t="s">
        <v>560</v>
      </c>
      <c r="E524" s="186">
        <v>3</v>
      </c>
      <c r="F524" s="193"/>
      <c r="G524" s="194">
        <f>ROUND(E524*F524,2)</f>
        <v>0</v>
      </c>
      <c r="H524" s="194">
        <v>21</v>
      </c>
      <c r="I524" s="194">
        <f>G524*(1+H524/100)</f>
        <v>0</v>
      </c>
      <c r="J524" s="194">
        <v>1.4999999999999999E-4</v>
      </c>
      <c r="K524" s="194">
        <f>ROUND(E524*J524,2)</f>
        <v>0</v>
      </c>
      <c r="L524" s="194">
        <v>0</v>
      </c>
      <c r="M524" s="194">
        <f>ROUND(E524*L524,2)</f>
        <v>0</v>
      </c>
      <c r="N524" s="195" t="s">
        <v>1947</v>
      </c>
      <c r="O524" s="221" t="s">
        <v>281</v>
      </c>
      <c r="P524" s="32"/>
      <c r="Q524" s="32"/>
      <c r="R524" s="32"/>
      <c r="S524" s="32"/>
      <c r="T524" s="32"/>
      <c r="U524" s="32"/>
      <c r="V524" s="32"/>
      <c r="W524" s="32"/>
      <c r="X524" s="32"/>
      <c r="Y524" s="32"/>
      <c r="Z524" s="32"/>
      <c r="AA524" s="32"/>
      <c r="AB524" s="32"/>
      <c r="AC524" s="32"/>
      <c r="AD524" s="32"/>
      <c r="AE524" s="32" t="s">
        <v>1674</v>
      </c>
      <c r="AF524" s="32"/>
      <c r="AG524" s="32"/>
      <c r="AH524" s="32"/>
      <c r="AI524" s="32"/>
      <c r="AJ524" s="32"/>
      <c r="AK524" s="32"/>
      <c r="AL524" s="32"/>
      <c r="AM524" s="32">
        <v>21</v>
      </c>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93"/>
      <c r="D525" s="294"/>
      <c r="E525" s="295"/>
      <c r="F525" s="296"/>
      <c r="G525" s="297"/>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312" t="s">
        <v>2060</v>
      </c>
      <c r="C526" s="313"/>
      <c r="D526" s="314"/>
      <c r="E526" s="315"/>
      <c r="F526" s="316"/>
      <c r="G526" s="317"/>
      <c r="H526" s="194"/>
      <c r="I526" s="194"/>
      <c r="J526" s="194"/>
      <c r="K526" s="194"/>
      <c r="L526" s="194"/>
      <c r="M526" s="194"/>
      <c r="N526" s="195"/>
      <c r="O526" s="221"/>
      <c r="P526" s="32"/>
      <c r="Q526" s="32"/>
      <c r="R526" s="32"/>
      <c r="S526" s="32"/>
      <c r="T526" s="32"/>
      <c r="U526" s="32"/>
      <c r="V526" s="32"/>
      <c r="W526" s="32"/>
      <c r="X526" s="32"/>
      <c r="Y526" s="32"/>
      <c r="Z526" s="32"/>
      <c r="AA526" s="32"/>
      <c r="AB526" s="32"/>
      <c r="AC526" s="32">
        <v>0</v>
      </c>
      <c r="AD526" s="32"/>
      <c r="AE526" s="32" t="s">
        <v>377</v>
      </c>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312" t="s">
        <v>2061</v>
      </c>
      <c r="C527" s="313"/>
      <c r="D527" s="314"/>
      <c r="E527" s="315"/>
      <c r="F527" s="316"/>
      <c r="G527" s="317"/>
      <c r="H527" s="194"/>
      <c r="I527" s="194"/>
      <c r="J527" s="194"/>
      <c r="K527" s="194"/>
      <c r="L527" s="194"/>
      <c r="M527" s="194"/>
      <c r="N527" s="195"/>
      <c r="O527" s="221"/>
      <c r="P527" s="32"/>
      <c r="Q527" s="32"/>
      <c r="R527" s="32"/>
      <c r="S527" s="32"/>
      <c r="T527" s="32"/>
      <c r="U527" s="32"/>
      <c r="V527" s="32"/>
      <c r="W527" s="32"/>
      <c r="X527" s="32"/>
      <c r="Y527" s="32"/>
      <c r="Z527" s="32"/>
      <c r="AA527" s="32"/>
      <c r="AB527" s="32"/>
      <c r="AC527" s="32">
        <v>1</v>
      </c>
      <c r="AD527" s="32"/>
      <c r="AE527" s="32" t="s">
        <v>377</v>
      </c>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ht="22.5" outlineLevel="1" x14ac:dyDescent="0.2">
      <c r="A528" s="217">
        <v>115</v>
      </c>
      <c r="B528" s="176" t="s">
        <v>2074</v>
      </c>
      <c r="C528" s="202" t="s">
        <v>2075</v>
      </c>
      <c r="D528" s="181" t="s">
        <v>560</v>
      </c>
      <c r="E528" s="186">
        <v>21</v>
      </c>
      <c r="F528" s="193"/>
      <c r="G528" s="194">
        <f>ROUND(E528*F528,2)</f>
        <v>0</v>
      </c>
      <c r="H528" s="194">
        <v>21</v>
      </c>
      <c r="I528" s="194">
        <f>G528*(1+H528/100)</f>
        <v>0</v>
      </c>
      <c r="J528" s="194">
        <v>3.0000000000000001E-5</v>
      </c>
      <c r="K528" s="194">
        <f>ROUND(E528*J528,2)</f>
        <v>0</v>
      </c>
      <c r="L528" s="194">
        <v>0</v>
      </c>
      <c r="M528" s="194">
        <f>ROUND(E528*L528,2)</f>
        <v>0</v>
      </c>
      <c r="N528" s="195" t="s">
        <v>1947</v>
      </c>
      <c r="O528" s="221" t="s">
        <v>281</v>
      </c>
      <c r="P528" s="32"/>
      <c r="Q528" s="32"/>
      <c r="R528" s="32"/>
      <c r="S528" s="32"/>
      <c r="T528" s="32"/>
      <c r="U528" s="32"/>
      <c r="V528" s="32"/>
      <c r="W528" s="32"/>
      <c r="X528" s="32"/>
      <c r="Y528" s="32"/>
      <c r="Z528" s="32"/>
      <c r="AA528" s="32"/>
      <c r="AB528" s="32"/>
      <c r="AC528" s="32"/>
      <c r="AD528" s="32"/>
      <c r="AE528" s="32" t="s">
        <v>1674</v>
      </c>
      <c r="AF528" s="32"/>
      <c r="AG528" s="32"/>
      <c r="AH528" s="32"/>
      <c r="AI528" s="32"/>
      <c r="AJ528" s="32"/>
      <c r="AK528" s="32"/>
      <c r="AL528" s="32"/>
      <c r="AM528" s="32">
        <v>21</v>
      </c>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8"/>
      <c r="B529" s="177"/>
      <c r="C529" s="293"/>
      <c r="D529" s="294"/>
      <c r="E529" s="295"/>
      <c r="F529" s="296"/>
      <c r="G529" s="297"/>
      <c r="H529" s="194"/>
      <c r="I529" s="194"/>
      <c r="J529" s="194"/>
      <c r="K529" s="194"/>
      <c r="L529" s="194"/>
      <c r="M529" s="194"/>
      <c r="N529" s="195"/>
      <c r="O529" s="221"/>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312" t="s">
        <v>2060</v>
      </c>
      <c r="C530" s="313"/>
      <c r="D530" s="314"/>
      <c r="E530" s="315"/>
      <c r="F530" s="316"/>
      <c r="G530" s="317"/>
      <c r="H530" s="194"/>
      <c r="I530" s="194"/>
      <c r="J530" s="194"/>
      <c r="K530" s="194"/>
      <c r="L530" s="194"/>
      <c r="M530" s="194"/>
      <c r="N530" s="195"/>
      <c r="O530" s="221"/>
      <c r="P530" s="32"/>
      <c r="Q530" s="32"/>
      <c r="R530" s="32"/>
      <c r="S530" s="32"/>
      <c r="T530" s="32"/>
      <c r="U530" s="32"/>
      <c r="V530" s="32"/>
      <c r="W530" s="32"/>
      <c r="X530" s="32"/>
      <c r="Y530" s="32"/>
      <c r="Z530" s="32"/>
      <c r="AA530" s="32"/>
      <c r="AB530" s="32"/>
      <c r="AC530" s="32">
        <v>0</v>
      </c>
      <c r="AD530" s="32"/>
      <c r="AE530" s="32" t="s">
        <v>377</v>
      </c>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outlineLevel="1" x14ac:dyDescent="0.2">
      <c r="A531" s="218"/>
      <c r="B531" s="312" t="s">
        <v>2061</v>
      </c>
      <c r="C531" s="313"/>
      <c r="D531" s="314"/>
      <c r="E531" s="315"/>
      <c r="F531" s="316"/>
      <c r="G531" s="317"/>
      <c r="H531" s="194"/>
      <c r="I531" s="194"/>
      <c r="J531" s="194"/>
      <c r="K531" s="194"/>
      <c r="L531" s="194"/>
      <c r="M531" s="194"/>
      <c r="N531" s="195"/>
      <c r="O531" s="221"/>
      <c r="P531" s="32"/>
      <c r="Q531" s="32"/>
      <c r="R531" s="32"/>
      <c r="S531" s="32"/>
      <c r="T531" s="32"/>
      <c r="U531" s="32"/>
      <c r="V531" s="32"/>
      <c r="W531" s="32"/>
      <c r="X531" s="32"/>
      <c r="Y531" s="32"/>
      <c r="Z531" s="32"/>
      <c r="AA531" s="32"/>
      <c r="AB531" s="32"/>
      <c r="AC531" s="32">
        <v>1</v>
      </c>
      <c r="AD531" s="32"/>
      <c r="AE531" s="32" t="s">
        <v>377</v>
      </c>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ht="22.5" outlineLevel="1" x14ac:dyDescent="0.2">
      <c r="A532" s="217">
        <v>116</v>
      </c>
      <c r="B532" s="176" t="s">
        <v>2076</v>
      </c>
      <c r="C532" s="202" t="s">
        <v>2077</v>
      </c>
      <c r="D532" s="181" t="s">
        <v>560</v>
      </c>
      <c r="E532" s="186">
        <v>7</v>
      </c>
      <c r="F532" s="193"/>
      <c r="G532" s="194">
        <f>ROUND(E532*F532,2)</f>
        <v>0</v>
      </c>
      <c r="H532" s="194">
        <v>21</v>
      </c>
      <c r="I532" s="194">
        <f>G532*(1+H532/100)</f>
        <v>0</v>
      </c>
      <c r="J532" s="194">
        <v>5.0000000000000002E-5</v>
      </c>
      <c r="K532" s="194">
        <f>ROUND(E532*J532,2)</f>
        <v>0</v>
      </c>
      <c r="L532" s="194">
        <v>0</v>
      </c>
      <c r="M532" s="194">
        <f>ROUND(E532*L532,2)</f>
        <v>0</v>
      </c>
      <c r="N532" s="195" t="s">
        <v>1947</v>
      </c>
      <c r="O532" s="221" t="s">
        <v>281</v>
      </c>
      <c r="P532" s="32"/>
      <c r="Q532" s="32"/>
      <c r="R532" s="32"/>
      <c r="S532" s="32"/>
      <c r="T532" s="32"/>
      <c r="U532" s="32"/>
      <c r="V532" s="32"/>
      <c r="W532" s="32"/>
      <c r="X532" s="32"/>
      <c r="Y532" s="32"/>
      <c r="Z532" s="32"/>
      <c r="AA532" s="32"/>
      <c r="AB532" s="32"/>
      <c r="AC532" s="32"/>
      <c r="AD532" s="32"/>
      <c r="AE532" s="32" t="s">
        <v>1674</v>
      </c>
      <c r="AF532" s="32"/>
      <c r="AG532" s="32"/>
      <c r="AH532" s="32"/>
      <c r="AI532" s="32"/>
      <c r="AJ532" s="32"/>
      <c r="AK532" s="32"/>
      <c r="AL532" s="32"/>
      <c r="AM532" s="32">
        <v>21</v>
      </c>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93"/>
      <c r="D533" s="294"/>
      <c r="E533" s="295"/>
      <c r="F533" s="296"/>
      <c r="G533" s="297"/>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312" t="s">
        <v>2060</v>
      </c>
      <c r="C534" s="313"/>
      <c r="D534" s="314"/>
      <c r="E534" s="315"/>
      <c r="F534" s="316"/>
      <c r="G534" s="317"/>
      <c r="H534" s="194"/>
      <c r="I534" s="194"/>
      <c r="J534" s="194"/>
      <c r="K534" s="194"/>
      <c r="L534" s="194"/>
      <c r="M534" s="194"/>
      <c r="N534" s="195"/>
      <c r="O534" s="221"/>
      <c r="P534" s="32"/>
      <c r="Q534" s="32"/>
      <c r="R534" s="32"/>
      <c r="S534" s="32"/>
      <c r="T534" s="32"/>
      <c r="U534" s="32"/>
      <c r="V534" s="32"/>
      <c r="W534" s="32"/>
      <c r="X534" s="32"/>
      <c r="Y534" s="32"/>
      <c r="Z534" s="32"/>
      <c r="AA534" s="32"/>
      <c r="AB534" s="32"/>
      <c r="AC534" s="32">
        <v>0</v>
      </c>
      <c r="AD534" s="32"/>
      <c r="AE534" s="32" t="s">
        <v>377</v>
      </c>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outlineLevel="1" x14ac:dyDescent="0.2">
      <c r="A535" s="218"/>
      <c r="B535" s="312" t="s">
        <v>2061</v>
      </c>
      <c r="C535" s="313"/>
      <c r="D535" s="314"/>
      <c r="E535" s="315"/>
      <c r="F535" s="316"/>
      <c r="G535" s="317"/>
      <c r="H535" s="194"/>
      <c r="I535" s="194"/>
      <c r="J535" s="194"/>
      <c r="K535" s="194"/>
      <c r="L535" s="194"/>
      <c r="M535" s="194"/>
      <c r="N535" s="195"/>
      <c r="O535" s="221"/>
      <c r="P535" s="32"/>
      <c r="Q535" s="32"/>
      <c r="R535" s="32"/>
      <c r="S535" s="32"/>
      <c r="T535" s="32"/>
      <c r="U535" s="32"/>
      <c r="V535" s="32"/>
      <c r="W535" s="32"/>
      <c r="X535" s="32"/>
      <c r="Y535" s="32"/>
      <c r="Z535" s="32"/>
      <c r="AA535" s="32"/>
      <c r="AB535" s="32"/>
      <c r="AC535" s="32">
        <v>1</v>
      </c>
      <c r="AD535" s="32"/>
      <c r="AE535" s="32" t="s">
        <v>377</v>
      </c>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row>
    <row r="536" spans="1:60" ht="22.5" outlineLevel="1" x14ac:dyDescent="0.2">
      <c r="A536" s="217">
        <v>117</v>
      </c>
      <c r="B536" s="176" t="s">
        <v>2078</v>
      </c>
      <c r="C536" s="202" t="s">
        <v>2079</v>
      </c>
      <c r="D536" s="181" t="s">
        <v>560</v>
      </c>
      <c r="E536" s="186">
        <v>7</v>
      </c>
      <c r="F536" s="193"/>
      <c r="G536" s="194">
        <f>ROUND(E536*F536,2)</f>
        <v>0</v>
      </c>
      <c r="H536" s="194">
        <v>21</v>
      </c>
      <c r="I536" s="194">
        <f>G536*(1+H536/100)</f>
        <v>0</v>
      </c>
      <c r="J536" s="194">
        <v>6.0000000000000002E-5</v>
      </c>
      <c r="K536" s="194">
        <f>ROUND(E536*J536,2)</f>
        <v>0</v>
      </c>
      <c r="L536" s="194">
        <v>0</v>
      </c>
      <c r="M536" s="194">
        <f>ROUND(E536*L536,2)</f>
        <v>0</v>
      </c>
      <c r="N536" s="195" t="s">
        <v>1947</v>
      </c>
      <c r="O536" s="221" t="s">
        <v>281</v>
      </c>
      <c r="P536" s="32"/>
      <c r="Q536" s="32"/>
      <c r="R536" s="32"/>
      <c r="S536" s="32"/>
      <c r="T536" s="32"/>
      <c r="U536" s="32"/>
      <c r="V536" s="32"/>
      <c r="W536" s="32"/>
      <c r="X536" s="32"/>
      <c r="Y536" s="32"/>
      <c r="Z536" s="32"/>
      <c r="AA536" s="32"/>
      <c r="AB536" s="32"/>
      <c r="AC536" s="32"/>
      <c r="AD536" s="32"/>
      <c r="AE536" s="32" t="s">
        <v>1674</v>
      </c>
      <c r="AF536" s="32"/>
      <c r="AG536" s="32"/>
      <c r="AH536" s="32"/>
      <c r="AI536" s="32"/>
      <c r="AJ536" s="32"/>
      <c r="AK536" s="32"/>
      <c r="AL536" s="32"/>
      <c r="AM536" s="32">
        <v>21</v>
      </c>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177"/>
      <c r="C537" s="293"/>
      <c r="D537" s="294"/>
      <c r="E537" s="295"/>
      <c r="F537" s="296"/>
      <c r="G537" s="297"/>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312" t="s">
        <v>2060</v>
      </c>
      <c r="C538" s="313"/>
      <c r="D538" s="314"/>
      <c r="E538" s="315"/>
      <c r="F538" s="316"/>
      <c r="G538" s="317"/>
      <c r="H538" s="194"/>
      <c r="I538" s="194"/>
      <c r="J538" s="194"/>
      <c r="K538" s="194"/>
      <c r="L538" s="194"/>
      <c r="M538" s="194"/>
      <c r="N538" s="195"/>
      <c r="O538" s="221"/>
      <c r="P538" s="32"/>
      <c r="Q538" s="32"/>
      <c r="R538" s="32"/>
      <c r="S538" s="32"/>
      <c r="T538" s="32"/>
      <c r="U538" s="32"/>
      <c r="V538" s="32"/>
      <c r="W538" s="32"/>
      <c r="X538" s="32"/>
      <c r="Y538" s="32"/>
      <c r="Z538" s="32"/>
      <c r="AA538" s="32"/>
      <c r="AB538" s="32"/>
      <c r="AC538" s="32">
        <v>0</v>
      </c>
      <c r="AD538" s="32"/>
      <c r="AE538" s="32" t="s">
        <v>377</v>
      </c>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8"/>
      <c r="B539" s="312" t="s">
        <v>2061</v>
      </c>
      <c r="C539" s="313"/>
      <c r="D539" s="314"/>
      <c r="E539" s="315"/>
      <c r="F539" s="316"/>
      <c r="G539" s="317"/>
      <c r="H539" s="194"/>
      <c r="I539" s="194"/>
      <c r="J539" s="194"/>
      <c r="K539" s="194"/>
      <c r="L539" s="194"/>
      <c r="M539" s="194"/>
      <c r="N539" s="195"/>
      <c r="O539" s="221"/>
      <c r="P539" s="32"/>
      <c r="Q539" s="32"/>
      <c r="R539" s="32"/>
      <c r="S539" s="32"/>
      <c r="T539" s="32"/>
      <c r="U539" s="32"/>
      <c r="V539" s="32"/>
      <c r="W539" s="32"/>
      <c r="X539" s="32"/>
      <c r="Y539" s="32"/>
      <c r="Z539" s="32"/>
      <c r="AA539" s="32"/>
      <c r="AB539" s="32"/>
      <c r="AC539" s="32">
        <v>1</v>
      </c>
      <c r="AD539" s="32"/>
      <c r="AE539" s="32" t="s">
        <v>377</v>
      </c>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ht="22.5" outlineLevel="1" x14ac:dyDescent="0.2">
      <c r="A540" s="217">
        <v>118</v>
      </c>
      <c r="B540" s="176" t="s">
        <v>2080</v>
      </c>
      <c r="C540" s="202" t="s">
        <v>2081</v>
      </c>
      <c r="D540" s="181" t="s">
        <v>560</v>
      </c>
      <c r="E540" s="186">
        <v>37</v>
      </c>
      <c r="F540" s="193"/>
      <c r="G540" s="194">
        <f>ROUND(E540*F540,2)</f>
        <v>0</v>
      </c>
      <c r="H540" s="194">
        <v>21</v>
      </c>
      <c r="I540" s="194">
        <f>G540*(1+H540/100)</f>
        <v>0</v>
      </c>
      <c r="J540" s="194">
        <v>4.0000000000000003E-5</v>
      </c>
      <c r="K540" s="194">
        <f>ROUND(E540*J540,2)</f>
        <v>0</v>
      </c>
      <c r="L540" s="194">
        <v>0</v>
      </c>
      <c r="M540" s="194">
        <f>ROUND(E540*L540,2)</f>
        <v>0</v>
      </c>
      <c r="N540" s="195" t="s">
        <v>1947</v>
      </c>
      <c r="O540" s="221" t="s">
        <v>281</v>
      </c>
      <c r="P540" s="32"/>
      <c r="Q540" s="32"/>
      <c r="R540" s="32"/>
      <c r="S540" s="32"/>
      <c r="T540" s="32"/>
      <c r="U540" s="32"/>
      <c r="V540" s="32"/>
      <c r="W540" s="32"/>
      <c r="X540" s="32"/>
      <c r="Y540" s="32"/>
      <c r="Z540" s="32"/>
      <c r="AA540" s="32"/>
      <c r="AB540" s="32"/>
      <c r="AC540" s="32"/>
      <c r="AD540" s="32"/>
      <c r="AE540" s="32" t="s">
        <v>1674</v>
      </c>
      <c r="AF540" s="32"/>
      <c r="AG540" s="32"/>
      <c r="AH540" s="32"/>
      <c r="AI540" s="32"/>
      <c r="AJ540" s="32"/>
      <c r="AK540" s="32"/>
      <c r="AL540" s="32"/>
      <c r="AM540" s="32">
        <v>21</v>
      </c>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outlineLevel="1" x14ac:dyDescent="0.2">
      <c r="A541" s="218"/>
      <c r="B541" s="177"/>
      <c r="C541" s="293"/>
      <c r="D541" s="294"/>
      <c r="E541" s="295"/>
      <c r="F541" s="296"/>
      <c r="G541" s="297"/>
      <c r="H541" s="194"/>
      <c r="I541" s="194"/>
      <c r="J541" s="194"/>
      <c r="K541" s="194"/>
      <c r="L541" s="194"/>
      <c r="M541" s="194"/>
      <c r="N541" s="195"/>
      <c r="O541" s="221"/>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312" t="s">
        <v>2060</v>
      </c>
      <c r="C542" s="313"/>
      <c r="D542" s="314"/>
      <c r="E542" s="315"/>
      <c r="F542" s="316"/>
      <c r="G542" s="317"/>
      <c r="H542" s="194"/>
      <c r="I542" s="194"/>
      <c r="J542" s="194"/>
      <c r="K542" s="194"/>
      <c r="L542" s="194"/>
      <c r="M542" s="194"/>
      <c r="N542" s="195"/>
      <c r="O542" s="221"/>
      <c r="P542" s="32"/>
      <c r="Q542" s="32"/>
      <c r="R542" s="32"/>
      <c r="S542" s="32"/>
      <c r="T542" s="32"/>
      <c r="U542" s="32"/>
      <c r="V542" s="32"/>
      <c r="W542" s="32"/>
      <c r="X542" s="32"/>
      <c r="Y542" s="32"/>
      <c r="Z542" s="32"/>
      <c r="AA542" s="32"/>
      <c r="AB542" s="32"/>
      <c r="AC542" s="32">
        <v>0</v>
      </c>
      <c r="AD542" s="32"/>
      <c r="AE542" s="32" t="s">
        <v>377</v>
      </c>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312" t="s">
        <v>2061</v>
      </c>
      <c r="C543" s="313"/>
      <c r="D543" s="314"/>
      <c r="E543" s="315"/>
      <c r="F543" s="316"/>
      <c r="G543" s="317"/>
      <c r="H543" s="194"/>
      <c r="I543" s="194"/>
      <c r="J543" s="194"/>
      <c r="K543" s="194"/>
      <c r="L543" s="194"/>
      <c r="M543" s="194"/>
      <c r="N543" s="195"/>
      <c r="O543" s="221"/>
      <c r="P543" s="32"/>
      <c r="Q543" s="32"/>
      <c r="R543" s="32"/>
      <c r="S543" s="32"/>
      <c r="T543" s="32"/>
      <c r="U543" s="32"/>
      <c r="V543" s="32"/>
      <c r="W543" s="32"/>
      <c r="X543" s="32"/>
      <c r="Y543" s="32"/>
      <c r="Z543" s="32"/>
      <c r="AA543" s="32"/>
      <c r="AB543" s="32"/>
      <c r="AC543" s="32">
        <v>1</v>
      </c>
      <c r="AD543" s="32"/>
      <c r="AE543" s="32" t="s">
        <v>377</v>
      </c>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ht="22.5" outlineLevel="1" x14ac:dyDescent="0.2">
      <c r="A544" s="217">
        <v>119</v>
      </c>
      <c r="B544" s="176" t="s">
        <v>2082</v>
      </c>
      <c r="C544" s="202" t="s">
        <v>2083</v>
      </c>
      <c r="D544" s="181" t="s">
        <v>560</v>
      </c>
      <c r="E544" s="186">
        <v>42</v>
      </c>
      <c r="F544" s="193"/>
      <c r="G544" s="194">
        <f>ROUND(E544*F544,2)</f>
        <v>0</v>
      </c>
      <c r="H544" s="194">
        <v>21</v>
      </c>
      <c r="I544" s="194">
        <f>G544*(1+H544/100)</f>
        <v>0</v>
      </c>
      <c r="J544" s="194">
        <v>5.0000000000000002E-5</v>
      </c>
      <c r="K544" s="194">
        <f>ROUND(E544*J544,2)</f>
        <v>0</v>
      </c>
      <c r="L544" s="194">
        <v>0</v>
      </c>
      <c r="M544" s="194">
        <f>ROUND(E544*L544,2)</f>
        <v>0</v>
      </c>
      <c r="N544" s="195" t="s">
        <v>1947</v>
      </c>
      <c r="O544" s="221" t="s">
        <v>281</v>
      </c>
      <c r="P544" s="32"/>
      <c r="Q544" s="32"/>
      <c r="R544" s="32"/>
      <c r="S544" s="32"/>
      <c r="T544" s="32"/>
      <c r="U544" s="32"/>
      <c r="V544" s="32"/>
      <c r="W544" s="32"/>
      <c r="X544" s="32"/>
      <c r="Y544" s="32"/>
      <c r="Z544" s="32"/>
      <c r="AA544" s="32"/>
      <c r="AB544" s="32"/>
      <c r="AC544" s="32"/>
      <c r="AD544" s="32"/>
      <c r="AE544" s="32" t="s">
        <v>1674</v>
      </c>
      <c r="AF544" s="32"/>
      <c r="AG544" s="32"/>
      <c r="AH544" s="32"/>
      <c r="AI544" s="32"/>
      <c r="AJ544" s="32"/>
      <c r="AK544" s="32"/>
      <c r="AL544" s="32"/>
      <c r="AM544" s="32">
        <v>21</v>
      </c>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8"/>
      <c r="B545" s="177"/>
      <c r="C545" s="293"/>
      <c r="D545" s="294"/>
      <c r="E545" s="295"/>
      <c r="F545" s="296"/>
      <c r="G545" s="297"/>
      <c r="H545" s="194"/>
      <c r="I545" s="194"/>
      <c r="J545" s="194"/>
      <c r="K545" s="194"/>
      <c r="L545" s="194"/>
      <c r="M545" s="194"/>
      <c r="N545" s="195"/>
      <c r="O545" s="221"/>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312" t="s">
        <v>2060</v>
      </c>
      <c r="C546" s="313"/>
      <c r="D546" s="314"/>
      <c r="E546" s="315"/>
      <c r="F546" s="316"/>
      <c r="G546" s="317"/>
      <c r="H546" s="194"/>
      <c r="I546" s="194"/>
      <c r="J546" s="194"/>
      <c r="K546" s="194"/>
      <c r="L546" s="194"/>
      <c r="M546" s="194"/>
      <c r="N546" s="195"/>
      <c r="O546" s="221"/>
      <c r="P546" s="32"/>
      <c r="Q546" s="32"/>
      <c r="R546" s="32"/>
      <c r="S546" s="32"/>
      <c r="T546" s="32"/>
      <c r="U546" s="32"/>
      <c r="V546" s="32"/>
      <c r="W546" s="32"/>
      <c r="X546" s="32"/>
      <c r="Y546" s="32"/>
      <c r="Z546" s="32"/>
      <c r="AA546" s="32"/>
      <c r="AB546" s="32"/>
      <c r="AC546" s="32">
        <v>0</v>
      </c>
      <c r="AD546" s="32"/>
      <c r="AE546" s="32" t="s">
        <v>377</v>
      </c>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312" t="s">
        <v>2061</v>
      </c>
      <c r="C547" s="313"/>
      <c r="D547" s="314"/>
      <c r="E547" s="315"/>
      <c r="F547" s="316"/>
      <c r="G547" s="317"/>
      <c r="H547" s="194"/>
      <c r="I547" s="194"/>
      <c r="J547" s="194"/>
      <c r="K547" s="194"/>
      <c r="L547" s="194"/>
      <c r="M547" s="194"/>
      <c r="N547" s="195"/>
      <c r="O547" s="221"/>
      <c r="P547" s="32"/>
      <c r="Q547" s="32"/>
      <c r="R547" s="32"/>
      <c r="S547" s="32"/>
      <c r="T547" s="32"/>
      <c r="U547" s="32"/>
      <c r="V547" s="32"/>
      <c r="W547" s="32"/>
      <c r="X547" s="32"/>
      <c r="Y547" s="32"/>
      <c r="Z547" s="32"/>
      <c r="AA547" s="32"/>
      <c r="AB547" s="32"/>
      <c r="AC547" s="32">
        <v>1</v>
      </c>
      <c r="AD547" s="32"/>
      <c r="AE547" s="32" t="s">
        <v>377</v>
      </c>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ht="22.5" outlineLevel="1" x14ac:dyDescent="0.2">
      <c r="A548" s="217">
        <v>120</v>
      </c>
      <c r="B548" s="176" t="s">
        <v>2084</v>
      </c>
      <c r="C548" s="202" t="s">
        <v>2085</v>
      </c>
      <c r="D548" s="181" t="s">
        <v>560</v>
      </c>
      <c r="E548" s="186">
        <v>10</v>
      </c>
      <c r="F548" s="193"/>
      <c r="G548" s="194">
        <f>ROUND(E548*F548,2)</f>
        <v>0</v>
      </c>
      <c r="H548" s="194">
        <v>21</v>
      </c>
      <c r="I548" s="194">
        <f>G548*(1+H548/100)</f>
        <v>0</v>
      </c>
      <c r="J548" s="194">
        <v>8.0000000000000007E-5</v>
      </c>
      <c r="K548" s="194">
        <f>ROUND(E548*J548,2)</f>
        <v>0</v>
      </c>
      <c r="L548" s="194">
        <v>0</v>
      </c>
      <c r="M548" s="194">
        <f>ROUND(E548*L548,2)</f>
        <v>0</v>
      </c>
      <c r="N548" s="195" t="s">
        <v>1947</v>
      </c>
      <c r="O548" s="221" t="s">
        <v>281</v>
      </c>
      <c r="P548" s="32"/>
      <c r="Q548" s="32"/>
      <c r="R548" s="32"/>
      <c r="S548" s="32"/>
      <c r="T548" s="32"/>
      <c r="U548" s="32"/>
      <c r="V548" s="32"/>
      <c r="W548" s="32"/>
      <c r="X548" s="32"/>
      <c r="Y548" s="32"/>
      <c r="Z548" s="32"/>
      <c r="AA548" s="32"/>
      <c r="AB548" s="32"/>
      <c r="AC548" s="32"/>
      <c r="AD548" s="32"/>
      <c r="AE548" s="32" t="s">
        <v>1674</v>
      </c>
      <c r="AF548" s="32"/>
      <c r="AG548" s="32"/>
      <c r="AH548" s="32"/>
      <c r="AI548" s="32"/>
      <c r="AJ548" s="32"/>
      <c r="AK548" s="32"/>
      <c r="AL548" s="32"/>
      <c r="AM548" s="32">
        <v>21</v>
      </c>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outlineLevel="1" x14ac:dyDescent="0.2">
      <c r="A549" s="218"/>
      <c r="B549" s="177"/>
      <c r="C549" s="293"/>
      <c r="D549" s="294"/>
      <c r="E549" s="295"/>
      <c r="F549" s="296"/>
      <c r="G549" s="297"/>
      <c r="H549" s="194"/>
      <c r="I549" s="194"/>
      <c r="J549" s="194"/>
      <c r="K549" s="194"/>
      <c r="L549" s="194"/>
      <c r="M549" s="194"/>
      <c r="N549" s="195"/>
      <c r="O549" s="221"/>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312" t="s">
        <v>2060</v>
      </c>
      <c r="C550" s="313"/>
      <c r="D550" s="314"/>
      <c r="E550" s="315"/>
      <c r="F550" s="316"/>
      <c r="G550" s="317"/>
      <c r="H550" s="194"/>
      <c r="I550" s="194"/>
      <c r="J550" s="194"/>
      <c r="K550" s="194"/>
      <c r="L550" s="194"/>
      <c r="M550" s="194"/>
      <c r="N550" s="195"/>
      <c r="O550" s="221"/>
      <c r="P550" s="32"/>
      <c r="Q550" s="32"/>
      <c r="R550" s="32"/>
      <c r="S550" s="32"/>
      <c r="T550" s="32"/>
      <c r="U550" s="32"/>
      <c r="V550" s="32"/>
      <c r="W550" s="32"/>
      <c r="X550" s="32"/>
      <c r="Y550" s="32"/>
      <c r="Z550" s="32"/>
      <c r="AA550" s="32"/>
      <c r="AB550" s="32"/>
      <c r="AC550" s="32">
        <v>0</v>
      </c>
      <c r="AD550" s="32"/>
      <c r="AE550" s="32" t="s">
        <v>377</v>
      </c>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outlineLevel="1" x14ac:dyDescent="0.2">
      <c r="A551" s="218"/>
      <c r="B551" s="312" t="s">
        <v>2061</v>
      </c>
      <c r="C551" s="313"/>
      <c r="D551" s="314"/>
      <c r="E551" s="315"/>
      <c r="F551" s="316"/>
      <c r="G551" s="317"/>
      <c r="H551" s="194"/>
      <c r="I551" s="194"/>
      <c r="J551" s="194"/>
      <c r="K551" s="194"/>
      <c r="L551" s="194"/>
      <c r="M551" s="194"/>
      <c r="N551" s="195"/>
      <c r="O551" s="221"/>
      <c r="P551" s="32"/>
      <c r="Q551" s="32"/>
      <c r="R551" s="32"/>
      <c r="S551" s="32"/>
      <c r="T551" s="32"/>
      <c r="U551" s="32"/>
      <c r="V551" s="32"/>
      <c r="W551" s="32"/>
      <c r="X551" s="32"/>
      <c r="Y551" s="32"/>
      <c r="Z551" s="32"/>
      <c r="AA551" s="32"/>
      <c r="AB551" s="32"/>
      <c r="AC551" s="32">
        <v>1</v>
      </c>
      <c r="AD551" s="32"/>
      <c r="AE551" s="32" t="s">
        <v>377</v>
      </c>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ht="22.5" outlineLevel="1" x14ac:dyDescent="0.2">
      <c r="A552" s="217">
        <v>121</v>
      </c>
      <c r="B552" s="176" t="s">
        <v>2086</v>
      </c>
      <c r="C552" s="202" t="s">
        <v>2087</v>
      </c>
      <c r="D552" s="181" t="s">
        <v>560</v>
      </c>
      <c r="E552" s="186">
        <v>14</v>
      </c>
      <c r="F552" s="193"/>
      <c r="G552" s="194">
        <f>ROUND(E552*F552,2)</f>
        <v>0</v>
      </c>
      <c r="H552" s="194">
        <v>21</v>
      </c>
      <c r="I552" s="194">
        <f>G552*(1+H552/100)</f>
        <v>0</v>
      </c>
      <c r="J552" s="194">
        <v>1.2999999999999999E-4</v>
      </c>
      <c r="K552" s="194">
        <f>ROUND(E552*J552,2)</f>
        <v>0</v>
      </c>
      <c r="L552" s="194">
        <v>0</v>
      </c>
      <c r="M552" s="194">
        <f>ROUND(E552*L552,2)</f>
        <v>0</v>
      </c>
      <c r="N552" s="195" t="s">
        <v>1947</v>
      </c>
      <c r="O552" s="221" t="s">
        <v>281</v>
      </c>
      <c r="P552" s="32"/>
      <c r="Q552" s="32"/>
      <c r="R552" s="32"/>
      <c r="S552" s="32"/>
      <c r="T552" s="32"/>
      <c r="U552" s="32"/>
      <c r="V552" s="32"/>
      <c r="W552" s="32"/>
      <c r="X552" s="32"/>
      <c r="Y552" s="32"/>
      <c r="Z552" s="32"/>
      <c r="AA552" s="32"/>
      <c r="AB552" s="32"/>
      <c r="AC552" s="32"/>
      <c r="AD552" s="32"/>
      <c r="AE552" s="32" t="s">
        <v>1674</v>
      </c>
      <c r="AF552" s="32"/>
      <c r="AG552" s="32"/>
      <c r="AH552" s="32"/>
      <c r="AI552" s="32"/>
      <c r="AJ552" s="32"/>
      <c r="AK552" s="32"/>
      <c r="AL552" s="32"/>
      <c r="AM552" s="32">
        <v>21</v>
      </c>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93"/>
      <c r="D553" s="294"/>
      <c r="E553" s="295"/>
      <c r="F553" s="296"/>
      <c r="G553" s="297"/>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outlineLevel="1" x14ac:dyDescent="0.2">
      <c r="A554" s="218"/>
      <c r="B554" s="312" t="s">
        <v>2088</v>
      </c>
      <c r="C554" s="313"/>
      <c r="D554" s="314"/>
      <c r="E554" s="315"/>
      <c r="F554" s="316"/>
      <c r="G554" s="317"/>
      <c r="H554" s="194"/>
      <c r="I554" s="194"/>
      <c r="J554" s="194"/>
      <c r="K554" s="194"/>
      <c r="L554" s="194"/>
      <c r="M554" s="194"/>
      <c r="N554" s="195"/>
      <c r="O554" s="221"/>
      <c r="P554" s="32"/>
      <c r="Q554" s="32"/>
      <c r="R554" s="32"/>
      <c r="S554" s="32"/>
      <c r="T554" s="32"/>
      <c r="U554" s="32"/>
      <c r="V554" s="32"/>
      <c r="W554" s="32"/>
      <c r="X554" s="32"/>
      <c r="Y554" s="32"/>
      <c r="Z554" s="32"/>
      <c r="AA554" s="32"/>
      <c r="AB554" s="32"/>
      <c r="AC554" s="32">
        <v>0</v>
      </c>
      <c r="AD554" s="32"/>
      <c r="AE554" s="32" t="s">
        <v>377</v>
      </c>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7">
        <v>122</v>
      </c>
      <c r="B555" s="176" t="s">
        <v>2089</v>
      </c>
      <c r="C555" s="202" t="s">
        <v>2090</v>
      </c>
      <c r="D555" s="181" t="s">
        <v>498</v>
      </c>
      <c r="E555" s="186">
        <v>47</v>
      </c>
      <c r="F555" s="193"/>
      <c r="G555" s="194">
        <f>ROUND(E555*F555,2)</f>
        <v>0</v>
      </c>
      <c r="H555" s="194">
        <v>21</v>
      </c>
      <c r="I555" s="194">
        <f>G555*(1+H555/100)</f>
        <v>0</v>
      </c>
      <c r="J555" s="194">
        <v>0</v>
      </c>
      <c r="K555" s="194">
        <f>ROUND(E555*J555,2)</f>
        <v>0</v>
      </c>
      <c r="L555" s="194">
        <v>0</v>
      </c>
      <c r="M555" s="194">
        <f>ROUND(E555*L555,2)</f>
        <v>0</v>
      </c>
      <c r="N555" s="195" t="s">
        <v>1947</v>
      </c>
      <c r="O555" s="221" t="s">
        <v>281</v>
      </c>
      <c r="P555" s="32"/>
      <c r="Q555" s="32"/>
      <c r="R555" s="32"/>
      <c r="S555" s="32"/>
      <c r="T555" s="32"/>
      <c r="U555" s="32"/>
      <c r="V555" s="32"/>
      <c r="W555" s="32"/>
      <c r="X555" s="32"/>
      <c r="Y555" s="32"/>
      <c r="Z555" s="32"/>
      <c r="AA555" s="32"/>
      <c r="AB555" s="32"/>
      <c r="AC555" s="32"/>
      <c r="AD555" s="32"/>
      <c r="AE555" s="32" t="s">
        <v>1674</v>
      </c>
      <c r="AF555" s="32"/>
      <c r="AG555" s="32"/>
      <c r="AH555" s="32"/>
      <c r="AI555" s="32"/>
      <c r="AJ555" s="32"/>
      <c r="AK555" s="32"/>
      <c r="AL555" s="32"/>
      <c r="AM555" s="32">
        <v>21</v>
      </c>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177"/>
      <c r="C556" s="293"/>
      <c r="D556" s="294"/>
      <c r="E556" s="295"/>
      <c r="F556" s="296"/>
      <c r="G556" s="297"/>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7">
        <v>123</v>
      </c>
      <c r="B557" s="176" t="s">
        <v>2091</v>
      </c>
      <c r="C557" s="202" t="s">
        <v>2092</v>
      </c>
      <c r="D557" s="181" t="s">
        <v>498</v>
      </c>
      <c r="E557" s="186">
        <v>13</v>
      </c>
      <c r="F557" s="193"/>
      <c r="G557" s="194">
        <f>ROUND(E557*F557,2)</f>
        <v>0</v>
      </c>
      <c r="H557" s="194">
        <v>21</v>
      </c>
      <c r="I557" s="194">
        <f>G557*(1+H557/100)</f>
        <v>0</v>
      </c>
      <c r="J557" s="194">
        <v>0</v>
      </c>
      <c r="K557" s="194">
        <f>ROUND(E557*J557,2)</f>
        <v>0</v>
      </c>
      <c r="L557" s="194">
        <v>0</v>
      </c>
      <c r="M557" s="194">
        <f>ROUND(E557*L557,2)</f>
        <v>0</v>
      </c>
      <c r="N557" s="195" t="s">
        <v>1947</v>
      </c>
      <c r="O557" s="221" t="s">
        <v>281</v>
      </c>
      <c r="P557" s="32"/>
      <c r="Q557" s="32"/>
      <c r="R557" s="32"/>
      <c r="S557" s="32"/>
      <c r="T557" s="32"/>
      <c r="U557" s="32"/>
      <c r="V557" s="32"/>
      <c r="W557" s="32"/>
      <c r="X557" s="32"/>
      <c r="Y557" s="32"/>
      <c r="Z557" s="32"/>
      <c r="AA557" s="32"/>
      <c r="AB557" s="32"/>
      <c r="AC557" s="32"/>
      <c r="AD557" s="32"/>
      <c r="AE557" s="32" t="s">
        <v>1674</v>
      </c>
      <c r="AF557" s="32"/>
      <c r="AG557" s="32"/>
      <c r="AH557" s="32"/>
      <c r="AI557" s="32"/>
      <c r="AJ557" s="32"/>
      <c r="AK557" s="32"/>
      <c r="AL557" s="32"/>
      <c r="AM557" s="32">
        <v>21</v>
      </c>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outlineLevel="1" x14ac:dyDescent="0.2">
      <c r="A559" s="217">
        <v>124</v>
      </c>
      <c r="B559" s="176" t="s">
        <v>2093</v>
      </c>
      <c r="C559" s="202" t="s">
        <v>2094</v>
      </c>
      <c r="D559" s="181" t="s">
        <v>498</v>
      </c>
      <c r="E559" s="186">
        <v>1</v>
      </c>
      <c r="F559" s="193"/>
      <c r="G559" s="194">
        <f>ROUND(E559*F559,2)</f>
        <v>0</v>
      </c>
      <c r="H559" s="194">
        <v>21</v>
      </c>
      <c r="I559" s="194">
        <f>G559*(1+H559/100)</f>
        <v>0</v>
      </c>
      <c r="J559" s="194">
        <v>0</v>
      </c>
      <c r="K559" s="194">
        <f>ROUND(E559*J559,2)</f>
        <v>0</v>
      </c>
      <c r="L559" s="194">
        <v>0</v>
      </c>
      <c r="M559" s="194">
        <f>ROUND(E559*L559,2)</f>
        <v>0</v>
      </c>
      <c r="N559" s="195" t="s">
        <v>1947</v>
      </c>
      <c r="O559" s="221" t="s">
        <v>281</v>
      </c>
      <c r="P559" s="32"/>
      <c r="Q559" s="32"/>
      <c r="R559" s="32"/>
      <c r="S559" s="32"/>
      <c r="T559" s="32"/>
      <c r="U559" s="32"/>
      <c r="V559" s="32"/>
      <c r="W559" s="32"/>
      <c r="X559" s="32"/>
      <c r="Y559" s="32"/>
      <c r="Z559" s="32"/>
      <c r="AA559" s="32"/>
      <c r="AB559" s="32"/>
      <c r="AC559" s="32"/>
      <c r="AD559" s="32"/>
      <c r="AE559" s="32" t="s">
        <v>1674</v>
      </c>
      <c r="AF559" s="32"/>
      <c r="AG559" s="32"/>
      <c r="AH559" s="32"/>
      <c r="AI559" s="32"/>
      <c r="AJ559" s="32"/>
      <c r="AK559" s="32"/>
      <c r="AL559" s="32"/>
      <c r="AM559" s="32">
        <v>21</v>
      </c>
      <c r="AN559" s="32"/>
      <c r="AO559" s="32"/>
      <c r="AP559" s="32"/>
      <c r="AQ559" s="32"/>
      <c r="AR559" s="32"/>
      <c r="AS559" s="32"/>
      <c r="AT559" s="32"/>
      <c r="AU559" s="32"/>
      <c r="AV559" s="32"/>
      <c r="AW559" s="32"/>
      <c r="AX559" s="32"/>
      <c r="AY559" s="32"/>
      <c r="AZ559" s="32"/>
      <c r="BA559" s="32"/>
      <c r="BB559" s="32"/>
      <c r="BC559" s="32"/>
      <c r="BD559" s="32"/>
      <c r="BE559" s="32"/>
      <c r="BF559" s="32"/>
      <c r="BG559" s="32"/>
      <c r="BH559" s="32"/>
    </row>
    <row r="560" spans="1:60" outlineLevel="1" x14ac:dyDescent="0.2">
      <c r="A560" s="218"/>
      <c r="B560" s="177"/>
      <c r="C560" s="293"/>
      <c r="D560" s="294"/>
      <c r="E560" s="295"/>
      <c r="F560" s="296"/>
      <c r="G560" s="297"/>
      <c r="H560" s="194"/>
      <c r="I560" s="194"/>
      <c r="J560" s="194"/>
      <c r="K560" s="194"/>
      <c r="L560" s="194"/>
      <c r="M560" s="194"/>
      <c r="N560" s="195"/>
      <c r="O560" s="221"/>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7">
        <v>125</v>
      </c>
      <c r="B561" s="176" t="s">
        <v>2093</v>
      </c>
      <c r="C561" s="202" t="s">
        <v>2094</v>
      </c>
      <c r="D561" s="181" t="s">
        <v>498</v>
      </c>
      <c r="E561" s="186">
        <v>2</v>
      </c>
      <c r="F561" s="193"/>
      <c r="G561" s="194">
        <f>ROUND(E561*F561,2)</f>
        <v>0</v>
      </c>
      <c r="H561" s="194">
        <v>21</v>
      </c>
      <c r="I561" s="194">
        <f>G561*(1+H561/100)</f>
        <v>0</v>
      </c>
      <c r="J561" s="194">
        <v>0</v>
      </c>
      <c r="K561" s="194">
        <f>ROUND(E561*J561,2)</f>
        <v>0</v>
      </c>
      <c r="L561" s="194">
        <v>0</v>
      </c>
      <c r="M561" s="194">
        <f>ROUND(E561*L561,2)</f>
        <v>0</v>
      </c>
      <c r="N561" s="195" t="s">
        <v>1947</v>
      </c>
      <c r="O561" s="221" t="s">
        <v>281</v>
      </c>
      <c r="P561" s="32"/>
      <c r="Q561" s="32"/>
      <c r="R561" s="32"/>
      <c r="S561" s="32"/>
      <c r="T561" s="32"/>
      <c r="U561" s="32"/>
      <c r="V561" s="32"/>
      <c r="W561" s="32"/>
      <c r="X561" s="32"/>
      <c r="Y561" s="32"/>
      <c r="Z561" s="32"/>
      <c r="AA561" s="32"/>
      <c r="AB561" s="32"/>
      <c r="AC561" s="32"/>
      <c r="AD561" s="32"/>
      <c r="AE561" s="32" t="s">
        <v>397</v>
      </c>
      <c r="AF561" s="32"/>
      <c r="AG561" s="32"/>
      <c r="AH561" s="32"/>
      <c r="AI561" s="32"/>
      <c r="AJ561" s="32"/>
      <c r="AK561" s="32"/>
      <c r="AL561" s="32"/>
      <c r="AM561" s="32">
        <v>21</v>
      </c>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8"/>
      <c r="B562" s="177"/>
      <c r="C562" s="293"/>
      <c r="D562" s="294"/>
      <c r="E562" s="295"/>
      <c r="F562" s="296"/>
      <c r="G562" s="297"/>
      <c r="H562" s="194"/>
      <c r="I562" s="194"/>
      <c r="J562" s="194"/>
      <c r="K562" s="194"/>
      <c r="L562" s="194"/>
      <c r="M562" s="194"/>
      <c r="N562" s="195"/>
      <c r="O562" s="221"/>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312" t="s">
        <v>2095</v>
      </c>
      <c r="C563" s="313"/>
      <c r="D563" s="314"/>
      <c r="E563" s="315"/>
      <c r="F563" s="316"/>
      <c r="G563" s="317"/>
      <c r="H563" s="194"/>
      <c r="I563" s="194"/>
      <c r="J563" s="194"/>
      <c r="K563" s="194"/>
      <c r="L563" s="194"/>
      <c r="M563" s="194"/>
      <c r="N563" s="195"/>
      <c r="O563" s="221"/>
      <c r="P563" s="32"/>
      <c r="Q563" s="32"/>
      <c r="R563" s="32"/>
      <c r="S563" s="32"/>
      <c r="T563" s="32"/>
      <c r="U563" s="32"/>
      <c r="V563" s="32"/>
      <c r="W563" s="32"/>
      <c r="X563" s="32"/>
      <c r="Y563" s="32"/>
      <c r="Z563" s="32"/>
      <c r="AA563" s="32"/>
      <c r="AB563" s="32"/>
      <c r="AC563" s="32">
        <v>0</v>
      </c>
      <c r="AD563" s="32"/>
      <c r="AE563" s="32" t="s">
        <v>377</v>
      </c>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outlineLevel="1" x14ac:dyDescent="0.2">
      <c r="A564" s="217">
        <v>126</v>
      </c>
      <c r="B564" s="176" t="s">
        <v>2096</v>
      </c>
      <c r="C564" s="202" t="s">
        <v>2097</v>
      </c>
      <c r="D564" s="181" t="s">
        <v>2098</v>
      </c>
      <c r="E564" s="186">
        <v>14</v>
      </c>
      <c r="F564" s="193"/>
      <c r="G564" s="194">
        <f>ROUND(E564*F564,2)</f>
        <v>0</v>
      </c>
      <c r="H564" s="194">
        <v>21</v>
      </c>
      <c r="I564" s="194">
        <f>G564*(1+H564/100)</f>
        <v>0</v>
      </c>
      <c r="J564" s="194">
        <v>1.48E-3</v>
      </c>
      <c r="K564" s="194">
        <f>ROUND(E564*J564,2)</f>
        <v>0.02</v>
      </c>
      <c r="L564" s="194">
        <v>0</v>
      </c>
      <c r="M564" s="194">
        <f>ROUND(E564*L564,2)</f>
        <v>0</v>
      </c>
      <c r="N564" s="195" t="s">
        <v>1947</v>
      </c>
      <c r="O564" s="221" t="s">
        <v>281</v>
      </c>
      <c r="P564" s="32"/>
      <c r="Q564" s="32"/>
      <c r="R564" s="32"/>
      <c r="S564" s="32"/>
      <c r="T564" s="32"/>
      <c r="U564" s="32"/>
      <c r="V564" s="32"/>
      <c r="W564" s="32"/>
      <c r="X564" s="32"/>
      <c r="Y564" s="32"/>
      <c r="Z564" s="32"/>
      <c r="AA564" s="32"/>
      <c r="AB564" s="32"/>
      <c r="AC564" s="32"/>
      <c r="AD564" s="32"/>
      <c r="AE564" s="32" t="s">
        <v>1674</v>
      </c>
      <c r="AF564" s="32"/>
      <c r="AG564" s="32"/>
      <c r="AH564" s="32"/>
      <c r="AI564" s="32"/>
      <c r="AJ564" s="32"/>
      <c r="AK564" s="32"/>
      <c r="AL564" s="32"/>
      <c r="AM564" s="32">
        <v>21</v>
      </c>
      <c r="AN564" s="32"/>
      <c r="AO564" s="32"/>
      <c r="AP564" s="32"/>
      <c r="AQ564" s="32"/>
      <c r="AR564" s="32"/>
      <c r="AS564" s="32"/>
      <c r="AT564" s="32"/>
      <c r="AU564" s="32"/>
      <c r="AV564" s="32"/>
      <c r="AW564" s="32"/>
      <c r="AX564" s="32"/>
      <c r="AY564" s="32"/>
      <c r="AZ564" s="32"/>
      <c r="BA564" s="32"/>
      <c r="BB564" s="32"/>
      <c r="BC564" s="32"/>
      <c r="BD564" s="32"/>
      <c r="BE564" s="32"/>
      <c r="BF564" s="32"/>
      <c r="BG564" s="32"/>
      <c r="BH564" s="32"/>
    </row>
    <row r="565" spans="1:60" outlineLevel="1" x14ac:dyDescent="0.2">
      <c r="A565" s="218"/>
      <c r="B565" s="177"/>
      <c r="C565" s="293"/>
      <c r="D565" s="294"/>
      <c r="E565" s="295"/>
      <c r="F565" s="296"/>
      <c r="G565" s="297"/>
      <c r="H565" s="194"/>
      <c r="I565" s="194"/>
      <c r="J565" s="194"/>
      <c r="K565" s="194"/>
      <c r="L565" s="194"/>
      <c r="M565" s="194"/>
      <c r="N565" s="195"/>
      <c r="O565" s="221"/>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7">
        <v>127</v>
      </c>
      <c r="B566" s="176" t="s">
        <v>2099</v>
      </c>
      <c r="C566" s="202" t="s">
        <v>2100</v>
      </c>
      <c r="D566" s="181" t="s">
        <v>498</v>
      </c>
      <c r="E566" s="186">
        <v>8</v>
      </c>
      <c r="F566" s="193"/>
      <c r="G566" s="194">
        <f>ROUND(E566*F566,2)</f>
        <v>0</v>
      </c>
      <c r="H566" s="194">
        <v>21</v>
      </c>
      <c r="I566" s="194">
        <f>G566*(1+H566/100)</f>
        <v>0</v>
      </c>
      <c r="J566" s="194">
        <v>6.3000000000000003E-4</v>
      </c>
      <c r="K566" s="194">
        <f>ROUND(E566*J566,2)</f>
        <v>0.01</v>
      </c>
      <c r="L566" s="194">
        <v>0</v>
      </c>
      <c r="M566" s="194">
        <f>ROUND(E566*L566,2)</f>
        <v>0</v>
      </c>
      <c r="N566" s="195" t="s">
        <v>1947</v>
      </c>
      <c r="O566" s="221" t="s">
        <v>281</v>
      </c>
      <c r="P566" s="32"/>
      <c r="Q566" s="32"/>
      <c r="R566" s="32"/>
      <c r="S566" s="32"/>
      <c r="T566" s="32"/>
      <c r="U566" s="32"/>
      <c r="V566" s="32"/>
      <c r="W566" s="32"/>
      <c r="X566" s="32"/>
      <c r="Y566" s="32"/>
      <c r="Z566" s="32"/>
      <c r="AA566" s="32"/>
      <c r="AB566" s="32"/>
      <c r="AC566" s="32"/>
      <c r="AD566" s="32"/>
      <c r="AE566" s="32" t="s">
        <v>1674</v>
      </c>
      <c r="AF566" s="32"/>
      <c r="AG566" s="32"/>
      <c r="AH566" s="32"/>
      <c r="AI566" s="32"/>
      <c r="AJ566" s="32"/>
      <c r="AK566" s="32"/>
      <c r="AL566" s="32"/>
      <c r="AM566" s="32">
        <v>21</v>
      </c>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c r="B567" s="177"/>
      <c r="C567" s="293"/>
      <c r="D567" s="294"/>
      <c r="E567" s="295"/>
      <c r="F567" s="296"/>
      <c r="G567" s="297"/>
      <c r="H567" s="194"/>
      <c r="I567" s="194"/>
      <c r="J567" s="194"/>
      <c r="K567" s="194"/>
      <c r="L567" s="194"/>
      <c r="M567" s="194"/>
      <c r="N567" s="195"/>
      <c r="O567" s="221"/>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7">
        <v>128</v>
      </c>
      <c r="B568" s="176" t="s">
        <v>2101</v>
      </c>
      <c r="C568" s="202" t="s">
        <v>2102</v>
      </c>
      <c r="D568" s="181" t="s">
        <v>498</v>
      </c>
      <c r="E568" s="186">
        <v>11</v>
      </c>
      <c r="F568" s="193"/>
      <c r="G568" s="194">
        <f>ROUND(E568*F568,2)</f>
        <v>0</v>
      </c>
      <c r="H568" s="194">
        <v>21</v>
      </c>
      <c r="I568" s="194">
        <f>G568*(1+H568/100)</f>
        <v>0</v>
      </c>
      <c r="J568" s="194">
        <v>7.3999999999999999E-4</v>
      </c>
      <c r="K568" s="194">
        <f>ROUND(E568*J568,2)</f>
        <v>0.01</v>
      </c>
      <c r="L568" s="194">
        <v>0</v>
      </c>
      <c r="M568" s="194">
        <f>ROUND(E568*L568,2)</f>
        <v>0</v>
      </c>
      <c r="N568" s="195" t="s">
        <v>1947</v>
      </c>
      <c r="O568" s="221" t="s">
        <v>281</v>
      </c>
      <c r="P568" s="32"/>
      <c r="Q568" s="32"/>
      <c r="R568" s="32"/>
      <c r="S568" s="32"/>
      <c r="T568" s="32"/>
      <c r="U568" s="32"/>
      <c r="V568" s="32"/>
      <c r="W568" s="32"/>
      <c r="X568" s="32"/>
      <c r="Y568" s="32"/>
      <c r="Z568" s="32"/>
      <c r="AA568" s="32"/>
      <c r="AB568" s="32"/>
      <c r="AC568" s="32"/>
      <c r="AD568" s="32"/>
      <c r="AE568" s="32" t="s">
        <v>1674</v>
      </c>
      <c r="AF568" s="32"/>
      <c r="AG568" s="32"/>
      <c r="AH568" s="32"/>
      <c r="AI568" s="32"/>
      <c r="AJ568" s="32"/>
      <c r="AK568" s="32"/>
      <c r="AL568" s="32"/>
      <c r="AM568" s="32">
        <v>21</v>
      </c>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outlineLevel="1" x14ac:dyDescent="0.2">
      <c r="A569" s="218"/>
      <c r="B569" s="177"/>
      <c r="C569" s="293"/>
      <c r="D569" s="294"/>
      <c r="E569" s="295"/>
      <c r="F569" s="296"/>
      <c r="G569" s="297"/>
      <c r="H569" s="194"/>
      <c r="I569" s="194"/>
      <c r="J569" s="194"/>
      <c r="K569" s="194"/>
      <c r="L569" s="194"/>
      <c r="M569" s="194"/>
      <c r="N569" s="195"/>
      <c r="O569" s="221"/>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row>
    <row r="570" spans="1:60" outlineLevel="1" x14ac:dyDescent="0.2">
      <c r="A570" s="217">
        <v>129</v>
      </c>
      <c r="B570" s="176" t="s">
        <v>2101</v>
      </c>
      <c r="C570" s="202" t="s">
        <v>2102</v>
      </c>
      <c r="D570" s="181" t="s">
        <v>498</v>
      </c>
      <c r="E570" s="186">
        <v>1</v>
      </c>
      <c r="F570" s="193"/>
      <c r="G570" s="194">
        <f>ROUND(E570*F570,2)</f>
        <v>0</v>
      </c>
      <c r="H570" s="194">
        <v>21</v>
      </c>
      <c r="I570" s="194">
        <f>G570*(1+H570/100)</f>
        <v>0</v>
      </c>
      <c r="J570" s="194">
        <v>7.3999999999999999E-4</v>
      </c>
      <c r="K570" s="194">
        <f>ROUND(E570*J570,2)</f>
        <v>0</v>
      </c>
      <c r="L570" s="194">
        <v>0</v>
      </c>
      <c r="M570" s="194">
        <f>ROUND(E570*L570,2)</f>
        <v>0</v>
      </c>
      <c r="N570" s="195" t="s">
        <v>1947</v>
      </c>
      <c r="O570" s="221" t="s">
        <v>281</v>
      </c>
      <c r="P570" s="32"/>
      <c r="Q570" s="32"/>
      <c r="R570" s="32"/>
      <c r="S570" s="32"/>
      <c r="T570" s="32"/>
      <c r="U570" s="32"/>
      <c r="V570" s="32"/>
      <c r="W570" s="32"/>
      <c r="X570" s="32"/>
      <c r="Y570" s="32"/>
      <c r="Z570" s="32"/>
      <c r="AA570" s="32"/>
      <c r="AB570" s="32"/>
      <c r="AC570" s="32"/>
      <c r="AD570" s="32"/>
      <c r="AE570" s="32" t="s">
        <v>397</v>
      </c>
      <c r="AF570" s="32"/>
      <c r="AG570" s="32"/>
      <c r="AH570" s="32"/>
      <c r="AI570" s="32"/>
      <c r="AJ570" s="32"/>
      <c r="AK570" s="32"/>
      <c r="AL570" s="32"/>
      <c r="AM570" s="32">
        <v>21</v>
      </c>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177"/>
      <c r="C571" s="203" t="s">
        <v>2103</v>
      </c>
      <c r="D571" s="182"/>
      <c r="E571" s="187"/>
      <c r="F571" s="196"/>
      <c r="G571" s="196"/>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284</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177"/>
      <c r="C572" s="293"/>
      <c r="D572" s="294"/>
      <c r="E572" s="295"/>
      <c r="F572" s="296"/>
      <c r="G572" s="297"/>
      <c r="H572" s="194"/>
      <c r="I572" s="194"/>
      <c r="J572" s="194"/>
      <c r="K572" s="194"/>
      <c r="L572" s="194"/>
      <c r="M572" s="194"/>
      <c r="N572" s="195"/>
      <c r="O572" s="221"/>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8"/>
      <c r="B573" s="312" t="s">
        <v>2104</v>
      </c>
      <c r="C573" s="313"/>
      <c r="D573" s="314"/>
      <c r="E573" s="315"/>
      <c r="F573" s="316"/>
      <c r="G573" s="317"/>
      <c r="H573" s="194"/>
      <c r="I573" s="194"/>
      <c r="J573" s="194"/>
      <c r="K573" s="194"/>
      <c r="L573" s="194"/>
      <c r="M573" s="194"/>
      <c r="N573" s="195"/>
      <c r="O573" s="221"/>
      <c r="P573" s="32"/>
      <c r="Q573" s="32"/>
      <c r="R573" s="32"/>
      <c r="S573" s="32"/>
      <c r="T573" s="32"/>
      <c r="U573" s="32"/>
      <c r="V573" s="32"/>
      <c r="W573" s="32"/>
      <c r="X573" s="32"/>
      <c r="Y573" s="32"/>
      <c r="Z573" s="32"/>
      <c r="AA573" s="32"/>
      <c r="AB573" s="32"/>
      <c r="AC573" s="32">
        <v>0</v>
      </c>
      <c r="AD573" s="32"/>
      <c r="AE573" s="32" t="s">
        <v>377</v>
      </c>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7">
        <v>130</v>
      </c>
      <c r="B574" s="176" t="s">
        <v>2105</v>
      </c>
      <c r="C574" s="202" t="s">
        <v>2106</v>
      </c>
      <c r="D574" s="181" t="s">
        <v>498</v>
      </c>
      <c r="E574" s="186">
        <v>1</v>
      </c>
      <c r="F574" s="193"/>
      <c r="G574" s="194">
        <f>ROUND(E574*F574,2)</f>
        <v>0</v>
      </c>
      <c r="H574" s="194">
        <v>21</v>
      </c>
      <c r="I574" s="194">
        <f>G574*(1+H574/100)</f>
        <v>0</v>
      </c>
      <c r="J574" s="194">
        <v>3.5000000000000001E-3</v>
      </c>
      <c r="K574" s="194">
        <f>ROUND(E574*J574,2)</f>
        <v>0</v>
      </c>
      <c r="L574" s="194">
        <v>0</v>
      </c>
      <c r="M574" s="194">
        <f>ROUND(E574*L574,2)</f>
        <v>0</v>
      </c>
      <c r="N574" s="195" t="s">
        <v>1947</v>
      </c>
      <c r="O574" s="221" t="s">
        <v>281</v>
      </c>
      <c r="P574" s="32"/>
      <c r="Q574" s="32"/>
      <c r="R574" s="32"/>
      <c r="S574" s="32"/>
      <c r="T574" s="32"/>
      <c r="U574" s="32"/>
      <c r="V574" s="32"/>
      <c r="W574" s="32"/>
      <c r="X574" s="32"/>
      <c r="Y574" s="32"/>
      <c r="Z574" s="32"/>
      <c r="AA574" s="32"/>
      <c r="AB574" s="32"/>
      <c r="AC574" s="32"/>
      <c r="AD574" s="32"/>
      <c r="AE574" s="32" t="s">
        <v>1674</v>
      </c>
      <c r="AF574" s="32"/>
      <c r="AG574" s="32"/>
      <c r="AH574" s="32"/>
      <c r="AI574" s="32"/>
      <c r="AJ574" s="32"/>
      <c r="AK574" s="32"/>
      <c r="AL574" s="32"/>
      <c r="AM574" s="32">
        <v>21</v>
      </c>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8"/>
      <c r="B575" s="177"/>
      <c r="C575" s="293"/>
      <c r="D575" s="294"/>
      <c r="E575" s="295"/>
      <c r="F575" s="296"/>
      <c r="G575" s="297"/>
      <c r="H575" s="194"/>
      <c r="I575" s="194"/>
      <c r="J575" s="194"/>
      <c r="K575" s="194"/>
      <c r="L575" s="194"/>
      <c r="M575" s="194"/>
      <c r="N575" s="195"/>
      <c r="O575" s="221"/>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312" t="s">
        <v>2095</v>
      </c>
      <c r="C576" s="313"/>
      <c r="D576" s="314"/>
      <c r="E576" s="315"/>
      <c r="F576" s="316"/>
      <c r="G576" s="317"/>
      <c r="H576" s="194"/>
      <c r="I576" s="194"/>
      <c r="J576" s="194"/>
      <c r="K576" s="194"/>
      <c r="L576" s="194"/>
      <c r="M576" s="194"/>
      <c r="N576" s="195"/>
      <c r="O576" s="221"/>
      <c r="P576" s="32"/>
      <c r="Q576" s="32"/>
      <c r="R576" s="32"/>
      <c r="S576" s="32"/>
      <c r="T576" s="32"/>
      <c r="U576" s="32"/>
      <c r="V576" s="32"/>
      <c r="W576" s="32"/>
      <c r="X576" s="32"/>
      <c r="Y576" s="32"/>
      <c r="Z576" s="32"/>
      <c r="AA576" s="32"/>
      <c r="AB576" s="32"/>
      <c r="AC576" s="32">
        <v>0</v>
      </c>
      <c r="AD576" s="32"/>
      <c r="AE576" s="32" t="s">
        <v>377</v>
      </c>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outlineLevel="1" x14ac:dyDescent="0.2">
      <c r="A577" s="217">
        <v>131</v>
      </c>
      <c r="B577" s="176" t="s">
        <v>2107</v>
      </c>
      <c r="C577" s="202" t="s">
        <v>2108</v>
      </c>
      <c r="D577" s="181" t="s">
        <v>498</v>
      </c>
      <c r="E577" s="186">
        <v>5</v>
      </c>
      <c r="F577" s="193"/>
      <c r="G577" s="194">
        <f>ROUND(E577*F577,2)</f>
        <v>0</v>
      </c>
      <c r="H577" s="194">
        <v>21</v>
      </c>
      <c r="I577" s="194">
        <f>G577*(1+H577/100)</f>
        <v>0</v>
      </c>
      <c r="J577" s="194">
        <v>0</v>
      </c>
      <c r="K577" s="194">
        <f>ROUND(E577*J577,2)</f>
        <v>0</v>
      </c>
      <c r="L577" s="194">
        <v>0</v>
      </c>
      <c r="M577" s="194">
        <f>ROUND(E577*L577,2)</f>
        <v>0</v>
      </c>
      <c r="N577" s="195" t="s">
        <v>1947</v>
      </c>
      <c r="O577" s="221" t="s">
        <v>281</v>
      </c>
      <c r="P577" s="32"/>
      <c r="Q577" s="32"/>
      <c r="R577" s="32"/>
      <c r="S577" s="32"/>
      <c r="T577" s="32"/>
      <c r="U577" s="32"/>
      <c r="V577" s="32"/>
      <c r="W577" s="32"/>
      <c r="X577" s="32"/>
      <c r="Y577" s="32"/>
      <c r="Z577" s="32"/>
      <c r="AA577" s="32"/>
      <c r="AB577" s="32"/>
      <c r="AC577" s="32"/>
      <c r="AD577" s="32"/>
      <c r="AE577" s="32" t="s">
        <v>1674</v>
      </c>
      <c r="AF577" s="32"/>
      <c r="AG577" s="32"/>
      <c r="AH577" s="32"/>
      <c r="AI577" s="32"/>
      <c r="AJ577" s="32"/>
      <c r="AK577" s="32"/>
      <c r="AL577" s="32"/>
      <c r="AM577" s="32">
        <v>21</v>
      </c>
      <c r="AN577" s="32"/>
      <c r="AO577" s="32"/>
      <c r="AP577" s="32"/>
      <c r="AQ577" s="32"/>
      <c r="AR577" s="32"/>
      <c r="AS577" s="32"/>
      <c r="AT577" s="32"/>
      <c r="AU577" s="32"/>
      <c r="AV577" s="32"/>
      <c r="AW577" s="32"/>
      <c r="AX577" s="32"/>
      <c r="AY577" s="32"/>
      <c r="AZ577" s="32"/>
      <c r="BA577" s="32"/>
      <c r="BB577" s="32"/>
      <c r="BC577" s="32"/>
      <c r="BD577" s="32"/>
      <c r="BE577" s="32"/>
      <c r="BF577" s="32"/>
      <c r="BG577" s="32"/>
      <c r="BH577" s="32"/>
    </row>
    <row r="578" spans="1:60" outlineLevel="1" x14ac:dyDescent="0.2">
      <c r="A578" s="218"/>
      <c r="B578" s="177"/>
      <c r="C578" s="293"/>
      <c r="D578" s="294"/>
      <c r="E578" s="295"/>
      <c r="F578" s="296"/>
      <c r="G578" s="297"/>
      <c r="H578" s="194"/>
      <c r="I578" s="194"/>
      <c r="J578" s="194"/>
      <c r="K578" s="194"/>
      <c r="L578" s="194"/>
      <c r="M578" s="194"/>
      <c r="N578" s="195"/>
      <c r="O578" s="221"/>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8"/>
      <c r="B579" s="312" t="s">
        <v>2104</v>
      </c>
      <c r="C579" s="313"/>
      <c r="D579" s="314"/>
      <c r="E579" s="315"/>
      <c r="F579" s="316"/>
      <c r="G579" s="317"/>
      <c r="H579" s="194"/>
      <c r="I579" s="194"/>
      <c r="J579" s="194"/>
      <c r="K579" s="194"/>
      <c r="L579" s="194"/>
      <c r="M579" s="194"/>
      <c r="N579" s="195"/>
      <c r="O579" s="221"/>
      <c r="P579" s="32"/>
      <c r="Q579" s="32"/>
      <c r="R579" s="32"/>
      <c r="S579" s="32"/>
      <c r="T579" s="32"/>
      <c r="U579" s="32"/>
      <c r="V579" s="32"/>
      <c r="W579" s="32"/>
      <c r="X579" s="32"/>
      <c r="Y579" s="32"/>
      <c r="Z579" s="32"/>
      <c r="AA579" s="32"/>
      <c r="AB579" s="32"/>
      <c r="AC579" s="32">
        <v>0</v>
      </c>
      <c r="AD579" s="32"/>
      <c r="AE579" s="32" t="s">
        <v>377</v>
      </c>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7">
        <v>132</v>
      </c>
      <c r="B580" s="176" t="s">
        <v>2109</v>
      </c>
      <c r="C580" s="202" t="s">
        <v>2110</v>
      </c>
      <c r="D580" s="181" t="s">
        <v>498</v>
      </c>
      <c r="E580" s="186">
        <v>2</v>
      </c>
      <c r="F580" s="193"/>
      <c r="G580" s="194">
        <f>ROUND(E580*F580,2)</f>
        <v>0</v>
      </c>
      <c r="H580" s="194">
        <v>21</v>
      </c>
      <c r="I580" s="194">
        <f>G580*(1+H580/100)</f>
        <v>0</v>
      </c>
      <c r="J580" s="194">
        <v>1.3999999999999999E-4</v>
      </c>
      <c r="K580" s="194">
        <f>ROUND(E580*J580,2)</f>
        <v>0</v>
      </c>
      <c r="L580" s="194">
        <v>0</v>
      </c>
      <c r="M580" s="194">
        <f>ROUND(E580*L580,2)</f>
        <v>0</v>
      </c>
      <c r="N580" s="195" t="s">
        <v>1947</v>
      </c>
      <c r="O580" s="221" t="s">
        <v>281</v>
      </c>
      <c r="P580" s="32"/>
      <c r="Q580" s="32"/>
      <c r="R580" s="32"/>
      <c r="S580" s="32"/>
      <c r="T580" s="32"/>
      <c r="U580" s="32"/>
      <c r="V580" s="32"/>
      <c r="W580" s="32"/>
      <c r="X580" s="32"/>
      <c r="Y580" s="32"/>
      <c r="Z580" s="32"/>
      <c r="AA580" s="32"/>
      <c r="AB580" s="32"/>
      <c r="AC580" s="32"/>
      <c r="AD580" s="32"/>
      <c r="AE580" s="32" t="s">
        <v>1674</v>
      </c>
      <c r="AF580" s="32"/>
      <c r="AG580" s="32"/>
      <c r="AH580" s="32"/>
      <c r="AI580" s="32"/>
      <c r="AJ580" s="32"/>
      <c r="AK580" s="32"/>
      <c r="AL580" s="32"/>
      <c r="AM580" s="32">
        <v>21</v>
      </c>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93"/>
      <c r="D581" s="294"/>
      <c r="E581" s="295"/>
      <c r="F581" s="296"/>
      <c r="G581" s="297"/>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7">
        <v>133</v>
      </c>
      <c r="B582" s="176" t="s">
        <v>2111</v>
      </c>
      <c r="C582" s="202" t="s">
        <v>2112</v>
      </c>
      <c r="D582" s="181" t="s">
        <v>498</v>
      </c>
      <c r="E582" s="186">
        <v>4</v>
      </c>
      <c r="F582" s="193"/>
      <c r="G582" s="194">
        <f>ROUND(E582*F582,2)</f>
        <v>0</v>
      </c>
      <c r="H582" s="194">
        <v>21</v>
      </c>
      <c r="I582" s="194">
        <f>G582*(1+H582/100)</f>
        <v>0</v>
      </c>
      <c r="J582" s="194">
        <v>2.0000000000000001E-4</v>
      </c>
      <c r="K582" s="194">
        <f>ROUND(E582*J582,2)</f>
        <v>0</v>
      </c>
      <c r="L582" s="194">
        <v>0</v>
      </c>
      <c r="M582" s="194">
        <f>ROUND(E582*L582,2)</f>
        <v>0</v>
      </c>
      <c r="N582" s="195" t="s">
        <v>1947</v>
      </c>
      <c r="O582" s="221" t="s">
        <v>281</v>
      </c>
      <c r="P582" s="32"/>
      <c r="Q582" s="32"/>
      <c r="R582" s="32"/>
      <c r="S582" s="32"/>
      <c r="T582" s="32"/>
      <c r="U582" s="32"/>
      <c r="V582" s="32"/>
      <c r="W582" s="32"/>
      <c r="X582" s="32"/>
      <c r="Y582" s="32"/>
      <c r="Z582" s="32"/>
      <c r="AA582" s="32"/>
      <c r="AB582" s="32"/>
      <c r="AC582" s="32"/>
      <c r="AD582" s="32"/>
      <c r="AE582" s="32" t="s">
        <v>1674</v>
      </c>
      <c r="AF582" s="32"/>
      <c r="AG582" s="32"/>
      <c r="AH582" s="32"/>
      <c r="AI582" s="32"/>
      <c r="AJ582" s="32"/>
      <c r="AK582" s="32"/>
      <c r="AL582" s="32"/>
      <c r="AM582" s="32">
        <v>21</v>
      </c>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177"/>
      <c r="C583" s="293"/>
      <c r="D583" s="294"/>
      <c r="E583" s="295"/>
      <c r="F583" s="296"/>
      <c r="G583" s="297"/>
      <c r="H583" s="194"/>
      <c r="I583" s="194"/>
      <c r="J583" s="194"/>
      <c r="K583" s="194"/>
      <c r="L583" s="194"/>
      <c r="M583" s="194"/>
      <c r="N583" s="195"/>
      <c r="O583" s="221"/>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7">
        <v>134</v>
      </c>
      <c r="B584" s="176" t="s">
        <v>2113</v>
      </c>
      <c r="C584" s="202" t="s">
        <v>2114</v>
      </c>
      <c r="D584" s="181" t="s">
        <v>498</v>
      </c>
      <c r="E584" s="186">
        <v>3</v>
      </c>
      <c r="F584" s="193"/>
      <c r="G584" s="194">
        <f>ROUND(E584*F584,2)</f>
        <v>0</v>
      </c>
      <c r="H584" s="194">
        <v>21</v>
      </c>
      <c r="I584" s="194">
        <f>G584*(1+H584/100)</f>
        <v>0</v>
      </c>
      <c r="J584" s="194">
        <v>3.2000000000000003E-4</v>
      </c>
      <c r="K584" s="194">
        <f>ROUND(E584*J584,2)</f>
        <v>0</v>
      </c>
      <c r="L584" s="194">
        <v>0</v>
      </c>
      <c r="M584" s="194">
        <f>ROUND(E584*L584,2)</f>
        <v>0</v>
      </c>
      <c r="N584" s="195" t="s">
        <v>1947</v>
      </c>
      <c r="O584" s="221" t="s">
        <v>281</v>
      </c>
      <c r="P584" s="32"/>
      <c r="Q584" s="32"/>
      <c r="R584" s="32"/>
      <c r="S584" s="32"/>
      <c r="T584" s="32"/>
      <c r="U584" s="32"/>
      <c r="V584" s="32"/>
      <c r="W584" s="32"/>
      <c r="X584" s="32"/>
      <c r="Y584" s="32"/>
      <c r="Z584" s="32"/>
      <c r="AA584" s="32"/>
      <c r="AB584" s="32"/>
      <c r="AC584" s="32"/>
      <c r="AD584" s="32"/>
      <c r="AE584" s="32" t="s">
        <v>1674</v>
      </c>
      <c r="AF584" s="32"/>
      <c r="AG584" s="32"/>
      <c r="AH584" s="32"/>
      <c r="AI584" s="32"/>
      <c r="AJ584" s="32"/>
      <c r="AK584" s="32"/>
      <c r="AL584" s="32"/>
      <c r="AM584" s="32">
        <v>21</v>
      </c>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93"/>
      <c r="D585" s="294"/>
      <c r="E585" s="295"/>
      <c r="F585" s="296"/>
      <c r="G585" s="297"/>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7">
        <v>135</v>
      </c>
      <c r="B586" s="176" t="s">
        <v>2115</v>
      </c>
      <c r="C586" s="202" t="s">
        <v>2116</v>
      </c>
      <c r="D586" s="181" t="s">
        <v>498</v>
      </c>
      <c r="E586" s="186">
        <v>5</v>
      </c>
      <c r="F586" s="193"/>
      <c r="G586" s="194">
        <f>ROUND(E586*F586,2)</f>
        <v>0</v>
      </c>
      <c r="H586" s="194">
        <v>21</v>
      </c>
      <c r="I586" s="194">
        <f>G586*(1+H586/100)</f>
        <v>0</v>
      </c>
      <c r="J586" s="194">
        <v>5.1999999999999995E-4</v>
      </c>
      <c r="K586" s="194">
        <f>ROUND(E586*J586,2)</f>
        <v>0</v>
      </c>
      <c r="L586" s="194">
        <v>0</v>
      </c>
      <c r="M586" s="194">
        <f>ROUND(E586*L586,2)</f>
        <v>0</v>
      </c>
      <c r="N586" s="195" t="s">
        <v>1947</v>
      </c>
      <c r="O586" s="221" t="s">
        <v>281</v>
      </c>
      <c r="P586" s="32"/>
      <c r="Q586" s="32"/>
      <c r="R586" s="32"/>
      <c r="S586" s="32"/>
      <c r="T586" s="32"/>
      <c r="U586" s="32"/>
      <c r="V586" s="32"/>
      <c r="W586" s="32"/>
      <c r="X586" s="32"/>
      <c r="Y586" s="32"/>
      <c r="Z586" s="32"/>
      <c r="AA586" s="32"/>
      <c r="AB586" s="32"/>
      <c r="AC586" s="32"/>
      <c r="AD586" s="32"/>
      <c r="AE586" s="32" t="s">
        <v>1674</v>
      </c>
      <c r="AF586" s="32"/>
      <c r="AG586" s="32"/>
      <c r="AH586" s="32"/>
      <c r="AI586" s="32"/>
      <c r="AJ586" s="32"/>
      <c r="AK586" s="32"/>
      <c r="AL586" s="32"/>
      <c r="AM586" s="32">
        <v>21</v>
      </c>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177"/>
      <c r="C587" s="293"/>
      <c r="D587" s="294"/>
      <c r="E587" s="295"/>
      <c r="F587" s="296"/>
      <c r="G587" s="297"/>
      <c r="H587" s="194"/>
      <c r="I587" s="194"/>
      <c r="J587" s="194"/>
      <c r="K587" s="194"/>
      <c r="L587" s="194"/>
      <c r="M587" s="194"/>
      <c r="N587" s="195"/>
      <c r="O587" s="221"/>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7">
        <v>136</v>
      </c>
      <c r="B588" s="176" t="s">
        <v>2117</v>
      </c>
      <c r="C588" s="202" t="s">
        <v>2118</v>
      </c>
      <c r="D588" s="181" t="s">
        <v>498</v>
      </c>
      <c r="E588" s="186">
        <v>3</v>
      </c>
      <c r="F588" s="193"/>
      <c r="G588" s="194">
        <f>ROUND(E588*F588,2)</f>
        <v>0</v>
      </c>
      <c r="H588" s="194">
        <v>21</v>
      </c>
      <c r="I588" s="194">
        <f>G588*(1+H588/100)</f>
        <v>0</v>
      </c>
      <c r="J588" s="194">
        <v>7.6999999999999996E-4</v>
      </c>
      <c r="K588" s="194">
        <f>ROUND(E588*J588,2)</f>
        <v>0</v>
      </c>
      <c r="L588" s="194">
        <v>0</v>
      </c>
      <c r="M588" s="194">
        <f>ROUND(E588*L588,2)</f>
        <v>0</v>
      </c>
      <c r="N588" s="195" t="s">
        <v>1947</v>
      </c>
      <c r="O588" s="221" t="s">
        <v>281</v>
      </c>
      <c r="P588" s="32"/>
      <c r="Q588" s="32"/>
      <c r="R588" s="32"/>
      <c r="S588" s="32"/>
      <c r="T588" s="32"/>
      <c r="U588" s="32"/>
      <c r="V588" s="32"/>
      <c r="W588" s="32"/>
      <c r="X588" s="32"/>
      <c r="Y588" s="32"/>
      <c r="Z588" s="32"/>
      <c r="AA588" s="32"/>
      <c r="AB588" s="32"/>
      <c r="AC588" s="32"/>
      <c r="AD588" s="32"/>
      <c r="AE588" s="32" t="s">
        <v>1674</v>
      </c>
      <c r="AF588" s="32"/>
      <c r="AG588" s="32"/>
      <c r="AH588" s="32"/>
      <c r="AI588" s="32"/>
      <c r="AJ588" s="32"/>
      <c r="AK588" s="32"/>
      <c r="AL588" s="32"/>
      <c r="AM588" s="32">
        <v>21</v>
      </c>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177"/>
      <c r="C589" s="293"/>
      <c r="D589" s="294"/>
      <c r="E589" s="295"/>
      <c r="F589" s="296"/>
      <c r="G589" s="297"/>
      <c r="H589" s="194"/>
      <c r="I589" s="194"/>
      <c r="J589" s="194"/>
      <c r="K589" s="194"/>
      <c r="L589" s="194"/>
      <c r="M589" s="194"/>
      <c r="N589" s="195"/>
      <c r="O589" s="221"/>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7">
        <v>137</v>
      </c>
      <c r="B590" s="176" t="s">
        <v>2119</v>
      </c>
      <c r="C590" s="202" t="s">
        <v>2120</v>
      </c>
      <c r="D590" s="181" t="s">
        <v>498</v>
      </c>
      <c r="E590" s="186">
        <v>3</v>
      </c>
      <c r="F590" s="193"/>
      <c r="G590" s="194">
        <f>ROUND(E590*F590,2)</f>
        <v>0</v>
      </c>
      <c r="H590" s="194">
        <v>21</v>
      </c>
      <c r="I590" s="194">
        <f>G590*(1+H590/100)</f>
        <v>0</v>
      </c>
      <c r="J590" s="194">
        <v>1.24E-3</v>
      </c>
      <c r="K590" s="194">
        <f>ROUND(E590*J590,2)</f>
        <v>0</v>
      </c>
      <c r="L590" s="194">
        <v>0</v>
      </c>
      <c r="M590" s="194">
        <f>ROUND(E590*L590,2)</f>
        <v>0</v>
      </c>
      <c r="N590" s="195" t="s">
        <v>1947</v>
      </c>
      <c r="O590" s="221" t="s">
        <v>281</v>
      </c>
      <c r="P590" s="32"/>
      <c r="Q590" s="32"/>
      <c r="R590" s="32"/>
      <c r="S590" s="32"/>
      <c r="T590" s="32"/>
      <c r="U590" s="32"/>
      <c r="V590" s="32"/>
      <c r="W590" s="32"/>
      <c r="X590" s="32"/>
      <c r="Y590" s="32"/>
      <c r="Z590" s="32"/>
      <c r="AA590" s="32"/>
      <c r="AB590" s="32"/>
      <c r="AC590" s="32"/>
      <c r="AD590" s="32"/>
      <c r="AE590" s="32" t="s">
        <v>1674</v>
      </c>
      <c r="AF590" s="32"/>
      <c r="AG590" s="32"/>
      <c r="AH590" s="32"/>
      <c r="AI590" s="32"/>
      <c r="AJ590" s="32"/>
      <c r="AK590" s="32"/>
      <c r="AL590" s="32"/>
      <c r="AM590" s="32">
        <v>21</v>
      </c>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93"/>
      <c r="D591" s="294"/>
      <c r="E591" s="295"/>
      <c r="F591" s="296"/>
      <c r="G591" s="297"/>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7">
        <v>138</v>
      </c>
      <c r="B592" s="176" t="s">
        <v>2121</v>
      </c>
      <c r="C592" s="202" t="s">
        <v>2122</v>
      </c>
      <c r="D592" s="181" t="s">
        <v>498</v>
      </c>
      <c r="E592" s="186">
        <v>1</v>
      </c>
      <c r="F592" s="193"/>
      <c r="G592" s="194">
        <f>ROUND(E592*F592,2)</f>
        <v>0</v>
      </c>
      <c r="H592" s="194">
        <v>21</v>
      </c>
      <c r="I592" s="194">
        <f>G592*(1+H592/100)</f>
        <v>0</v>
      </c>
      <c r="J592" s="194">
        <v>1.6800000000000001E-3</v>
      </c>
      <c r="K592" s="194">
        <f>ROUND(E592*J592,2)</f>
        <v>0</v>
      </c>
      <c r="L592" s="194">
        <v>0</v>
      </c>
      <c r="M592" s="194">
        <f>ROUND(E592*L592,2)</f>
        <v>0</v>
      </c>
      <c r="N592" s="195" t="s">
        <v>1947</v>
      </c>
      <c r="O592" s="221" t="s">
        <v>281</v>
      </c>
      <c r="P592" s="32"/>
      <c r="Q592" s="32"/>
      <c r="R592" s="32"/>
      <c r="S592" s="32"/>
      <c r="T592" s="32"/>
      <c r="U592" s="32"/>
      <c r="V592" s="32"/>
      <c r="W592" s="32"/>
      <c r="X592" s="32"/>
      <c r="Y592" s="32"/>
      <c r="Z592" s="32"/>
      <c r="AA592" s="32"/>
      <c r="AB592" s="32"/>
      <c r="AC592" s="32"/>
      <c r="AD592" s="32"/>
      <c r="AE592" s="32" t="s">
        <v>1674</v>
      </c>
      <c r="AF592" s="32"/>
      <c r="AG592" s="32"/>
      <c r="AH592" s="32"/>
      <c r="AI592" s="32"/>
      <c r="AJ592" s="32"/>
      <c r="AK592" s="32"/>
      <c r="AL592" s="32"/>
      <c r="AM592" s="32">
        <v>21</v>
      </c>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93"/>
      <c r="D593" s="294"/>
      <c r="E593" s="295"/>
      <c r="F593" s="296"/>
      <c r="G593" s="297"/>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312" t="s">
        <v>2123</v>
      </c>
      <c r="C594" s="313"/>
      <c r="D594" s="314"/>
      <c r="E594" s="315"/>
      <c r="F594" s="316"/>
      <c r="G594" s="317"/>
      <c r="H594" s="194"/>
      <c r="I594" s="194"/>
      <c r="J594" s="194"/>
      <c r="K594" s="194"/>
      <c r="L594" s="194"/>
      <c r="M594" s="194"/>
      <c r="N594" s="195"/>
      <c r="O594" s="221"/>
      <c r="P594" s="32"/>
      <c r="Q594" s="32"/>
      <c r="R594" s="32"/>
      <c r="S594" s="32"/>
      <c r="T594" s="32"/>
      <c r="U594" s="32"/>
      <c r="V594" s="32"/>
      <c r="W594" s="32"/>
      <c r="X594" s="32"/>
      <c r="Y594" s="32"/>
      <c r="Z594" s="32"/>
      <c r="AA594" s="32"/>
      <c r="AB594" s="32"/>
      <c r="AC594" s="32">
        <v>0</v>
      </c>
      <c r="AD594" s="32"/>
      <c r="AE594" s="32" t="s">
        <v>377</v>
      </c>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7">
        <v>139</v>
      </c>
      <c r="B595" s="176" t="s">
        <v>2124</v>
      </c>
      <c r="C595" s="202" t="s">
        <v>2125</v>
      </c>
      <c r="D595" s="181" t="s">
        <v>498</v>
      </c>
      <c r="E595" s="186">
        <v>2</v>
      </c>
      <c r="F595" s="193"/>
      <c r="G595" s="194">
        <f>ROUND(E595*F595,2)</f>
        <v>0</v>
      </c>
      <c r="H595" s="194">
        <v>21</v>
      </c>
      <c r="I595" s="194">
        <f>G595*(1+H595/100)</f>
        <v>0</v>
      </c>
      <c r="J595" s="194">
        <v>0.03</v>
      </c>
      <c r="K595" s="194">
        <f>ROUND(E595*J595,2)</f>
        <v>0.06</v>
      </c>
      <c r="L595" s="194">
        <v>0</v>
      </c>
      <c r="M595" s="194">
        <f>ROUND(E595*L595,2)</f>
        <v>0</v>
      </c>
      <c r="N595" s="195" t="s">
        <v>1947</v>
      </c>
      <c r="O595" s="221" t="s">
        <v>281</v>
      </c>
      <c r="P595" s="32"/>
      <c r="Q595" s="32"/>
      <c r="R595" s="32"/>
      <c r="S595" s="32"/>
      <c r="T595" s="32"/>
      <c r="U595" s="32"/>
      <c r="V595" s="32"/>
      <c r="W595" s="32"/>
      <c r="X595" s="32"/>
      <c r="Y595" s="32"/>
      <c r="Z595" s="32"/>
      <c r="AA595" s="32"/>
      <c r="AB595" s="32"/>
      <c r="AC595" s="32"/>
      <c r="AD595" s="32"/>
      <c r="AE595" s="32" t="s">
        <v>1674</v>
      </c>
      <c r="AF595" s="32"/>
      <c r="AG595" s="32"/>
      <c r="AH595" s="32"/>
      <c r="AI595" s="32"/>
      <c r="AJ595" s="32"/>
      <c r="AK595" s="32"/>
      <c r="AL595" s="32"/>
      <c r="AM595" s="32">
        <v>21</v>
      </c>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8"/>
      <c r="B596" s="177"/>
      <c r="C596" s="293"/>
      <c r="D596" s="294"/>
      <c r="E596" s="295"/>
      <c r="F596" s="296"/>
      <c r="G596" s="297"/>
      <c r="H596" s="194"/>
      <c r="I596" s="194"/>
      <c r="J596" s="194"/>
      <c r="K596" s="194"/>
      <c r="L596" s="194"/>
      <c r="M596" s="194"/>
      <c r="N596" s="195"/>
      <c r="O596" s="221"/>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312" t="s">
        <v>2104</v>
      </c>
      <c r="C597" s="313"/>
      <c r="D597" s="314"/>
      <c r="E597" s="315"/>
      <c r="F597" s="316"/>
      <c r="G597" s="317"/>
      <c r="H597" s="194"/>
      <c r="I597" s="194"/>
      <c r="J597" s="194"/>
      <c r="K597" s="194"/>
      <c r="L597" s="194"/>
      <c r="M597" s="194"/>
      <c r="N597" s="195"/>
      <c r="O597" s="221"/>
      <c r="P597" s="32"/>
      <c r="Q597" s="32"/>
      <c r="R597" s="32"/>
      <c r="S597" s="32"/>
      <c r="T597" s="32"/>
      <c r="U597" s="32"/>
      <c r="V597" s="32"/>
      <c r="W597" s="32"/>
      <c r="X597" s="32"/>
      <c r="Y597" s="32"/>
      <c r="Z597" s="32"/>
      <c r="AA597" s="32"/>
      <c r="AB597" s="32"/>
      <c r="AC597" s="32">
        <v>0</v>
      </c>
      <c r="AD597" s="32"/>
      <c r="AE597" s="32" t="s">
        <v>377</v>
      </c>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7">
        <v>140</v>
      </c>
      <c r="B598" s="176" t="s">
        <v>2126</v>
      </c>
      <c r="C598" s="202" t="s">
        <v>2127</v>
      </c>
      <c r="D598" s="181" t="s">
        <v>498</v>
      </c>
      <c r="E598" s="186">
        <v>2</v>
      </c>
      <c r="F598" s="193"/>
      <c r="G598" s="194">
        <f>ROUND(E598*F598,2)</f>
        <v>0</v>
      </c>
      <c r="H598" s="194">
        <v>21</v>
      </c>
      <c r="I598" s="194">
        <f>G598*(1+H598/100)</f>
        <v>0</v>
      </c>
      <c r="J598" s="194">
        <v>3.6999999999999999E-4</v>
      </c>
      <c r="K598" s="194">
        <f>ROUND(E598*J598,2)</f>
        <v>0</v>
      </c>
      <c r="L598" s="194">
        <v>0</v>
      </c>
      <c r="M598" s="194">
        <f>ROUND(E598*L598,2)</f>
        <v>0</v>
      </c>
      <c r="N598" s="195" t="s">
        <v>1947</v>
      </c>
      <c r="O598" s="221" t="s">
        <v>281</v>
      </c>
      <c r="P598" s="32"/>
      <c r="Q598" s="32"/>
      <c r="R598" s="32"/>
      <c r="S598" s="32"/>
      <c r="T598" s="32"/>
      <c r="U598" s="32"/>
      <c r="V598" s="32"/>
      <c r="W598" s="32"/>
      <c r="X598" s="32"/>
      <c r="Y598" s="32"/>
      <c r="Z598" s="32"/>
      <c r="AA598" s="32"/>
      <c r="AB598" s="32"/>
      <c r="AC598" s="32"/>
      <c r="AD598" s="32"/>
      <c r="AE598" s="32" t="s">
        <v>1674</v>
      </c>
      <c r="AF598" s="32"/>
      <c r="AG598" s="32"/>
      <c r="AH598" s="32"/>
      <c r="AI598" s="32"/>
      <c r="AJ598" s="32"/>
      <c r="AK598" s="32"/>
      <c r="AL598" s="32"/>
      <c r="AM598" s="32">
        <v>21</v>
      </c>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93"/>
      <c r="D599" s="294"/>
      <c r="E599" s="295"/>
      <c r="F599" s="296"/>
      <c r="G599" s="297"/>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ht="22.5" outlineLevel="1" x14ac:dyDescent="0.2">
      <c r="A600" s="217">
        <v>141</v>
      </c>
      <c r="B600" s="176" t="s">
        <v>2128</v>
      </c>
      <c r="C600" s="202" t="s">
        <v>2129</v>
      </c>
      <c r="D600" s="181" t="s">
        <v>498</v>
      </c>
      <c r="E600" s="186">
        <v>3</v>
      </c>
      <c r="F600" s="193"/>
      <c r="G600" s="194">
        <f>ROUND(E600*F600,2)</f>
        <v>0</v>
      </c>
      <c r="H600" s="194">
        <v>21</v>
      </c>
      <c r="I600" s="194">
        <f>G600*(1+H600/100)</f>
        <v>0</v>
      </c>
      <c r="J600" s="194">
        <v>1.4E-3</v>
      </c>
      <c r="K600" s="194">
        <f>ROUND(E600*J600,2)</f>
        <v>0</v>
      </c>
      <c r="L600" s="194">
        <v>0</v>
      </c>
      <c r="M600" s="194">
        <f>ROUND(E600*L600,2)</f>
        <v>0</v>
      </c>
      <c r="N600" s="195" t="s">
        <v>479</v>
      </c>
      <c r="O600" s="221" t="s">
        <v>281</v>
      </c>
      <c r="P600" s="32"/>
      <c r="Q600" s="32"/>
      <c r="R600" s="32"/>
      <c r="S600" s="32"/>
      <c r="T600" s="32"/>
      <c r="U600" s="32"/>
      <c r="V600" s="32"/>
      <c r="W600" s="32"/>
      <c r="X600" s="32"/>
      <c r="Y600" s="32"/>
      <c r="Z600" s="32"/>
      <c r="AA600" s="32"/>
      <c r="AB600" s="32"/>
      <c r="AC600" s="32"/>
      <c r="AD600" s="32"/>
      <c r="AE600" s="32" t="s">
        <v>523</v>
      </c>
      <c r="AF600" s="32"/>
      <c r="AG600" s="32"/>
      <c r="AH600" s="32"/>
      <c r="AI600" s="32"/>
      <c r="AJ600" s="32"/>
      <c r="AK600" s="32"/>
      <c r="AL600" s="32"/>
      <c r="AM600" s="32">
        <v>21</v>
      </c>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177"/>
      <c r="C601" s="293"/>
      <c r="D601" s="294"/>
      <c r="E601" s="295"/>
      <c r="F601" s="296"/>
      <c r="G601" s="297"/>
      <c r="H601" s="194"/>
      <c r="I601" s="194"/>
      <c r="J601" s="194"/>
      <c r="K601" s="194"/>
      <c r="L601" s="194"/>
      <c r="M601" s="194"/>
      <c r="N601" s="195"/>
      <c r="O601" s="221"/>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8"/>
      <c r="B602" s="312" t="s">
        <v>2104</v>
      </c>
      <c r="C602" s="313"/>
      <c r="D602" s="314"/>
      <c r="E602" s="315"/>
      <c r="F602" s="316"/>
      <c r="G602" s="317"/>
      <c r="H602" s="194"/>
      <c r="I602" s="194"/>
      <c r="J602" s="194"/>
      <c r="K602" s="194"/>
      <c r="L602" s="194"/>
      <c r="M602" s="194"/>
      <c r="N602" s="195"/>
      <c r="O602" s="221"/>
      <c r="P602" s="32"/>
      <c r="Q602" s="32"/>
      <c r="R602" s="32"/>
      <c r="S602" s="32"/>
      <c r="T602" s="32"/>
      <c r="U602" s="32"/>
      <c r="V602" s="32"/>
      <c r="W602" s="32"/>
      <c r="X602" s="32"/>
      <c r="Y602" s="32"/>
      <c r="Z602" s="32"/>
      <c r="AA602" s="32"/>
      <c r="AB602" s="32"/>
      <c r="AC602" s="32">
        <v>0</v>
      </c>
      <c r="AD602" s="32"/>
      <c r="AE602" s="32" t="s">
        <v>377</v>
      </c>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7">
        <v>142</v>
      </c>
      <c r="B603" s="176" t="s">
        <v>2130</v>
      </c>
      <c r="C603" s="202" t="s">
        <v>2131</v>
      </c>
      <c r="D603" s="181" t="s">
        <v>498</v>
      </c>
      <c r="E603" s="186">
        <v>1</v>
      </c>
      <c r="F603" s="193"/>
      <c r="G603" s="194">
        <f>ROUND(E603*F603,2)</f>
        <v>0</v>
      </c>
      <c r="H603" s="194">
        <v>21</v>
      </c>
      <c r="I603" s="194">
        <f>G603*(1+H603/100)</f>
        <v>0</v>
      </c>
      <c r="J603" s="194">
        <v>4.8000000000000001E-4</v>
      </c>
      <c r="K603" s="194">
        <f>ROUND(E603*J603,2)</f>
        <v>0</v>
      </c>
      <c r="L603" s="194">
        <v>0</v>
      </c>
      <c r="M603" s="194">
        <f>ROUND(E603*L603,2)</f>
        <v>0</v>
      </c>
      <c r="N603" s="195" t="s">
        <v>1947</v>
      </c>
      <c r="O603" s="221" t="s">
        <v>281</v>
      </c>
      <c r="P603" s="32"/>
      <c r="Q603" s="32"/>
      <c r="R603" s="32"/>
      <c r="S603" s="32"/>
      <c r="T603" s="32"/>
      <c r="U603" s="32"/>
      <c r="V603" s="32"/>
      <c r="W603" s="32"/>
      <c r="X603" s="32"/>
      <c r="Y603" s="32"/>
      <c r="Z603" s="32"/>
      <c r="AA603" s="32"/>
      <c r="AB603" s="32"/>
      <c r="AC603" s="32"/>
      <c r="AD603" s="32"/>
      <c r="AE603" s="32" t="s">
        <v>1674</v>
      </c>
      <c r="AF603" s="32"/>
      <c r="AG603" s="32"/>
      <c r="AH603" s="32"/>
      <c r="AI603" s="32"/>
      <c r="AJ603" s="32"/>
      <c r="AK603" s="32"/>
      <c r="AL603" s="32"/>
      <c r="AM603" s="32">
        <v>21</v>
      </c>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93"/>
      <c r="D604" s="294"/>
      <c r="E604" s="295"/>
      <c r="F604" s="296"/>
      <c r="G604" s="297"/>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7">
        <v>143</v>
      </c>
      <c r="B605" s="176" t="s">
        <v>2132</v>
      </c>
      <c r="C605" s="202" t="s">
        <v>2133</v>
      </c>
      <c r="D605" s="181" t="s">
        <v>498</v>
      </c>
      <c r="E605" s="186">
        <v>1</v>
      </c>
      <c r="F605" s="193"/>
      <c r="G605" s="194">
        <f>ROUND(E605*F605,2)</f>
        <v>0</v>
      </c>
      <c r="H605" s="194">
        <v>21</v>
      </c>
      <c r="I605" s="194">
        <f>G605*(1+H605/100)</f>
        <v>0</v>
      </c>
      <c r="J605" s="194">
        <v>1.32E-3</v>
      </c>
      <c r="K605" s="194">
        <f>ROUND(E605*J605,2)</f>
        <v>0</v>
      </c>
      <c r="L605" s="194">
        <v>0</v>
      </c>
      <c r="M605" s="194">
        <f>ROUND(E605*L605,2)</f>
        <v>0</v>
      </c>
      <c r="N605" s="195" t="s">
        <v>1947</v>
      </c>
      <c r="O605" s="221" t="s">
        <v>281</v>
      </c>
      <c r="P605" s="32"/>
      <c r="Q605" s="32"/>
      <c r="R605" s="32"/>
      <c r="S605" s="32"/>
      <c r="T605" s="32"/>
      <c r="U605" s="32"/>
      <c r="V605" s="32"/>
      <c r="W605" s="32"/>
      <c r="X605" s="32"/>
      <c r="Y605" s="32"/>
      <c r="Z605" s="32"/>
      <c r="AA605" s="32"/>
      <c r="AB605" s="32"/>
      <c r="AC605" s="32"/>
      <c r="AD605" s="32"/>
      <c r="AE605" s="32" t="s">
        <v>1674</v>
      </c>
      <c r="AF605" s="32"/>
      <c r="AG605" s="32"/>
      <c r="AH605" s="32"/>
      <c r="AI605" s="32"/>
      <c r="AJ605" s="32"/>
      <c r="AK605" s="32"/>
      <c r="AL605" s="32"/>
      <c r="AM605" s="32">
        <v>21</v>
      </c>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177"/>
      <c r="C606" s="293"/>
      <c r="D606" s="294"/>
      <c r="E606" s="295"/>
      <c r="F606" s="296"/>
      <c r="G606" s="297"/>
      <c r="H606" s="194"/>
      <c r="I606" s="194"/>
      <c r="J606" s="194"/>
      <c r="K606" s="194"/>
      <c r="L606" s="194"/>
      <c r="M606" s="194"/>
      <c r="N606" s="195"/>
      <c r="O606" s="221"/>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7">
        <v>144</v>
      </c>
      <c r="B607" s="176" t="s">
        <v>2134</v>
      </c>
      <c r="C607" s="202" t="s">
        <v>2135</v>
      </c>
      <c r="D607" s="181" t="s">
        <v>498</v>
      </c>
      <c r="E607" s="186">
        <v>1</v>
      </c>
      <c r="F607" s="193"/>
      <c r="G607" s="194">
        <f>ROUND(E607*F607,2)</f>
        <v>0</v>
      </c>
      <c r="H607" s="194">
        <v>21</v>
      </c>
      <c r="I607" s="194">
        <f>G607*(1+H607/100)</f>
        <v>0</v>
      </c>
      <c r="J607" s="194">
        <v>0</v>
      </c>
      <c r="K607" s="194">
        <f>ROUND(E607*J607,2)</f>
        <v>0</v>
      </c>
      <c r="L607" s="194">
        <v>0</v>
      </c>
      <c r="M607" s="194">
        <f>ROUND(E607*L607,2)</f>
        <v>0</v>
      </c>
      <c r="N607" s="195"/>
      <c r="O607" s="221" t="s">
        <v>295</v>
      </c>
      <c r="P607" s="32"/>
      <c r="Q607" s="32"/>
      <c r="R607" s="32"/>
      <c r="S607" s="32"/>
      <c r="T607" s="32"/>
      <c r="U607" s="32"/>
      <c r="V607" s="32"/>
      <c r="W607" s="32"/>
      <c r="X607" s="32"/>
      <c r="Y607" s="32"/>
      <c r="Z607" s="32"/>
      <c r="AA607" s="32"/>
      <c r="AB607" s="32"/>
      <c r="AC607" s="32"/>
      <c r="AD607" s="32"/>
      <c r="AE607" s="32" t="s">
        <v>1674</v>
      </c>
      <c r="AF607" s="32"/>
      <c r="AG607" s="32"/>
      <c r="AH607" s="32"/>
      <c r="AI607" s="32"/>
      <c r="AJ607" s="32"/>
      <c r="AK607" s="32"/>
      <c r="AL607" s="32"/>
      <c r="AM607" s="32">
        <v>21</v>
      </c>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8"/>
      <c r="B608" s="177"/>
      <c r="C608" s="293"/>
      <c r="D608" s="294"/>
      <c r="E608" s="295"/>
      <c r="F608" s="296"/>
      <c r="G608" s="297"/>
      <c r="H608" s="194"/>
      <c r="I608" s="194"/>
      <c r="J608" s="194"/>
      <c r="K608" s="194"/>
      <c r="L608" s="194"/>
      <c r="M608" s="194"/>
      <c r="N608" s="195"/>
      <c r="O608" s="221"/>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7">
        <v>145</v>
      </c>
      <c r="B609" s="176" t="s">
        <v>2136</v>
      </c>
      <c r="C609" s="202" t="s">
        <v>2137</v>
      </c>
      <c r="D609" s="181" t="s">
        <v>498</v>
      </c>
      <c r="E609" s="186">
        <v>1</v>
      </c>
      <c r="F609" s="193"/>
      <c r="G609" s="194">
        <f>ROUND(E609*F609,2)</f>
        <v>0</v>
      </c>
      <c r="H609" s="194">
        <v>21</v>
      </c>
      <c r="I609" s="194">
        <f>G609*(1+H609/100)</f>
        <v>0</v>
      </c>
      <c r="J609" s="194">
        <v>1.7999999999999999E-2</v>
      </c>
      <c r="K609" s="194">
        <f>ROUND(E609*J609,2)</f>
        <v>0.02</v>
      </c>
      <c r="L609" s="194">
        <v>0</v>
      </c>
      <c r="M609" s="194">
        <f>ROUND(E609*L609,2)</f>
        <v>0</v>
      </c>
      <c r="N609" s="195"/>
      <c r="O609" s="221" t="s">
        <v>295</v>
      </c>
      <c r="P609" s="32"/>
      <c r="Q609" s="32"/>
      <c r="R609" s="32"/>
      <c r="S609" s="32"/>
      <c r="T609" s="32"/>
      <c r="U609" s="32"/>
      <c r="V609" s="32"/>
      <c r="W609" s="32"/>
      <c r="X609" s="32"/>
      <c r="Y609" s="32"/>
      <c r="Z609" s="32"/>
      <c r="AA609" s="32"/>
      <c r="AB609" s="32"/>
      <c r="AC609" s="32"/>
      <c r="AD609" s="32"/>
      <c r="AE609" s="32" t="s">
        <v>1674</v>
      </c>
      <c r="AF609" s="32"/>
      <c r="AG609" s="32"/>
      <c r="AH609" s="32"/>
      <c r="AI609" s="32"/>
      <c r="AJ609" s="32"/>
      <c r="AK609" s="32"/>
      <c r="AL609" s="32"/>
      <c r="AM609" s="32">
        <v>21</v>
      </c>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93"/>
      <c r="D610" s="294"/>
      <c r="E610" s="295"/>
      <c r="F610" s="296"/>
      <c r="G610" s="297"/>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7">
        <v>146</v>
      </c>
      <c r="B611" s="176" t="s">
        <v>2138</v>
      </c>
      <c r="C611" s="202" t="s">
        <v>2139</v>
      </c>
      <c r="D611" s="181" t="s">
        <v>498</v>
      </c>
      <c r="E611" s="186">
        <v>1</v>
      </c>
      <c r="F611" s="193"/>
      <c r="G611" s="194">
        <f>ROUND(E611*F611,2)</f>
        <v>0</v>
      </c>
      <c r="H611" s="194">
        <v>21</v>
      </c>
      <c r="I611" s="194">
        <f>G611*(1+H611/100)</f>
        <v>0</v>
      </c>
      <c r="J611" s="194">
        <v>1.4999999999999999E-2</v>
      </c>
      <c r="K611" s="194">
        <f>ROUND(E611*J611,2)</f>
        <v>0.02</v>
      </c>
      <c r="L611" s="194">
        <v>0</v>
      </c>
      <c r="M611" s="194">
        <f>ROUND(E611*L611,2)</f>
        <v>0</v>
      </c>
      <c r="N611" s="195"/>
      <c r="O611" s="221" t="s">
        <v>295</v>
      </c>
      <c r="P611" s="32"/>
      <c r="Q611" s="32"/>
      <c r="R611" s="32"/>
      <c r="S611" s="32"/>
      <c r="T611" s="32"/>
      <c r="U611" s="32"/>
      <c r="V611" s="32"/>
      <c r="W611" s="32"/>
      <c r="X611" s="32"/>
      <c r="Y611" s="32"/>
      <c r="Z611" s="32"/>
      <c r="AA611" s="32"/>
      <c r="AB611" s="32"/>
      <c r="AC611" s="32"/>
      <c r="AD611" s="32"/>
      <c r="AE611" s="32" t="s">
        <v>1674</v>
      </c>
      <c r="AF611" s="32"/>
      <c r="AG611" s="32"/>
      <c r="AH611" s="32"/>
      <c r="AI611" s="32"/>
      <c r="AJ611" s="32"/>
      <c r="AK611" s="32"/>
      <c r="AL611" s="32"/>
      <c r="AM611" s="32">
        <v>21</v>
      </c>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93"/>
      <c r="D612" s="294"/>
      <c r="E612" s="295"/>
      <c r="F612" s="296"/>
      <c r="G612" s="297"/>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7">
        <v>147</v>
      </c>
      <c r="B613" s="176" t="s">
        <v>2140</v>
      </c>
      <c r="C613" s="202" t="s">
        <v>2141</v>
      </c>
      <c r="D613" s="181" t="s">
        <v>498</v>
      </c>
      <c r="E613" s="186">
        <v>1</v>
      </c>
      <c r="F613" s="193"/>
      <c r="G613" s="194">
        <f>ROUND(E613*F613,2)</f>
        <v>0</v>
      </c>
      <c r="H613" s="194">
        <v>21</v>
      </c>
      <c r="I613" s="194">
        <f>G613*(1+H613/100)</f>
        <v>0</v>
      </c>
      <c r="J613" s="194">
        <v>1.4999999999999999E-2</v>
      </c>
      <c r="K613" s="194">
        <f>ROUND(E613*J613,2)</f>
        <v>0.02</v>
      </c>
      <c r="L613" s="194">
        <v>0</v>
      </c>
      <c r="M613" s="194">
        <f>ROUND(E613*L613,2)</f>
        <v>0</v>
      </c>
      <c r="N613" s="195"/>
      <c r="O613" s="221" t="s">
        <v>295</v>
      </c>
      <c r="P613" s="32"/>
      <c r="Q613" s="32"/>
      <c r="R613" s="32"/>
      <c r="S613" s="32"/>
      <c r="T613" s="32"/>
      <c r="U613" s="32"/>
      <c r="V613" s="32"/>
      <c r="W613" s="32"/>
      <c r="X613" s="32"/>
      <c r="Y613" s="32"/>
      <c r="Z613" s="32"/>
      <c r="AA613" s="32"/>
      <c r="AB613" s="32"/>
      <c r="AC613" s="32"/>
      <c r="AD613" s="32"/>
      <c r="AE613" s="32" t="s">
        <v>1674</v>
      </c>
      <c r="AF613" s="32"/>
      <c r="AG613" s="32"/>
      <c r="AH613" s="32"/>
      <c r="AI613" s="32"/>
      <c r="AJ613" s="32"/>
      <c r="AK613" s="32"/>
      <c r="AL613" s="32"/>
      <c r="AM613" s="32">
        <v>21</v>
      </c>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93"/>
      <c r="D614" s="294"/>
      <c r="E614" s="295"/>
      <c r="F614" s="296"/>
      <c r="G614" s="297"/>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7">
        <v>148</v>
      </c>
      <c r="B615" s="176" t="s">
        <v>2142</v>
      </c>
      <c r="C615" s="202" t="s">
        <v>2143</v>
      </c>
      <c r="D615" s="181" t="s">
        <v>498</v>
      </c>
      <c r="E615" s="186">
        <v>2</v>
      </c>
      <c r="F615" s="193"/>
      <c r="G615" s="194">
        <f>ROUND(E615*F615,2)</f>
        <v>0</v>
      </c>
      <c r="H615" s="194">
        <v>21</v>
      </c>
      <c r="I615" s="194">
        <f>G615*(1+H615/100)</f>
        <v>0</v>
      </c>
      <c r="J615" s="194">
        <v>1.9000000000000001E-4</v>
      </c>
      <c r="K615" s="194">
        <f>ROUND(E615*J615,2)</f>
        <v>0</v>
      </c>
      <c r="L615" s="194">
        <v>0</v>
      </c>
      <c r="M615" s="194">
        <f>ROUND(E615*L615,2)</f>
        <v>0</v>
      </c>
      <c r="N615" s="195"/>
      <c r="O615" s="221" t="s">
        <v>295</v>
      </c>
      <c r="P615" s="32"/>
      <c r="Q615" s="32"/>
      <c r="R615" s="32"/>
      <c r="S615" s="32"/>
      <c r="T615" s="32"/>
      <c r="U615" s="32"/>
      <c r="V615" s="32"/>
      <c r="W615" s="32"/>
      <c r="X615" s="32"/>
      <c r="Y615" s="32"/>
      <c r="Z615" s="32"/>
      <c r="AA615" s="32"/>
      <c r="AB615" s="32"/>
      <c r="AC615" s="32"/>
      <c r="AD615" s="32"/>
      <c r="AE615" s="32" t="s">
        <v>1674</v>
      </c>
      <c r="AF615" s="32"/>
      <c r="AG615" s="32"/>
      <c r="AH615" s="32"/>
      <c r="AI615" s="32"/>
      <c r="AJ615" s="32"/>
      <c r="AK615" s="32"/>
      <c r="AL615" s="32"/>
      <c r="AM615" s="32">
        <v>21</v>
      </c>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93"/>
      <c r="D616" s="294"/>
      <c r="E616" s="295"/>
      <c r="F616" s="296"/>
      <c r="G616" s="297"/>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7">
        <v>149</v>
      </c>
      <c r="B617" s="176" t="s">
        <v>2144</v>
      </c>
      <c r="C617" s="202" t="s">
        <v>2145</v>
      </c>
      <c r="D617" s="181" t="s">
        <v>498</v>
      </c>
      <c r="E617" s="186">
        <v>2</v>
      </c>
      <c r="F617" s="193"/>
      <c r="G617" s="194">
        <f>ROUND(E617*F617,2)</f>
        <v>0</v>
      </c>
      <c r="H617" s="194">
        <v>21</v>
      </c>
      <c r="I617" s="194">
        <f>G617*(1+H617/100)</f>
        <v>0</v>
      </c>
      <c r="J617" s="194">
        <v>1.9000000000000001E-4</v>
      </c>
      <c r="K617" s="194">
        <f>ROUND(E617*J617,2)</f>
        <v>0</v>
      </c>
      <c r="L617" s="194">
        <v>0</v>
      </c>
      <c r="M617" s="194">
        <f>ROUND(E617*L617,2)</f>
        <v>0</v>
      </c>
      <c r="N617" s="195"/>
      <c r="O617" s="221" t="s">
        <v>295</v>
      </c>
      <c r="P617" s="32"/>
      <c r="Q617" s="32"/>
      <c r="R617" s="32"/>
      <c r="S617" s="32"/>
      <c r="T617" s="32"/>
      <c r="U617" s="32"/>
      <c r="V617" s="32"/>
      <c r="W617" s="32"/>
      <c r="X617" s="32"/>
      <c r="Y617" s="32"/>
      <c r="Z617" s="32"/>
      <c r="AA617" s="32"/>
      <c r="AB617" s="32"/>
      <c r="AC617" s="32"/>
      <c r="AD617" s="32"/>
      <c r="AE617" s="32" t="s">
        <v>1674</v>
      </c>
      <c r="AF617" s="32"/>
      <c r="AG617" s="32"/>
      <c r="AH617" s="32"/>
      <c r="AI617" s="32"/>
      <c r="AJ617" s="32"/>
      <c r="AK617" s="32"/>
      <c r="AL617" s="32"/>
      <c r="AM617" s="32">
        <v>21</v>
      </c>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177"/>
      <c r="C618" s="293"/>
      <c r="D618" s="294"/>
      <c r="E618" s="295"/>
      <c r="F618" s="296"/>
      <c r="G618" s="297"/>
      <c r="H618" s="194"/>
      <c r="I618" s="194"/>
      <c r="J618" s="194"/>
      <c r="K618" s="194"/>
      <c r="L618" s="194"/>
      <c r="M618" s="194"/>
      <c r="N618" s="195"/>
      <c r="O618" s="221"/>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7">
        <v>150</v>
      </c>
      <c r="B619" s="176" t="s">
        <v>2146</v>
      </c>
      <c r="C619" s="202" t="s">
        <v>2147</v>
      </c>
      <c r="D619" s="181" t="s">
        <v>498</v>
      </c>
      <c r="E619" s="186">
        <v>11</v>
      </c>
      <c r="F619" s="193"/>
      <c r="G619" s="194">
        <f>ROUND(E619*F619,2)</f>
        <v>0</v>
      </c>
      <c r="H619" s="194">
        <v>21</v>
      </c>
      <c r="I619" s="194">
        <f>G619*(1+H619/100)</f>
        <v>0</v>
      </c>
      <c r="J619" s="194">
        <v>3.1E-4</v>
      </c>
      <c r="K619" s="194">
        <f>ROUND(E619*J619,2)</f>
        <v>0</v>
      </c>
      <c r="L619" s="194">
        <v>0</v>
      </c>
      <c r="M619" s="194">
        <f>ROUND(E619*L619,2)</f>
        <v>0</v>
      </c>
      <c r="N619" s="195"/>
      <c r="O619" s="221" t="s">
        <v>295</v>
      </c>
      <c r="P619" s="32"/>
      <c r="Q619" s="32"/>
      <c r="R619" s="32"/>
      <c r="S619" s="32"/>
      <c r="T619" s="32"/>
      <c r="U619" s="32"/>
      <c r="V619" s="32"/>
      <c r="W619" s="32"/>
      <c r="X619" s="32"/>
      <c r="Y619" s="32"/>
      <c r="Z619" s="32"/>
      <c r="AA619" s="32"/>
      <c r="AB619" s="32"/>
      <c r="AC619" s="32"/>
      <c r="AD619" s="32"/>
      <c r="AE619" s="32" t="s">
        <v>1674</v>
      </c>
      <c r="AF619" s="32"/>
      <c r="AG619" s="32"/>
      <c r="AH619" s="32"/>
      <c r="AI619" s="32"/>
      <c r="AJ619" s="32"/>
      <c r="AK619" s="32"/>
      <c r="AL619" s="32"/>
      <c r="AM619" s="32">
        <v>21</v>
      </c>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c r="B620" s="177"/>
      <c r="C620" s="293"/>
      <c r="D620" s="294"/>
      <c r="E620" s="295"/>
      <c r="F620" s="296"/>
      <c r="G620" s="297"/>
      <c r="H620" s="194"/>
      <c r="I620" s="194"/>
      <c r="J620" s="194"/>
      <c r="K620" s="194"/>
      <c r="L620" s="194"/>
      <c r="M620" s="194"/>
      <c r="N620" s="195"/>
      <c r="O620" s="221"/>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7">
        <v>151</v>
      </c>
      <c r="B621" s="176" t="s">
        <v>2148</v>
      </c>
      <c r="C621" s="202" t="s">
        <v>2149</v>
      </c>
      <c r="D621" s="181" t="s">
        <v>498</v>
      </c>
      <c r="E621" s="186">
        <v>1</v>
      </c>
      <c r="F621" s="193"/>
      <c r="G621" s="194">
        <f>ROUND(E621*F621,2)</f>
        <v>0</v>
      </c>
      <c r="H621" s="194">
        <v>21</v>
      </c>
      <c r="I621" s="194">
        <f>G621*(1+H621/100)</f>
        <v>0</v>
      </c>
      <c r="J621" s="194">
        <v>4.2000000000000002E-4</v>
      </c>
      <c r="K621" s="194">
        <f>ROUND(E621*J621,2)</f>
        <v>0</v>
      </c>
      <c r="L621" s="194">
        <v>0</v>
      </c>
      <c r="M621" s="194">
        <f>ROUND(E621*L621,2)</f>
        <v>0</v>
      </c>
      <c r="N621" s="195"/>
      <c r="O621" s="221" t="s">
        <v>295</v>
      </c>
      <c r="P621" s="32"/>
      <c r="Q621" s="32"/>
      <c r="R621" s="32"/>
      <c r="S621" s="32"/>
      <c r="T621" s="32"/>
      <c r="U621" s="32"/>
      <c r="V621" s="32"/>
      <c r="W621" s="32"/>
      <c r="X621" s="32"/>
      <c r="Y621" s="32"/>
      <c r="Z621" s="32"/>
      <c r="AA621" s="32"/>
      <c r="AB621" s="32"/>
      <c r="AC621" s="32"/>
      <c r="AD621" s="32"/>
      <c r="AE621" s="32" t="s">
        <v>1674</v>
      </c>
      <c r="AF621" s="32"/>
      <c r="AG621" s="32"/>
      <c r="AH621" s="32"/>
      <c r="AI621" s="32"/>
      <c r="AJ621" s="32"/>
      <c r="AK621" s="32"/>
      <c r="AL621" s="32"/>
      <c r="AM621" s="32">
        <v>21</v>
      </c>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outlineLevel="1" x14ac:dyDescent="0.2">
      <c r="A622" s="218"/>
      <c r="B622" s="177"/>
      <c r="C622" s="293"/>
      <c r="D622" s="294"/>
      <c r="E622" s="295"/>
      <c r="F622" s="296"/>
      <c r="G622" s="297"/>
      <c r="H622" s="194"/>
      <c r="I622" s="194"/>
      <c r="J622" s="194"/>
      <c r="K622" s="194"/>
      <c r="L622" s="194"/>
      <c r="M622" s="194"/>
      <c r="N622" s="195"/>
      <c r="O622" s="221"/>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row>
    <row r="623" spans="1:60" outlineLevel="1" x14ac:dyDescent="0.2">
      <c r="A623" s="217">
        <v>152</v>
      </c>
      <c r="B623" s="176" t="s">
        <v>2150</v>
      </c>
      <c r="C623" s="202" t="s">
        <v>2151</v>
      </c>
      <c r="D623" s="181" t="s">
        <v>498</v>
      </c>
      <c r="E623" s="186">
        <v>1</v>
      </c>
      <c r="F623" s="193"/>
      <c r="G623" s="194">
        <f>ROUND(E623*F623,2)</f>
        <v>0</v>
      </c>
      <c r="H623" s="194">
        <v>21</v>
      </c>
      <c r="I623" s="194">
        <f>G623*(1+H623/100)</f>
        <v>0</v>
      </c>
      <c r="J623" s="194">
        <v>1E-3</v>
      </c>
      <c r="K623" s="194">
        <f>ROUND(E623*J623,2)</f>
        <v>0</v>
      </c>
      <c r="L623" s="194">
        <v>0</v>
      </c>
      <c r="M623" s="194">
        <f>ROUND(E623*L623,2)</f>
        <v>0</v>
      </c>
      <c r="N623" s="195"/>
      <c r="O623" s="221" t="s">
        <v>295</v>
      </c>
      <c r="P623" s="32"/>
      <c r="Q623" s="32"/>
      <c r="R623" s="32"/>
      <c r="S623" s="32"/>
      <c r="T623" s="32"/>
      <c r="U623" s="32"/>
      <c r="V623" s="32"/>
      <c r="W623" s="32"/>
      <c r="X623" s="32"/>
      <c r="Y623" s="32"/>
      <c r="Z623" s="32"/>
      <c r="AA623" s="32"/>
      <c r="AB623" s="32"/>
      <c r="AC623" s="32"/>
      <c r="AD623" s="32"/>
      <c r="AE623" s="32" t="s">
        <v>1674</v>
      </c>
      <c r="AF623" s="32"/>
      <c r="AG623" s="32"/>
      <c r="AH623" s="32"/>
      <c r="AI623" s="32"/>
      <c r="AJ623" s="32"/>
      <c r="AK623" s="32"/>
      <c r="AL623" s="32"/>
      <c r="AM623" s="32">
        <v>21</v>
      </c>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8"/>
      <c r="B624" s="177"/>
      <c r="C624" s="293"/>
      <c r="D624" s="294"/>
      <c r="E624" s="295"/>
      <c r="F624" s="296"/>
      <c r="G624" s="297"/>
      <c r="H624" s="194"/>
      <c r="I624" s="194"/>
      <c r="J624" s="194"/>
      <c r="K624" s="194"/>
      <c r="L624" s="194"/>
      <c r="M624" s="194"/>
      <c r="N624" s="195"/>
      <c r="O624" s="221"/>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312" t="s">
        <v>2152</v>
      </c>
      <c r="C625" s="313"/>
      <c r="D625" s="314"/>
      <c r="E625" s="315"/>
      <c r="F625" s="316"/>
      <c r="G625" s="317"/>
      <c r="H625" s="194"/>
      <c r="I625" s="194"/>
      <c r="J625" s="194"/>
      <c r="K625" s="194"/>
      <c r="L625" s="194"/>
      <c r="M625" s="194"/>
      <c r="N625" s="195"/>
      <c r="O625" s="221"/>
      <c r="P625" s="32"/>
      <c r="Q625" s="32"/>
      <c r="R625" s="32"/>
      <c r="S625" s="32"/>
      <c r="T625" s="32"/>
      <c r="U625" s="32"/>
      <c r="V625" s="32"/>
      <c r="W625" s="32"/>
      <c r="X625" s="32"/>
      <c r="Y625" s="32"/>
      <c r="Z625" s="32"/>
      <c r="AA625" s="32"/>
      <c r="AB625" s="32"/>
      <c r="AC625" s="32">
        <v>0</v>
      </c>
      <c r="AD625" s="32"/>
      <c r="AE625" s="32" t="s">
        <v>377</v>
      </c>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7">
        <v>153</v>
      </c>
      <c r="B626" s="176" t="s">
        <v>2153</v>
      </c>
      <c r="C626" s="202" t="s">
        <v>2154</v>
      </c>
      <c r="D626" s="181" t="s">
        <v>560</v>
      </c>
      <c r="E626" s="186">
        <v>647</v>
      </c>
      <c r="F626" s="193"/>
      <c r="G626" s="194">
        <f>ROUND(E626*F626,2)</f>
        <v>0</v>
      </c>
      <c r="H626" s="194">
        <v>21</v>
      </c>
      <c r="I626" s="194">
        <f>G626*(1+H626/100)</f>
        <v>0</v>
      </c>
      <c r="J626" s="194">
        <v>0</v>
      </c>
      <c r="K626" s="194">
        <f>ROUND(E626*J626,2)</f>
        <v>0</v>
      </c>
      <c r="L626" s="194">
        <v>0</v>
      </c>
      <c r="M626" s="194">
        <f>ROUND(E626*L626,2)</f>
        <v>0</v>
      </c>
      <c r="N626" s="195" t="s">
        <v>1947</v>
      </c>
      <c r="O626" s="221" t="s">
        <v>281</v>
      </c>
      <c r="P626" s="32"/>
      <c r="Q626" s="32"/>
      <c r="R626" s="32"/>
      <c r="S626" s="32"/>
      <c r="T626" s="32"/>
      <c r="U626" s="32"/>
      <c r="V626" s="32"/>
      <c r="W626" s="32"/>
      <c r="X626" s="32"/>
      <c r="Y626" s="32"/>
      <c r="Z626" s="32"/>
      <c r="AA626" s="32"/>
      <c r="AB626" s="32"/>
      <c r="AC626" s="32"/>
      <c r="AD626" s="32"/>
      <c r="AE626" s="32" t="s">
        <v>1674</v>
      </c>
      <c r="AF626" s="32"/>
      <c r="AG626" s="32"/>
      <c r="AH626" s="32"/>
      <c r="AI626" s="32"/>
      <c r="AJ626" s="32"/>
      <c r="AK626" s="32"/>
      <c r="AL626" s="32"/>
      <c r="AM626" s="32">
        <v>21</v>
      </c>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93"/>
      <c r="D627" s="294"/>
      <c r="E627" s="295"/>
      <c r="F627" s="296"/>
      <c r="G627" s="297"/>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7">
        <v>154</v>
      </c>
      <c r="B628" s="176" t="s">
        <v>2155</v>
      </c>
      <c r="C628" s="202" t="s">
        <v>2156</v>
      </c>
      <c r="D628" s="181" t="s">
        <v>560</v>
      </c>
      <c r="E628" s="186">
        <v>90</v>
      </c>
      <c r="F628" s="193"/>
      <c r="G628" s="194">
        <f>ROUND(E628*F628,2)</f>
        <v>0</v>
      </c>
      <c r="H628" s="194">
        <v>21</v>
      </c>
      <c r="I628" s="194">
        <f>G628*(1+H628/100)</f>
        <v>0</v>
      </c>
      <c r="J628" s="194">
        <v>0</v>
      </c>
      <c r="K628" s="194">
        <f>ROUND(E628*J628,2)</f>
        <v>0</v>
      </c>
      <c r="L628" s="194">
        <v>0</v>
      </c>
      <c r="M628" s="194">
        <f>ROUND(E628*L628,2)</f>
        <v>0</v>
      </c>
      <c r="N628" s="195" t="s">
        <v>1947</v>
      </c>
      <c r="O628" s="221" t="s">
        <v>281</v>
      </c>
      <c r="P628" s="32"/>
      <c r="Q628" s="32"/>
      <c r="R628" s="32"/>
      <c r="S628" s="32"/>
      <c r="T628" s="32"/>
      <c r="U628" s="32"/>
      <c r="V628" s="32"/>
      <c r="W628" s="32"/>
      <c r="X628" s="32"/>
      <c r="Y628" s="32"/>
      <c r="Z628" s="32"/>
      <c r="AA628" s="32"/>
      <c r="AB628" s="32"/>
      <c r="AC628" s="32"/>
      <c r="AD628" s="32"/>
      <c r="AE628" s="32" t="s">
        <v>1674</v>
      </c>
      <c r="AF628" s="32"/>
      <c r="AG628" s="32"/>
      <c r="AH628" s="32"/>
      <c r="AI628" s="32"/>
      <c r="AJ628" s="32"/>
      <c r="AK628" s="32"/>
      <c r="AL628" s="32"/>
      <c r="AM628" s="32">
        <v>21</v>
      </c>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8"/>
      <c r="B629" s="177"/>
      <c r="C629" s="293"/>
      <c r="D629" s="294"/>
      <c r="E629" s="295"/>
      <c r="F629" s="296"/>
      <c r="G629" s="297"/>
      <c r="H629" s="194"/>
      <c r="I629" s="194"/>
      <c r="J629" s="194"/>
      <c r="K629" s="194"/>
      <c r="L629" s="194"/>
      <c r="M629" s="194"/>
      <c r="N629" s="195"/>
      <c r="O629" s="221"/>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312" t="s">
        <v>2157</v>
      </c>
      <c r="C630" s="313"/>
      <c r="D630" s="314"/>
      <c r="E630" s="315"/>
      <c r="F630" s="316"/>
      <c r="G630" s="317"/>
      <c r="H630" s="194"/>
      <c r="I630" s="194"/>
      <c r="J630" s="194"/>
      <c r="K630" s="194"/>
      <c r="L630" s="194"/>
      <c r="M630" s="194"/>
      <c r="N630" s="195"/>
      <c r="O630" s="221"/>
      <c r="P630" s="32"/>
      <c r="Q630" s="32"/>
      <c r="R630" s="32"/>
      <c r="S630" s="32"/>
      <c r="T630" s="32"/>
      <c r="U630" s="32"/>
      <c r="V630" s="32"/>
      <c r="W630" s="32"/>
      <c r="X630" s="32"/>
      <c r="Y630" s="32"/>
      <c r="Z630" s="32"/>
      <c r="AA630" s="32"/>
      <c r="AB630" s="32"/>
      <c r="AC630" s="32">
        <v>0</v>
      </c>
      <c r="AD630" s="32"/>
      <c r="AE630" s="32" t="s">
        <v>377</v>
      </c>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7">
        <v>155</v>
      </c>
      <c r="B631" s="176" t="s">
        <v>2158</v>
      </c>
      <c r="C631" s="202" t="s">
        <v>2159</v>
      </c>
      <c r="D631" s="181" t="s">
        <v>560</v>
      </c>
      <c r="E631" s="186">
        <v>737</v>
      </c>
      <c r="F631" s="193"/>
      <c r="G631" s="194">
        <f>ROUND(E631*F631,2)</f>
        <v>0</v>
      </c>
      <c r="H631" s="194">
        <v>21</v>
      </c>
      <c r="I631" s="194">
        <f>G631*(1+H631/100)</f>
        <v>0</v>
      </c>
      <c r="J631" s="194">
        <v>1.0000000000000001E-5</v>
      </c>
      <c r="K631" s="194">
        <f>ROUND(E631*J631,2)</f>
        <v>0.01</v>
      </c>
      <c r="L631" s="194">
        <v>0</v>
      </c>
      <c r="M631" s="194">
        <f>ROUND(E631*L631,2)</f>
        <v>0</v>
      </c>
      <c r="N631" s="195" t="s">
        <v>1947</v>
      </c>
      <c r="O631" s="221" t="s">
        <v>281</v>
      </c>
      <c r="P631" s="32"/>
      <c r="Q631" s="32"/>
      <c r="R631" s="32"/>
      <c r="S631" s="32"/>
      <c r="T631" s="32"/>
      <c r="U631" s="32"/>
      <c r="V631" s="32"/>
      <c r="W631" s="32"/>
      <c r="X631" s="32"/>
      <c r="Y631" s="32"/>
      <c r="Z631" s="32"/>
      <c r="AA631" s="32"/>
      <c r="AB631" s="32"/>
      <c r="AC631" s="32"/>
      <c r="AD631" s="32"/>
      <c r="AE631" s="32" t="s">
        <v>1674</v>
      </c>
      <c r="AF631" s="32"/>
      <c r="AG631" s="32"/>
      <c r="AH631" s="32"/>
      <c r="AI631" s="32"/>
      <c r="AJ631" s="32"/>
      <c r="AK631" s="32"/>
      <c r="AL631" s="32"/>
      <c r="AM631" s="32">
        <v>21</v>
      </c>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93"/>
      <c r="D632" s="294"/>
      <c r="E632" s="295"/>
      <c r="F632" s="296"/>
      <c r="G632" s="297"/>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8"/>
      <c r="B633" s="312" t="s">
        <v>2160</v>
      </c>
      <c r="C633" s="313"/>
      <c r="D633" s="314"/>
      <c r="E633" s="315"/>
      <c r="F633" s="316"/>
      <c r="G633" s="317"/>
      <c r="H633" s="194"/>
      <c r="I633" s="194"/>
      <c r="J633" s="194"/>
      <c r="K633" s="194"/>
      <c r="L633" s="194"/>
      <c r="M633" s="194"/>
      <c r="N633" s="195"/>
      <c r="O633" s="221"/>
      <c r="P633" s="32"/>
      <c r="Q633" s="32"/>
      <c r="R633" s="32"/>
      <c r="S633" s="32"/>
      <c r="T633" s="32"/>
      <c r="U633" s="32"/>
      <c r="V633" s="32"/>
      <c r="W633" s="32"/>
      <c r="X633" s="32"/>
      <c r="Y633" s="32"/>
      <c r="Z633" s="32"/>
      <c r="AA633" s="32"/>
      <c r="AB633" s="32"/>
      <c r="AC633" s="32">
        <v>0</v>
      </c>
      <c r="AD633" s="32"/>
      <c r="AE633" s="32" t="s">
        <v>377</v>
      </c>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312" t="s">
        <v>2161</v>
      </c>
      <c r="C634" s="313"/>
      <c r="D634" s="314"/>
      <c r="E634" s="315"/>
      <c r="F634" s="316"/>
      <c r="G634" s="317"/>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t="s">
        <v>379</v>
      </c>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7">
        <v>156</v>
      </c>
      <c r="B635" s="176" t="s">
        <v>2162</v>
      </c>
      <c r="C635" s="202" t="s">
        <v>2163</v>
      </c>
      <c r="D635" s="181" t="s">
        <v>478</v>
      </c>
      <c r="E635" s="186">
        <v>1.47</v>
      </c>
      <c r="F635" s="193"/>
      <c r="G635" s="194">
        <f>ROUND(E635*F635,2)</f>
        <v>0</v>
      </c>
      <c r="H635" s="194">
        <v>21</v>
      </c>
      <c r="I635" s="194">
        <f>G635*(1+H635/100)</f>
        <v>0</v>
      </c>
      <c r="J635" s="194">
        <v>0</v>
      </c>
      <c r="K635" s="194">
        <f>ROUND(E635*J635,2)</f>
        <v>0</v>
      </c>
      <c r="L635" s="194">
        <v>0</v>
      </c>
      <c r="M635" s="194">
        <f>ROUND(E635*L635,2)</f>
        <v>0</v>
      </c>
      <c r="N635" s="195" t="s">
        <v>1947</v>
      </c>
      <c r="O635" s="221" t="s">
        <v>281</v>
      </c>
      <c r="P635" s="32"/>
      <c r="Q635" s="32"/>
      <c r="R635" s="32"/>
      <c r="S635" s="32"/>
      <c r="T635" s="32"/>
      <c r="U635" s="32"/>
      <c r="V635" s="32"/>
      <c r="W635" s="32"/>
      <c r="X635" s="32"/>
      <c r="Y635" s="32"/>
      <c r="Z635" s="32"/>
      <c r="AA635" s="32"/>
      <c r="AB635" s="32"/>
      <c r="AC635" s="32"/>
      <c r="AD635" s="32"/>
      <c r="AE635" s="32" t="s">
        <v>1674</v>
      </c>
      <c r="AF635" s="32"/>
      <c r="AG635" s="32"/>
      <c r="AH635" s="32"/>
      <c r="AI635" s="32"/>
      <c r="AJ635" s="32"/>
      <c r="AK635" s="32"/>
      <c r="AL635" s="32"/>
      <c r="AM635" s="32">
        <v>21</v>
      </c>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93"/>
      <c r="D636" s="294"/>
      <c r="E636" s="295"/>
      <c r="F636" s="296"/>
      <c r="G636" s="297"/>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x14ac:dyDescent="0.2">
      <c r="A637" s="216" t="s">
        <v>276</v>
      </c>
      <c r="B637" s="175" t="s">
        <v>179</v>
      </c>
      <c r="C637" s="201" t="s">
        <v>180</v>
      </c>
      <c r="D637" s="180"/>
      <c r="E637" s="185"/>
      <c r="F637" s="304">
        <f>SUM(G638:G655)</f>
        <v>0</v>
      </c>
      <c r="G637" s="305"/>
      <c r="H637" s="191"/>
      <c r="I637" s="191">
        <f>SUM(I638:I655)</f>
        <v>0</v>
      </c>
      <c r="J637" s="191"/>
      <c r="K637" s="191">
        <f>SUM(K638:K655)</f>
        <v>0.19</v>
      </c>
      <c r="L637" s="191"/>
      <c r="M637" s="191">
        <f>SUM(M638:M655)</f>
        <v>0</v>
      </c>
      <c r="N637" s="192"/>
      <c r="O637" s="220"/>
      <c r="AE637" t="s">
        <v>277</v>
      </c>
    </row>
    <row r="638" spans="1:60" ht="22.5" outlineLevel="1" x14ac:dyDescent="0.2">
      <c r="A638" s="217">
        <v>157</v>
      </c>
      <c r="B638" s="176" t="s">
        <v>2164</v>
      </c>
      <c r="C638" s="202" t="s">
        <v>2165</v>
      </c>
      <c r="D638" s="181" t="s">
        <v>498</v>
      </c>
      <c r="E638" s="186">
        <v>1</v>
      </c>
      <c r="F638" s="193"/>
      <c r="G638" s="194">
        <f>ROUND(E638*F638,2)</f>
        <v>0</v>
      </c>
      <c r="H638" s="194">
        <v>21</v>
      </c>
      <c r="I638" s="194">
        <f>G638*(1+H638/100)</f>
        <v>0</v>
      </c>
      <c r="J638" s="194">
        <v>0.15</v>
      </c>
      <c r="K638" s="194">
        <f>ROUND(E638*J638,2)</f>
        <v>0.15</v>
      </c>
      <c r="L638" s="194">
        <v>0</v>
      </c>
      <c r="M638" s="194">
        <f>ROUND(E638*L638,2)</f>
        <v>0</v>
      </c>
      <c r="N638" s="195"/>
      <c r="O638" s="221" t="s">
        <v>295</v>
      </c>
      <c r="P638" s="32"/>
      <c r="Q638" s="32"/>
      <c r="R638" s="32"/>
      <c r="S638" s="32"/>
      <c r="T638" s="32"/>
      <c r="U638" s="32"/>
      <c r="V638" s="32"/>
      <c r="W638" s="32"/>
      <c r="X638" s="32"/>
      <c r="Y638" s="32"/>
      <c r="Z638" s="32"/>
      <c r="AA638" s="32"/>
      <c r="AB638" s="32"/>
      <c r="AC638" s="32"/>
      <c r="AD638" s="32"/>
      <c r="AE638" s="32" t="s">
        <v>1674</v>
      </c>
      <c r="AF638" s="32"/>
      <c r="AG638" s="32"/>
      <c r="AH638" s="32"/>
      <c r="AI638" s="32"/>
      <c r="AJ638" s="32"/>
      <c r="AK638" s="32"/>
      <c r="AL638" s="32"/>
      <c r="AM638" s="32">
        <v>21</v>
      </c>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93"/>
      <c r="D639" s="294"/>
      <c r="E639" s="295"/>
      <c r="F639" s="296"/>
      <c r="G639" s="297"/>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7">
        <v>158</v>
      </c>
      <c r="B640" s="176" t="s">
        <v>2166</v>
      </c>
      <c r="C640" s="202" t="s">
        <v>2167</v>
      </c>
      <c r="D640" s="181" t="s">
        <v>498</v>
      </c>
      <c r="E640" s="186">
        <v>1</v>
      </c>
      <c r="F640" s="193"/>
      <c r="G640" s="194">
        <f>ROUND(E640*F640,2)</f>
        <v>0</v>
      </c>
      <c r="H640" s="194">
        <v>21</v>
      </c>
      <c r="I640" s="194">
        <f>G640*(1+H640/100)</f>
        <v>0</v>
      </c>
      <c r="J640" s="194">
        <v>0</v>
      </c>
      <c r="K640" s="194">
        <f>ROUND(E640*J640,2)</f>
        <v>0</v>
      </c>
      <c r="L640" s="194">
        <v>0</v>
      </c>
      <c r="M640" s="194">
        <f>ROUND(E640*L640,2)</f>
        <v>0</v>
      </c>
      <c r="N640" s="195"/>
      <c r="O640" s="221" t="s">
        <v>295</v>
      </c>
      <c r="P640" s="32"/>
      <c r="Q640" s="32"/>
      <c r="R640" s="32"/>
      <c r="S640" s="32"/>
      <c r="T640" s="32"/>
      <c r="U640" s="32"/>
      <c r="V640" s="32"/>
      <c r="W640" s="32"/>
      <c r="X640" s="32"/>
      <c r="Y640" s="32"/>
      <c r="Z640" s="32"/>
      <c r="AA640" s="32"/>
      <c r="AB640" s="32"/>
      <c r="AC640" s="32"/>
      <c r="AD640" s="32"/>
      <c r="AE640" s="32" t="s">
        <v>1674</v>
      </c>
      <c r="AF640" s="32"/>
      <c r="AG640" s="32"/>
      <c r="AH640" s="32"/>
      <c r="AI640" s="32"/>
      <c r="AJ640" s="32"/>
      <c r="AK640" s="32"/>
      <c r="AL640" s="32"/>
      <c r="AM640" s="32">
        <v>21</v>
      </c>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8"/>
      <c r="B641" s="177"/>
      <c r="C641" s="293"/>
      <c r="D641" s="294"/>
      <c r="E641" s="295"/>
      <c r="F641" s="296"/>
      <c r="G641" s="297"/>
      <c r="H641" s="194"/>
      <c r="I641" s="194"/>
      <c r="J641" s="194"/>
      <c r="K641" s="194"/>
      <c r="L641" s="194"/>
      <c r="M641" s="194"/>
      <c r="N641" s="195"/>
      <c r="O641" s="221"/>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7">
        <v>159</v>
      </c>
      <c r="B642" s="176" t="s">
        <v>2168</v>
      </c>
      <c r="C642" s="202" t="s">
        <v>2169</v>
      </c>
      <c r="D642" s="181" t="s">
        <v>498</v>
      </c>
      <c r="E642" s="186">
        <v>1</v>
      </c>
      <c r="F642" s="193"/>
      <c r="G642" s="194">
        <f>ROUND(E642*F642,2)</f>
        <v>0</v>
      </c>
      <c r="H642" s="194">
        <v>21</v>
      </c>
      <c r="I642" s="194">
        <f>G642*(1+H642/100)</f>
        <v>0</v>
      </c>
      <c r="J642" s="194">
        <v>1.6E-2</v>
      </c>
      <c r="K642" s="194">
        <f>ROUND(E642*J642,2)</f>
        <v>0.02</v>
      </c>
      <c r="L642" s="194">
        <v>0</v>
      </c>
      <c r="M642" s="194">
        <f>ROUND(E642*L642,2)</f>
        <v>0</v>
      </c>
      <c r="N642" s="195"/>
      <c r="O642" s="221" t="s">
        <v>295</v>
      </c>
      <c r="P642" s="32"/>
      <c r="Q642" s="32"/>
      <c r="R642" s="32"/>
      <c r="S642" s="32"/>
      <c r="T642" s="32"/>
      <c r="U642" s="32"/>
      <c r="V642" s="32"/>
      <c r="W642" s="32"/>
      <c r="X642" s="32"/>
      <c r="Y642" s="32"/>
      <c r="Z642" s="32"/>
      <c r="AA642" s="32"/>
      <c r="AB642" s="32"/>
      <c r="AC642" s="32"/>
      <c r="AD642" s="32"/>
      <c r="AE642" s="32" t="s">
        <v>1674</v>
      </c>
      <c r="AF642" s="32"/>
      <c r="AG642" s="32"/>
      <c r="AH642" s="32"/>
      <c r="AI642" s="32"/>
      <c r="AJ642" s="32"/>
      <c r="AK642" s="32"/>
      <c r="AL642" s="32"/>
      <c r="AM642" s="32">
        <v>21</v>
      </c>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93"/>
      <c r="D643" s="294"/>
      <c r="E643" s="295"/>
      <c r="F643" s="296"/>
      <c r="G643" s="297"/>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7">
        <v>160</v>
      </c>
      <c r="B644" s="176" t="s">
        <v>2170</v>
      </c>
      <c r="C644" s="202" t="s">
        <v>2171</v>
      </c>
      <c r="D644" s="181" t="s">
        <v>498</v>
      </c>
      <c r="E644" s="186">
        <v>1</v>
      </c>
      <c r="F644" s="193"/>
      <c r="G644" s="194">
        <f>ROUND(E644*F644,2)</f>
        <v>0</v>
      </c>
      <c r="H644" s="194">
        <v>21</v>
      </c>
      <c r="I644" s="194">
        <f>G644*(1+H644/100)</f>
        <v>0</v>
      </c>
      <c r="J644" s="194">
        <v>3.0000000000000001E-3</v>
      </c>
      <c r="K644" s="194">
        <f>ROUND(E644*J644,2)</f>
        <v>0</v>
      </c>
      <c r="L644" s="194">
        <v>0</v>
      </c>
      <c r="M644" s="194">
        <f>ROUND(E644*L644,2)</f>
        <v>0</v>
      </c>
      <c r="N644" s="195"/>
      <c r="O644" s="221" t="s">
        <v>295</v>
      </c>
      <c r="P644" s="32"/>
      <c r="Q644" s="32"/>
      <c r="R644" s="32"/>
      <c r="S644" s="32"/>
      <c r="T644" s="32"/>
      <c r="U644" s="32"/>
      <c r="V644" s="32"/>
      <c r="W644" s="32"/>
      <c r="X644" s="32"/>
      <c r="Y644" s="32"/>
      <c r="Z644" s="32"/>
      <c r="AA644" s="32"/>
      <c r="AB644" s="32"/>
      <c r="AC644" s="32"/>
      <c r="AD644" s="32"/>
      <c r="AE644" s="32" t="s">
        <v>1674</v>
      </c>
      <c r="AF644" s="32"/>
      <c r="AG644" s="32"/>
      <c r="AH644" s="32"/>
      <c r="AI644" s="32"/>
      <c r="AJ644" s="32"/>
      <c r="AK644" s="32"/>
      <c r="AL644" s="32"/>
      <c r="AM644" s="32">
        <v>21</v>
      </c>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outlineLevel="1" x14ac:dyDescent="0.2">
      <c r="A645" s="218"/>
      <c r="B645" s="177"/>
      <c r="C645" s="293"/>
      <c r="D645" s="294"/>
      <c r="E645" s="295"/>
      <c r="F645" s="296"/>
      <c r="G645" s="297"/>
      <c r="H645" s="194"/>
      <c r="I645" s="194"/>
      <c r="J645" s="194"/>
      <c r="K645" s="194"/>
      <c r="L645" s="194"/>
      <c r="M645" s="194"/>
      <c r="N645" s="195"/>
      <c r="O645" s="221"/>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7">
        <v>161</v>
      </c>
      <c r="B646" s="176" t="s">
        <v>2172</v>
      </c>
      <c r="C646" s="202" t="s">
        <v>2173</v>
      </c>
      <c r="D646" s="181" t="s">
        <v>498</v>
      </c>
      <c r="E646" s="186">
        <v>1</v>
      </c>
      <c r="F646" s="193"/>
      <c r="G646" s="194">
        <f>ROUND(E646*F646,2)</f>
        <v>0</v>
      </c>
      <c r="H646" s="194">
        <v>21</v>
      </c>
      <c r="I646" s="194">
        <f>G646*(1+H646/100)</f>
        <v>0</v>
      </c>
      <c r="J646" s="194">
        <v>5.0000000000000001E-3</v>
      </c>
      <c r="K646" s="194">
        <f>ROUND(E646*J646,2)</f>
        <v>0.01</v>
      </c>
      <c r="L646" s="194">
        <v>0</v>
      </c>
      <c r="M646" s="194">
        <f>ROUND(E646*L646,2)</f>
        <v>0</v>
      </c>
      <c r="N646" s="195"/>
      <c r="O646" s="221" t="s">
        <v>295</v>
      </c>
      <c r="P646" s="32"/>
      <c r="Q646" s="32"/>
      <c r="R646" s="32"/>
      <c r="S646" s="32"/>
      <c r="T646" s="32"/>
      <c r="U646" s="32"/>
      <c r="V646" s="32"/>
      <c r="W646" s="32"/>
      <c r="X646" s="32"/>
      <c r="Y646" s="32"/>
      <c r="Z646" s="32"/>
      <c r="AA646" s="32"/>
      <c r="AB646" s="32"/>
      <c r="AC646" s="32"/>
      <c r="AD646" s="32"/>
      <c r="AE646" s="32" t="s">
        <v>1674</v>
      </c>
      <c r="AF646" s="32"/>
      <c r="AG646" s="32"/>
      <c r="AH646" s="32"/>
      <c r="AI646" s="32"/>
      <c r="AJ646" s="32"/>
      <c r="AK646" s="32"/>
      <c r="AL646" s="32"/>
      <c r="AM646" s="32">
        <v>21</v>
      </c>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93"/>
      <c r="D647" s="294"/>
      <c r="E647" s="295"/>
      <c r="F647" s="296"/>
      <c r="G647" s="297"/>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7">
        <v>162</v>
      </c>
      <c r="B648" s="176" t="s">
        <v>2174</v>
      </c>
      <c r="C648" s="202" t="s">
        <v>2175</v>
      </c>
      <c r="D648" s="181" t="s">
        <v>498</v>
      </c>
      <c r="E648" s="186">
        <v>1</v>
      </c>
      <c r="F648" s="193"/>
      <c r="G648" s="194">
        <f>ROUND(E648*F648,2)</f>
        <v>0</v>
      </c>
      <c r="H648" s="194">
        <v>21</v>
      </c>
      <c r="I648" s="194">
        <f>G648*(1+H648/100)</f>
        <v>0</v>
      </c>
      <c r="J648" s="194">
        <v>2E-3</v>
      </c>
      <c r="K648" s="194">
        <f>ROUND(E648*J648,2)</f>
        <v>0</v>
      </c>
      <c r="L648" s="194">
        <v>0</v>
      </c>
      <c r="M648" s="194">
        <f>ROUND(E648*L648,2)</f>
        <v>0</v>
      </c>
      <c r="N648" s="195"/>
      <c r="O648" s="221" t="s">
        <v>295</v>
      </c>
      <c r="P648" s="32"/>
      <c r="Q648" s="32"/>
      <c r="R648" s="32"/>
      <c r="S648" s="32"/>
      <c r="T648" s="32"/>
      <c r="U648" s="32"/>
      <c r="V648" s="32"/>
      <c r="W648" s="32"/>
      <c r="X648" s="32"/>
      <c r="Y648" s="32"/>
      <c r="Z648" s="32"/>
      <c r="AA648" s="32"/>
      <c r="AB648" s="32"/>
      <c r="AC648" s="32"/>
      <c r="AD648" s="32"/>
      <c r="AE648" s="32" t="s">
        <v>1674</v>
      </c>
      <c r="AF648" s="32"/>
      <c r="AG648" s="32"/>
      <c r="AH648" s="32"/>
      <c r="AI648" s="32"/>
      <c r="AJ648" s="32"/>
      <c r="AK648" s="32"/>
      <c r="AL648" s="32"/>
      <c r="AM648" s="32">
        <v>21</v>
      </c>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outlineLevel="1" x14ac:dyDescent="0.2">
      <c r="A649" s="218"/>
      <c r="B649" s="177"/>
      <c r="C649" s="293"/>
      <c r="D649" s="294"/>
      <c r="E649" s="295"/>
      <c r="F649" s="296"/>
      <c r="G649" s="297"/>
      <c r="H649" s="194"/>
      <c r="I649" s="194"/>
      <c r="J649" s="194"/>
      <c r="K649" s="194"/>
      <c r="L649" s="194"/>
      <c r="M649" s="194"/>
      <c r="N649" s="195"/>
      <c r="O649" s="221"/>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7">
        <v>163</v>
      </c>
      <c r="B650" s="176" t="s">
        <v>2176</v>
      </c>
      <c r="C650" s="202" t="s">
        <v>2177</v>
      </c>
      <c r="D650" s="181" t="s">
        <v>498</v>
      </c>
      <c r="E650" s="186">
        <v>1</v>
      </c>
      <c r="F650" s="193"/>
      <c r="G650" s="194">
        <f>ROUND(E650*F650,2)</f>
        <v>0</v>
      </c>
      <c r="H650" s="194">
        <v>21</v>
      </c>
      <c r="I650" s="194">
        <f>G650*(1+H650/100)</f>
        <v>0</v>
      </c>
      <c r="J650" s="194">
        <v>5.0000000000000001E-3</v>
      </c>
      <c r="K650" s="194">
        <f>ROUND(E650*J650,2)</f>
        <v>0.01</v>
      </c>
      <c r="L650" s="194">
        <v>0</v>
      </c>
      <c r="M650" s="194">
        <f>ROUND(E650*L650,2)</f>
        <v>0</v>
      </c>
      <c r="N650" s="195"/>
      <c r="O650" s="221" t="s">
        <v>295</v>
      </c>
      <c r="P650" s="32"/>
      <c r="Q650" s="32"/>
      <c r="R650" s="32"/>
      <c r="S650" s="32"/>
      <c r="T650" s="32"/>
      <c r="U650" s="32"/>
      <c r="V650" s="32"/>
      <c r="W650" s="32"/>
      <c r="X650" s="32"/>
      <c r="Y650" s="32"/>
      <c r="Z650" s="32"/>
      <c r="AA650" s="32"/>
      <c r="AB650" s="32"/>
      <c r="AC650" s="32"/>
      <c r="AD650" s="32"/>
      <c r="AE650" s="32" t="s">
        <v>1674</v>
      </c>
      <c r="AF650" s="32"/>
      <c r="AG650" s="32"/>
      <c r="AH650" s="32"/>
      <c r="AI650" s="32"/>
      <c r="AJ650" s="32"/>
      <c r="AK650" s="32"/>
      <c r="AL650" s="32"/>
      <c r="AM650" s="32">
        <v>21</v>
      </c>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93"/>
      <c r="D651" s="294"/>
      <c r="E651" s="295"/>
      <c r="F651" s="296"/>
      <c r="G651" s="297"/>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312" t="s">
        <v>2178</v>
      </c>
      <c r="C652" s="313"/>
      <c r="D652" s="314"/>
      <c r="E652" s="315"/>
      <c r="F652" s="316"/>
      <c r="G652" s="317"/>
      <c r="H652" s="194"/>
      <c r="I652" s="194"/>
      <c r="J652" s="194"/>
      <c r="K652" s="194"/>
      <c r="L652" s="194"/>
      <c r="M652" s="194"/>
      <c r="N652" s="195"/>
      <c r="O652" s="221"/>
      <c r="P652" s="32"/>
      <c r="Q652" s="32"/>
      <c r="R652" s="32"/>
      <c r="S652" s="32"/>
      <c r="T652" s="32"/>
      <c r="U652" s="32"/>
      <c r="V652" s="32"/>
      <c r="W652" s="32"/>
      <c r="X652" s="32"/>
      <c r="Y652" s="32"/>
      <c r="Z652" s="32"/>
      <c r="AA652" s="32"/>
      <c r="AB652" s="32"/>
      <c r="AC652" s="32">
        <v>0</v>
      </c>
      <c r="AD652" s="32"/>
      <c r="AE652" s="32" t="s">
        <v>377</v>
      </c>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2161</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c r="AD653" s="32"/>
      <c r="AE653" s="32" t="s">
        <v>379</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7">
        <v>164</v>
      </c>
      <c r="B654" s="176" t="s">
        <v>2179</v>
      </c>
      <c r="C654" s="202" t="s">
        <v>2163</v>
      </c>
      <c r="D654" s="181" t="s">
        <v>478</v>
      </c>
      <c r="E654" s="186">
        <v>0.18</v>
      </c>
      <c r="F654" s="193"/>
      <c r="G654" s="194">
        <f>ROUND(E654*F654,2)</f>
        <v>0</v>
      </c>
      <c r="H654" s="194">
        <v>21</v>
      </c>
      <c r="I654" s="194">
        <f>G654*(1+H654/100)</f>
        <v>0</v>
      </c>
      <c r="J654" s="194">
        <v>0</v>
      </c>
      <c r="K654" s="194">
        <f>ROUND(E654*J654,2)</f>
        <v>0</v>
      </c>
      <c r="L654" s="194">
        <v>0</v>
      </c>
      <c r="M654" s="194">
        <f>ROUND(E654*L654,2)</f>
        <v>0</v>
      </c>
      <c r="N654" s="195" t="s">
        <v>1947</v>
      </c>
      <c r="O654" s="221" t="s">
        <v>281</v>
      </c>
      <c r="P654" s="32"/>
      <c r="Q654" s="32"/>
      <c r="R654" s="32"/>
      <c r="S654" s="32"/>
      <c r="T654" s="32"/>
      <c r="U654" s="32"/>
      <c r="V654" s="32"/>
      <c r="W654" s="32"/>
      <c r="X654" s="32"/>
      <c r="Y654" s="32"/>
      <c r="Z654" s="32"/>
      <c r="AA654" s="32"/>
      <c r="AB654" s="32"/>
      <c r="AC654" s="32"/>
      <c r="AD654" s="32"/>
      <c r="AE654" s="32" t="s">
        <v>1674</v>
      </c>
      <c r="AF654" s="32"/>
      <c r="AG654" s="32"/>
      <c r="AH654" s="32"/>
      <c r="AI654" s="32"/>
      <c r="AJ654" s="32"/>
      <c r="AK654" s="32"/>
      <c r="AL654" s="32"/>
      <c r="AM654" s="32">
        <v>21</v>
      </c>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c r="B655" s="177"/>
      <c r="C655" s="293"/>
      <c r="D655" s="294"/>
      <c r="E655" s="295"/>
      <c r="F655" s="296"/>
      <c r="G655" s="297"/>
      <c r="H655" s="194"/>
      <c r="I655" s="194"/>
      <c r="J655" s="194"/>
      <c r="K655" s="194"/>
      <c r="L655" s="194"/>
      <c r="M655" s="194"/>
      <c r="N655" s="195"/>
      <c r="O655" s="221"/>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x14ac:dyDescent="0.2">
      <c r="A656" s="216" t="s">
        <v>276</v>
      </c>
      <c r="B656" s="175" t="s">
        <v>181</v>
      </c>
      <c r="C656" s="201" t="s">
        <v>182</v>
      </c>
      <c r="D656" s="180"/>
      <c r="E656" s="185"/>
      <c r="F656" s="304">
        <f>SUM(G657:G724)</f>
        <v>0</v>
      </c>
      <c r="G656" s="305"/>
      <c r="H656" s="191"/>
      <c r="I656" s="191">
        <f>SUM(I657:I724)</f>
        <v>0</v>
      </c>
      <c r="J656" s="191"/>
      <c r="K656" s="191">
        <f>SUM(K657:K724)</f>
        <v>0.96000000000000019</v>
      </c>
      <c r="L656" s="191"/>
      <c r="M656" s="191">
        <f>SUM(M657:M724)</f>
        <v>0</v>
      </c>
      <c r="N656" s="192"/>
      <c r="O656" s="220"/>
      <c r="AE656" t="s">
        <v>277</v>
      </c>
    </row>
    <row r="657" spans="1:60" outlineLevel="1" x14ac:dyDescent="0.2">
      <c r="A657" s="218"/>
      <c r="B657" s="318" t="s">
        <v>2180</v>
      </c>
      <c r="C657" s="319"/>
      <c r="D657" s="320"/>
      <c r="E657" s="321"/>
      <c r="F657" s="322"/>
      <c r="G657" s="323"/>
      <c r="H657" s="194"/>
      <c r="I657" s="194"/>
      <c r="J657" s="194"/>
      <c r="K657" s="194"/>
      <c r="L657" s="194"/>
      <c r="M657" s="194"/>
      <c r="N657" s="195"/>
      <c r="O657" s="221"/>
      <c r="P657" s="32"/>
      <c r="Q657" s="32"/>
      <c r="R657" s="32"/>
      <c r="S657" s="32"/>
      <c r="T657" s="32"/>
      <c r="U657" s="32"/>
      <c r="V657" s="32"/>
      <c r="W657" s="32"/>
      <c r="X657" s="32"/>
      <c r="Y657" s="32"/>
      <c r="Z657" s="32"/>
      <c r="AA657" s="32"/>
      <c r="AB657" s="32"/>
      <c r="AC657" s="32">
        <v>0</v>
      </c>
      <c r="AD657" s="32"/>
      <c r="AE657" s="32" t="s">
        <v>377</v>
      </c>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row>
    <row r="658" spans="1:60" ht="22.5" outlineLevel="1" x14ac:dyDescent="0.2">
      <c r="A658" s="217">
        <v>165</v>
      </c>
      <c r="B658" s="176" t="s">
        <v>2181</v>
      </c>
      <c r="C658" s="202" t="s">
        <v>2182</v>
      </c>
      <c r="D658" s="181" t="s">
        <v>498</v>
      </c>
      <c r="E658" s="186">
        <v>3</v>
      </c>
      <c r="F658" s="193"/>
      <c r="G658" s="194">
        <f>ROUND(E658*F658,2)</f>
        <v>0</v>
      </c>
      <c r="H658" s="194">
        <v>21</v>
      </c>
      <c r="I658" s="194">
        <f>G658*(1+H658/100)</f>
        <v>0</v>
      </c>
      <c r="J658" s="194">
        <v>1.772E-2</v>
      </c>
      <c r="K658" s="194">
        <f>ROUND(E658*J658,2)</f>
        <v>0.05</v>
      </c>
      <c r="L658" s="194">
        <v>0</v>
      </c>
      <c r="M658" s="194">
        <f>ROUND(E658*L658,2)</f>
        <v>0</v>
      </c>
      <c r="N658" s="195" t="s">
        <v>1947</v>
      </c>
      <c r="O658" s="221" t="s">
        <v>281</v>
      </c>
      <c r="P658" s="32"/>
      <c r="Q658" s="32"/>
      <c r="R658" s="32"/>
      <c r="S658" s="32"/>
      <c r="T658" s="32"/>
      <c r="U658" s="32"/>
      <c r="V658" s="32"/>
      <c r="W658" s="32"/>
      <c r="X658" s="32"/>
      <c r="Y658" s="32"/>
      <c r="Z658" s="32"/>
      <c r="AA658" s="32"/>
      <c r="AB658" s="32"/>
      <c r="AC658" s="32"/>
      <c r="AD658" s="32"/>
      <c r="AE658" s="32" t="s">
        <v>1674</v>
      </c>
      <c r="AF658" s="32"/>
      <c r="AG658" s="32"/>
      <c r="AH658" s="32"/>
      <c r="AI658" s="32"/>
      <c r="AJ658" s="32"/>
      <c r="AK658" s="32"/>
      <c r="AL658" s="32"/>
      <c r="AM658" s="32">
        <v>21</v>
      </c>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8"/>
      <c r="B659" s="177"/>
      <c r="C659" s="293"/>
      <c r="D659" s="294"/>
      <c r="E659" s="295"/>
      <c r="F659" s="296"/>
      <c r="G659" s="297"/>
      <c r="H659" s="194"/>
      <c r="I659" s="194"/>
      <c r="J659" s="194"/>
      <c r="K659" s="194"/>
      <c r="L659" s="194"/>
      <c r="M659" s="194"/>
      <c r="N659" s="195"/>
      <c r="O659" s="221"/>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7">
        <v>166</v>
      </c>
      <c r="B660" s="176" t="s">
        <v>2183</v>
      </c>
      <c r="C660" s="202" t="s">
        <v>2184</v>
      </c>
      <c r="D660" s="181" t="s">
        <v>498</v>
      </c>
      <c r="E660" s="186">
        <v>3</v>
      </c>
      <c r="F660" s="193"/>
      <c r="G660" s="194">
        <f>ROUND(E660*F660,2)</f>
        <v>0</v>
      </c>
      <c r="H660" s="194">
        <v>21</v>
      </c>
      <c r="I660" s="194">
        <f>G660*(1+H660/100)</f>
        <v>0</v>
      </c>
      <c r="J660" s="194">
        <v>7.0099999999999997E-3</v>
      </c>
      <c r="K660" s="194">
        <f>ROUND(E660*J660,2)</f>
        <v>0.02</v>
      </c>
      <c r="L660" s="194">
        <v>0</v>
      </c>
      <c r="M660" s="194">
        <f>ROUND(E660*L660,2)</f>
        <v>0</v>
      </c>
      <c r="N660" s="195" t="s">
        <v>479</v>
      </c>
      <c r="O660" s="221" t="s">
        <v>281</v>
      </c>
      <c r="P660" s="32"/>
      <c r="Q660" s="32"/>
      <c r="R660" s="32"/>
      <c r="S660" s="32"/>
      <c r="T660" s="32"/>
      <c r="U660" s="32"/>
      <c r="V660" s="32"/>
      <c r="W660" s="32"/>
      <c r="X660" s="32"/>
      <c r="Y660" s="32"/>
      <c r="Z660" s="32"/>
      <c r="AA660" s="32"/>
      <c r="AB660" s="32"/>
      <c r="AC660" s="32"/>
      <c r="AD660" s="32"/>
      <c r="AE660" s="32" t="s">
        <v>523</v>
      </c>
      <c r="AF660" s="32"/>
      <c r="AG660" s="32"/>
      <c r="AH660" s="32"/>
      <c r="AI660" s="32"/>
      <c r="AJ660" s="32"/>
      <c r="AK660" s="32"/>
      <c r="AL660" s="32"/>
      <c r="AM660" s="32">
        <v>21</v>
      </c>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8"/>
      <c r="B661" s="177"/>
      <c r="C661" s="293"/>
      <c r="D661" s="294"/>
      <c r="E661" s="295"/>
      <c r="F661" s="296"/>
      <c r="G661" s="297"/>
      <c r="H661" s="194"/>
      <c r="I661" s="194"/>
      <c r="J661" s="194"/>
      <c r="K661" s="194"/>
      <c r="L661" s="194"/>
      <c r="M661" s="194"/>
      <c r="N661" s="195"/>
      <c r="O661" s="221"/>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312" t="s">
        <v>2185</v>
      </c>
      <c r="C662" s="313"/>
      <c r="D662" s="314"/>
      <c r="E662" s="315"/>
      <c r="F662" s="316"/>
      <c r="G662" s="317"/>
      <c r="H662" s="194"/>
      <c r="I662" s="194"/>
      <c r="J662" s="194"/>
      <c r="K662" s="194"/>
      <c r="L662" s="194"/>
      <c r="M662" s="194"/>
      <c r="N662" s="195"/>
      <c r="O662" s="221"/>
      <c r="P662" s="32"/>
      <c r="Q662" s="32"/>
      <c r="R662" s="32"/>
      <c r="S662" s="32"/>
      <c r="T662" s="32"/>
      <c r="U662" s="32"/>
      <c r="V662" s="32"/>
      <c r="W662" s="32"/>
      <c r="X662" s="32"/>
      <c r="Y662" s="32"/>
      <c r="Z662" s="32"/>
      <c r="AA662" s="32"/>
      <c r="AB662" s="32"/>
      <c r="AC662" s="32">
        <v>0</v>
      </c>
      <c r="AD662" s="32"/>
      <c r="AE662" s="32" t="s">
        <v>377</v>
      </c>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312" t="s">
        <v>2186</v>
      </c>
      <c r="C663" s="313"/>
      <c r="D663" s="314"/>
      <c r="E663" s="315"/>
      <c r="F663" s="316"/>
      <c r="G663" s="317"/>
      <c r="H663" s="194"/>
      <c r="I663" s="194"/>
      <c r="J663" s="194"/>
      <c r="K663" s="194"/>
      <c r="L663" s="194"/>
      <c r="M663" s="194"/>
      <c r="N663" s="195"/>
      <c r="O663" s="221"/>
      <c r="P663" s="32"/>
      <c r="Q663" s="32"/>
      <c r="R663" s="32"/>
      <c r="S663" s="32"/>
      <c r="T663" s="32"/>
      <c r="U663" s="32"/>
      <c r="V663" s="32"/>
      <c r="W663" s="32"/>
      <c r="X663" s="32"/>
      <c r="Y663" s="32"/>
      <c r="Z663" s="32"/>
      <c r="AA663" s="32"/>
      <c r="AB663" s="32"/>
      <c r="AC663" s="32">
        <v>1</v>
      </c>
      <c r="AD663" s="32"/>
      <c r="AE663" s="32" t="s">
        <v>377</v>
      </c>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7">
        <v>167</v>
      </c>
      <c r="B664" s="176" t="s">
        <v>2187</v>
      </c>
      <c r="C664" s="202" t="s">
        <v>2188</v>
      </c>
      <c r="D664" s="181" t="s">
        <v>498</v>
      </c>
      <c r="E664" s="186">
        <v>3</v>
      </c>
      <c r="F664" s="193"/>
      <c r="G664" s="194">
        <f>ROUND(E664*F664,2)</f>
        <v>0</v>
      </c>
      <c r="H664" s="194">
        <v>21</v>
      </c>
      <c r="I664" s="194">
        <f>G664*(1+H664/100)</f>
        <v>0</v>
      </c>
      <c r="J664" s="194">
        <v>0</v>
      </c>
      <c r="K664" s="194">
        <f>ROUND(E664*J664,2)</f>
        <v>0</v>
      </c>
      <c r="L664" s="194">
        <v>0</v>
      </c>
      <c r="M664" s="194">
        <f>ROUND(E664*L664,2)</f>
        <v>0</v>
      </c>
      <c r="N664" s="195" t="s">
        <v>1947</v>
      </c>
      <c r="O664" s="221" t="s">
        <v>281</v>
      </c>
      <c r="P664" s="32"/>
      <c r="Q664" s="32"/>
      <c r="R664" s="32"/>
      <c r="S664" s="32"/>
      <c r="T664" s="32"/>
      <c r="U664" s="32"/>
      <c r="V664" s="32"/>
      <c r="W664" s="32"/>
      <c r="X664" s="32"/>
      <c r="Y664" s="32"/>
      <c r="Z664" s="32"/>
      <c r="AA664" s="32"/>
      <c r="AB664" s="32"/>
      <c r="AC664" s="32"/>
      <c r="AD664" s="32"/>
      <c r="AE664" s="32" t="s">
        <v>1674</v>
      </c>
      <c r="AF664" s="32"/>
      <c r="AG664" s="32"/>
      <c r="AH664" s="32"/>
      <c r="AI664" s="32"/>
      <c r="AJ664" s="32"/>
      <c r="AK664" s="32"/>
      <c r="AL664" s="32"/>
      <c r="AM664" s="32">
        <v>21</v>
      </c>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177"/>
      <c r="C665" s="293"/>
      <c r="D665" s="294"/>
      <c r="E665" s="295"/>
      <c r="F665" s="296"/>
      <c r="G665" s="297"/>
      <c r="H665" s="194"/>
      <c r="I665" s="194"/>
      <c r="J665" s="194"/>
      <c r="K665" s="194"/>
      <c r="L665" s="194"/>
      <c r="M665" s="194"/>
      <c r="N665" s="195"/>
      <c r="O665" s="221"/>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312" t="s">
        <v>2189</v>
      </c>
      <c r="C666" s="313"/>
      <c r="D666" s="314"/>
      <c r="E666" s="315"/>
      <c r="F666" s="316"/>
      <c r="G666" s="317"/>
      <c r="H666" s="194"/>
      <c r="I666" s="194"/>
      <c r="J666" s="194"/>
      <c r="K666" s="194"/>
      <c r="L666" s="194"/>
      <c r="M666" s="194"/>
      <c r="N666" s="195"/>
      <c r="O666" s="221"/>
      <c r="P666" s="32"/>
      <c r="Q666" s="32"/>
      <c r="R666" s="32"/>
      <c r="S666" s="32"/>
      <c r="T666" s="32"/>
      <c r="U666" s="32"/>
      <c r="V666" s="32"/>
      <c r="W666" s="32"/>
      <c r="X666" s="32"/>
      <c r="Y666" s="32"/>
      <c r="Z666" s="32"/>
      <c r="AA666" s="32"/>
      <c r="AB666" s="32"/>
      <c r="AC666" s="32">
        <v>0</v>
      </c>
      <c r="AD666" s="32"/>
      <c r="AE666" s="32" t="s">
        <v>377</v>
      </c>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8"/>
      <c r="B667" s="312" t="s">
        <v>2190</v>
      </c>
      <c r="C667" s="313"/>
      <c r="D667" s="314"/>
      <c r="E667" s="315"/>
      <c r="F667" s="316"/>
      <c r="G667" s="317"/>
      <c r="H667" s="194"/>
      <c r="I667" s="194"/>
      <c r="J667" s="194"/>
      <c r="K667" s="194"/>
      <c r="L667" s="194"/>
      <c r="M667" s="194"/>
      <c r="N667" s="195"/>
      <c r="O667" s="221"/>
      <c r="P667" s="32"/>
      <c r="Q667" s="32"/>
      <c r="R667" s="32"/>
      <c r="S667" s="32"/>
      <c r="T667" s="32"/>
      <c r="U667" s="32"/>
      <c r="V667" s="32"/>
      <c r="W667" s="32"/>
      <c r="X667" s="32"/>
      <c r="Y667" s="32"/>
      <c r="Z667" s="32"/>
      <c r="AA667" s="32"/>
      <c r="AB667" s="32"/>
      <c r="AC667" s="32">
        <v>1</v>
      </c>
      <c r="AD667" s="32"/>
      <c r="AE667" s="32" t="s">
        <v>377</v>
      </c>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outlineLevel="1" x14ac:dyDescent="0.2">
      <c r="A668" s="217">
        <v>168</v>
      </c>
      <c r="B668" s="176" t="s">
        <v>2191</v>
      </c>
      <c r="C668" s="202" t="s">
        <v>2192</v>
      </c>
      <c r="D668" s="181" t="s">
        <v>498</v>
      </c>
      <c r="E668" s="186">
        <v>3</v>
      </c>
      <c r="F668" s="193"/>
      <c r="G668" s="194">
        <f>ROUND(E668*F668,2)</f>
        <v>0</v>
      </c>
      <c r="H668" s="194">
        <v>21</v>
      </c>
      <c r="I668" s="194">
        <f>G668*(1+H668/100)</f>
        <v>0</v>
      </c>
      <c r="J668" s="194">
        <v>2.4080000000000001E-2</v>
      </c>
      <c r="K668" s="194">
        <f>ROUND(E668*J668,2)</f>
        <v>7.0000000000000007E-2</v>
      </c>
      <c r="L668" s="194">
        <v>0</v>
      </c>
      <c r="M668" s="194">
        <f>ROUND(E668*L668,2)</f>
        <v>0</v>
      </c>
      <c r="N668" s="195" t="s">
        <v>1947</v>
      </c>
      <c r="O668" s="221" t="s">
        <v>281</v>
      </c>
      <c r="P668" s="32"/>
      <c r="Q668" s="32"/>
      <c r="R668" s="32"/>
      <c r="S668" s="32"/>
      <c r="T668" s="32"/>
      <c r="U668" s="32"/>
      <c r="V668" s="32"/>
      <c r="W668" s="32"/>
      <c r="X668" s="32"/>
      <c r="Y668" s="32"/>
      <c r="Z668" s="32"/>
      <c r="AA668" s="32"/>
      <c r="AB668" s="32"/>
      <c r="AC668" s="32"/>
      <c r="AD668" s="32"/>
      <c r="AE668" s="32" t="s">
        <v>1674</v>
      </c>
      <c r="AF668" s="32"/>
      <c r="AG668" s="32"/>
      <c r="AH668" s="32"/>
      <c r="AI668" s="32"/>
      <c r="AJ668" s="32"/>
      <c r="AK668" s="32"/>
      <c r="AL668" s="32"/>
      <c r="AM668" s="32">
        <v>21</v>
      </c>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outlineLevel="1" x14ac:dyDescent="0.2">
      <c r="A669" s="218"/>
      <c r="B669" s="177"/>
      <c r="C669" s="293"/>
      <c r="D669" s="294"/>
      <c r="E669" s="295"/>
      <c r="F669" s="296"/>
      <c r="G669" s="297"/>
      <c r="H669" s="194"/>
      <c r="I669" s="194"/>
      <c r="J669" s="194"/>
      <c r="K669" s="194"/>
      <c r="L669" s="194"/>
      <c r="M669" s="194"/>
      <c r="N669" s="195"/>
      <c r="O669" s="221"/>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row>
    <row r="670" spans="1:60" outlineLevel="1" x14ac:dyDescent="0.2">
      <c r="A670" s="218"/>
      <c r="B670" s="312" t="s">
        <v>2193</v>
      </c>
      <c r="C670" s="313"/>
      <c r="D670" s="314"/>
      <c r="E670" s="315"/>
      <c r="F670" s="316"/>
      <c r="G670" s="317"/>
      <c r="H670" s="194"/>
      <c r="I670" s="194"/>
      <c r="J670" s="194"/>
      <c r="K670" s="194"/>
      <c r="L670" s="194"/>
      <c r="M670" s="194"/>
      <c r="N670" s="195"/>
      <c r="O670" s="221"/>
      <c r="P670" s="32"/>
      <c r="Q670" s="32"/>
      <c r="R670" s="32"/>
      <c r="S670" s="32"/>
      <c r="T670" s="32"/>
      <c r="U670" s="32"/>
      <c r="V670" s="32"/>
      <c r="W670" s="32"/>
      <c r="X670" s="32"/>
      <c r="Y670" s="32"/>
      <c r="Z670" s="32"/>
      <c r="AA670" s="32"/>
      <c r="AB670" s="32"/>
      <c r="AC670" s="32">
        <v>0</v>
      </c>
      <c r="AD670" s="32"/>
      <c r="AE670" s="32" t="s">
        <v>377</v>
      </c>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row>
    <row r="671" spans="1:60" outlineLevel="1" x14ac:dyDescent="0.2">
      <c r="A671" s="217">
        <v>169</v>
      </c>
      <c r="B671" s="176" t="s">
        <v>2194</v>
      </c>
      <c r="C671" s="202" t="s">
        <v>2195</v>
      </c>
      <c r="D671" s="181" t="s">
        <v>498</v>
      </c>
      <c r="E671" s="186">
        <v>6</v>
      </c>
      <c r="F671" s="193"/>
      <c r="G671" s="194">
        <f>ROUND(E671*F671,2)</f>
        <v>0</v>
      </c>
      <c r="H671" s="194">
        <v>21</v>
      </c>
      <c r="I671" s="194">
        <f>G671*(1+H671/100)</f>
        <v>0</v>
      </c>
      <c r="J671" s="194">
        <v>1.7010000000000001E-2</v>
      </c>
      <c r="K671" s="194">
        <f>ROUND(E671*J671,2)</f>
        <v>0.1</v>
      </c>
      <c r="L671" s="194">
        <v>0</v>
      </c>
      <c r="M671" s="194">
        <f>ROUND(E671*L671,2)</f>
        <v>0</v>
      </c>
      <c r="N671" s="195" t="s">
        <v>1947</v>
      </c>
      <c r="O671" s="221" t="s">
        <v>281</v>
      </c>
      <c r="P671" s="32"/>
      <c r="Q671" s="32"/>
      <c r="R671" s="32"/>
      <c r="S671" s="32"/>
      <c r="T671" s="32"/>
      <c r="U671" s="32"/>
      <c r="V671" s="32"/>
      <c r="W671" s="32"/>
      <c r="X671" s="32"/>
      <c r="Y671" s="32"/>
      <c r="Z671" s="32"/>
      <c r="AA671" s="32"/>
      <c r="AB671" s="32"/>
      <c r="AC671" s="32"/>
      <c r="AD671" s="32"/>
      <c r="AE671" s="32" t="s">
        <v>1674</v>
      </c>
      <c r="AF671" s="32"/>
      <c r="AG671" s="32"/>
      <c r="AH671" s="32"/>
      <c r="AI671" s="32"/>
      <c r="AJ671" s="32"/>
      <c r="AK671" s="32"/>
      <c r="AL671" s="32"/>
      <c r="AM671" s="32">
        <v>21</v>
      </c>
      <c r="AN671" s="32"/>
      <c r="AO671" s="32"/>
      <c r="AP671" s="32"/>
      <c r="AQ671" s="32"/>
      <c r="AR671" s="32"/>
      <c r="AS671" s="32"/>
      <c r="AT671" s="32"/>
      <c r="AU671" s="32"/>
      <c r="AV671" s="32"/>
      <c r="AW671" s="32"/>
      <c r="AX671" s="32"/>
      <c r="AY671" s="32"/>
      <c r="AZ671" s="32"/>
      <c r="BA671" s="32"/>
      <c r="BB671" s="32"/>
      <c r="BC671" s="32"/>
      <c r="BD671" s="32"/>
      <c r="BE671" s="32"/>
      <c r="BF671" s="32"/>
      <c r="BG671" s="32"/>
      <c r="BH671" s="32"/>
    </row>
    <row r="672" spans="1:60" outlineLevel="1" x14ac:dyDescent="0.2">
      <c r="A672" s="218"/>
      <c r="B672" s="177"/>
      <c r="C672" s="293"/>
      <c r="D672" s="294"/>
      <c r="E672" s="295"/>
      <c r="F672" s="296"/>
      <c r="G672" s="297"/>
      <c r="H672" s="194"/>
      <c r="I672" s="194"/>
      <c r="J672" s="194"/>
      <c r="K672" s="194"/>
      <c r="L672" s="194"/>
      <c r="M672" s="194"/>
      <c r="N672" s="195"/>
      <c r="O672" s="221"/>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row>
    <row r="673" spans="1:60" outlineLevel="1" x14ac:dyDescent="0.2">
      <c r="A673" s="218"/>
      <c r="B673" s="312" t="s">
        <v>2196</v>
      </c>
      <c r="C673" s="313"/>
      <c r="D673" s="314"/>
      <c r="E673" s="315"/>
      <c r="F673" s="316"/>
      <c r="G673" s="317"/>
      <c r="H673" s="194"/>
      <c r="I673" s="194"/>
      <c r="J673" s="194"/>
      <c r="K673" s="194"/>
      <c r="L673" s="194"/>
      <c r="M673" s="194"/>
      <c r="N673" s="195"/>
      <c r="O673" s="221"/>
      <c r="P673" s="32"/>
      <c r="Q673" s="32"/>
      <c r="R673" s="32"/>
      <c r="S673" s="32"/>
      <c r="T673" s="32"/>
      <c r="U673" s="32"/>
      <c r="V673" s="32"/>
      <c r="W673" s="32"/>
      <c r="X673" s="32"/>
      <c r="Y673" s="32"/>
      <c r="Z673" s="32"/>
      <c r="AA673" s="32"/>
      <c r="AB673" s="32"/>
      <c r="AC673" s="32">
        <v>0</v>
      </c>
      <c r="AD673" s="32"/>
      <c r="AE673" s="32" t="s">
        <v>377</v>
      </c>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row>
    <row r="674" spans="1:60" outlineLevel="1" x14ac:dyDescent="0.2">
      <c r="A674" s="217">
        <v>170</v>
      </c>
      <c r="B674" s="176" t="s">
        <v>2197</v>
      </c>
      <c r="C674" s="202" t="s">
        <v>2198</v>
      </c>
      <c r="D674" s="181" t="s">
        <v>498</v>
      </c>
      <c r="E674" s="186">
        <v>6</v>
      </c>
      <c r="F674" s="193"/>
      <c r="G674" s="194">
        <f>ROUND(E674*F674,2)</f>
        <v>0</v>
      </c>
      <c r="H674" s="194">
        <v>21</v>
      </c>
      <c r="I674" s="194">
        <f>G674*(1+H674/100)</f>
        <v>0</v>
      </c>
      <c r="J674" s="194">
        <v>8.0700000000000008E-3</v>
      </c>
      <c r="K674" s="194">
        <f>ROUND(E674*J674,2)</f>
        <v>0.05</v>
      </c>
      <c r="L674" s="194">
        <v>0</v>
      </c>
      <c r="M674" s="194">
        <f>ROUND(E674*L674,2)</f>
        <v>0</v>
      </c>
      <c r="N674" s="195" t="s">
        <v>1947</v>
      </c>
      <c r="O674" s="221" t="s">
        <v>281</v>
      </c>
      <c r="P674" s="32"/>
      <c r="Q674" s="32"/>
      <c r="R674" s="32"/>
      <c r="S674" s="32"/>
      <c r="T674" s="32"/>
      <c r="U674" s="32"/>
      <c r="V674" s="32"/>
      <c r="W674" s="32"/>
      <c r="X674" s="32"/>
      <c r="Y674" s="32"/>
      <c r="Z674" s="32"/>
      <c r="AA674" s="32"/>
      <c r="AB674" s="32"/>
      <c r="AC674" s="32"/>
      <c r="AD674" s="32"/>
      <c r="AE674" s="32" t="s">
        <v>1674</v>
      </c>
      <c r="AF674" s="32"/>
      <c r="AG674" s="32"/>
      <c r="AH674" s="32"/>
      <c r="AI674" s="32"/>
      <c r="AJ674" s="32"/>
      <c r="AK674" s="32"/>
      <c r="AL674" s="32"/>
      <c r="AM674" s="32">
        <v>21</v>
      </c>
      <c r="AN674" s="32"/>
      <c r="AO674" s="32"/>
      <c r="AP674" s="32"/>
      <c r="AQ674" s="32"/>
      <c r="AR674" s="32"/>
      <c r="AS674" s="32"/>
      <c r="AT674" s="32"/>
      <c r="AU674" s="32"/>
      <c r="AV674" s="32"/>
      <c r="AW674" s="32"/>
      <c r="AX674" s="32"/>
      <c r="AY674" s="32"/>
      <c r="AZ674" s="32"/>
      <c r="BA674" s="32"/>
      <c r="BB674" s="32"/>
      <c r="BC674" s="32"/>
      <c r="BD674" s="32"/>
      <c r="BE674" s="32"/>
      <c r="BF674" s="32"/>
      <c r="BG674" s="32"/>
      <c r="BH674" s="32"/>
    </row>
    <row r="675" spans="1:60" outlineLevel="1" x14ac:dyDescent="0.2">
      <c r="A675" s="218"/>
      <c r="B675" s="177"/>
      <c r="C675" s="293"/>
      <c r="D675" s="294"/>
      <c r="E675" s="295"/>
      <c r="F675" s="296"/>
      <c r="G675" s="297"/>
      <c r="H675" s="194"/>
      <c r="I675" s="194"/>
      <c r="J675" s="194"/>
      <c r="K675" s="194"/>
      <c r="L675" s="194"/>
      <c r="M675" s="194"/>
      <c r="N675" s="195"/>
      <c r="O675" s="221"/>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row>
    <row r="676" spans="1:60" outlineLevel="1" x14ac:dyDescent="0.2">
      <c r="A676" s="217">
        <v>171</v>
      </c>
      <c r="B676" s="176" t="s">
        <v>2199</v>
      </c>
      <c r="C676" s="202" t="s">
        <v>2200</v>
      </c>
      <c r="D676" s="181" t="s">
        <v>498</v>
      </c>
      <c r="E676" s="186">
        <v>5</v>
      </c>
      <c r="F676" s="193"/>
      <c r="G676" s="194">
        <f>ROUND(E676*F676,2)</f>
        <v>0</v>
      </c>
      <c r="H676" s="194">
        <v>21</v>
      </c>
      <c r="I676" s="194">
        <f>G676*(1+H676/100)</f>
        <v>0</v>
      </c>
      <c r="J676" s="194">
        <v>1.4999999999999999E-2</v>
      </c>
      <c r="K676" s="194">
        <f>ROUND(E676*J676,2)</f>
        <v>0.08</v>
      </c>
      <c r="L676" s="194">
        <v>0</v>
      </c>
      <c r="M676" s="194">
        <f>ROUND(E676*L676,2)</f>
        <v>0</v>
      </c>
      <c r="N676" s="195"/>
      <c r="O676" s="221" t="s">
        <v>295</v>
      </c>
      <c r="P676" s="32"/>
      <c r="Q676" s="32"/>
      <c r="R676" s="32"/>
      <c r="S676" s="32"/>
      <c r="T676" s="32"/>
      <c r="U676" s="32"/>
      <c r="V676" s="32"/>
      <c r="W676" s="32"/>
      <c r="X676" s="32"/>
      <c r="Y676" s="32"/>
      <c r="Z676" s="32"/>
      <c r="AA676" s="32"/>
      <c r="AB676" s="32"/>
      <c r="AC676" s="32"/>
      <c r="AD676" s="32"/>
      <c r="AE676" s="32" t="s">
        <v>1674</v>
      </c>
      <c r="AF676" s="32"/>
      <c r="AG676" s="32"/>
      <c r="AH676" s="32"/>
      <c r="AI676" s="32"/>
      <c r="AJ676" s="32"/>
      <c r="AK676" s="32"/>
      <c r="AL676" s="32"/>
      <c r="AM676" s="32">
        <v>21</v>
      </c>
      <c r="AN676" s="32"/>
      <c r="AO676" s="32"/>
      <c r="AP676" s="32"/>
      <c r="AQ676" s="32"/>
      <c r="AR676" s="32"/>
      <c r="AS676" s="32"/>
      <c r="AT676" s="32"/>
      <c r="AU676" s="32"/>
      <c r="AV676" s="32"/>
      <c r="AW676" s="32"/>
      <c r="AX676" s="32"/>
      <c r="AY676" s="32"/>
      <c r="AZ676" s="32"/>
      <c r="BA676" s="32"/>
      <c r="BB676" s="32"/>
      <c r="BC676" s="32"/>
      <c r="BD676" s="32"/>
      <c r="BE676" s="32"/>
      <c r="BF676" s="32"/>
      <c r="BG676" s="32"/>
      <c r="BH676" s="32"/>
    </row>
    <row r="677" spans="1:60" outlineLevel="1" x14ac:dyDescent="0.2">
      <c r="A677" s="218"/>
      <c r="B677" s="177"/>
      <c r="C677" s="293"/>
      <c r="D677" s="294"/>
      <c r="E677" s="295"/>
      <c r="F677" s="296"/>
      <c r="G677" s="297"/>
      <c r="H677" s="194"/>
      <c r="I677" s="194"/>
      <c r="J677" s="194"/>
      <c r="K677" s="194"/>
      <c r="L677" s="194"/>
      <c r="M677" s="194"/>
      <c r="N677" s="195"/>
      <c r="O677" s="221"/>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row>
    <row r="678" spans="1:60" outlineLevel="1" x14ac:dyDescent="0.2">
      <c r="A678" s="218"/>
      <c r="B678" s="312" t="s">
        <v>2201</v>
      </c>
      <c r="C678" s="313"/>
      <c r="D678" s="314"/>
      <c r="E678" s="315"/>
      <c r="F678" s="316"/>
      <c r="G678" s="317"/>
      <c r="H678" s="194"/>
      <c r="I678" s="194"/>
      <c r="J678" s="194"/>
      <c r="K678" s="194"/>
      <c r="L678" s="194"/>
      <c r="M678" s="194"/>
      <c r="N678" s="195"/>
      <c r="O678" s="221"/>
      <c r="P678" s="32"/>
      <c r="Q678" s="32"/>
      <c r="R678" s="32"/>
      <c r="S678" s="32"/>
      <c r="T678" s="32"/>
      <c r="U678" s="32"/>
      <c r="V678" s="32"/>
      <c r="W678" s="32"/>
      <c r="X678" s="32"/>
      <c r="Y678" s="32"/>
      <c r="Z678" s="32"/>
      <c r="AA678" s="32"/>
      <c r="AB678" s="32"/>
      <c r="AC678" s="32">
        <v>0</v>
      </c>
      <c r="AD678" s="32"/>
      <c r="AE678" s="32" t="s">
        <v>377</v>
      </c>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row>
    <row r="679" spans="1:60" ht="22.5" outlineLevel="1" x14ac:dyDescent="0.2">
      <c r="A679" s="217">
        <v>172</v>
      </c>
      <c r="B679" s="176" t="s">
        <v>2202</v>
      </c>
      <c r="C679" s="202" t="s">
        <v>2203</v>
      </c>
      <c r="D679" s="181" t="s">
        <v>498</v>
      </c>
      <c r="E679" s="186">
        <v>8</v>
      </c>
      <c r="F679" s="193"/>
      <c r="G679" s="194">
        <f>ROUND(E679*F679,2)</f>
        <v>0</v>
      </c>
      <c r="H679" s="194">
        <v>21</v>
      </c>
      <c r="I679" s="194">
        <f>G679*(1+H679/100)</f>
        <v>0</v>
      </c>
      <c r="J679" s="194">
        <v>1.72E-3</v>
      </c>
      <c r="K679" s="194">
        <f>ROUND(E679*J679,2)</f>
        <v>0.01</v>
      </c>
      <c r="L679" s="194">
        <v>0</v>
      </c>
      <c r="M679" s="194">
        <f>ROUND(E679*L679,2)</f>
        <v>0</v>
      </c>
      <c r="N679" s="195" t="s">
        <v>1947</v>
      </c>
      <c r="O679" s="221" t="s">
        <v>281</v>
      </c>
      <c r="P679" s="32"/>
      <c r="Q679" s="32"/>
      <c r="R679" s="32"/>
      <c r="S679" s="32"/>
      <c r="T679" s="32"/>
      <c r="U679" s="32"/>
      <c r="V679" s="32"/>
      <c r="W679" s="32"/>
      <c r="X679" s="32"/>
      <c r="Y679" s="32"/>
      <c r="Z679" s="32"/>
      <c r="AA679" s="32"/>
      <c r="AB679" s="32"/>
      <c r="AC679" s="32"/>
      <c r="AD679" s="32"/>
      <c r="AE679" s="32" t="s">
        <v>1674</v>
      </c>
      <c r="AF679" s="32"/>
      <c r="AG679" s="32"/>
      <c r="AH679" s="32"/>
      <c r="AI679" s="32"/>
      <c r="AJ679" s="32"/>
      <c r="AK679" s="32"/>
      <c r="AL679" s="32"/>
      <c r="AM679" s="32">
        <v>21</v>
      </c>
      <c r="AN679" s="32"/>
      <c r="AO679" s="32"/>
      <c r="AP679" s="32"/>
      <c r="AQ679" s="32"/>
      <c r="AR679" s="32"/>
      <c r="AS679" s="32"/>
      <c r="AT679" s="32"/>
      <c r="AU679" s="32"/>
      <c r="AV679" s="32"/>
      <c r="AW679" s="32"/>
      <c r="AX679" s="32"/>
      <c r="AY679" s="32"/>
      <c r="AZ679" s="32"/>
      <c r="BA679" s="32"/>
      <c r="BB679" s="32"/>
      <c r="BC679" s="32"/>
      <c r="BD679" s="32"/>
      <c r="BE679" s="32"/>
      <c r="BF679" s="32"/>
      <c r="BG679" s="32"/>
      <c r="BH679" s="32"/>
    </row>
    <row r="680" spans="1:60" outlineLevel="1" x14ac:dyDescent="0.2">
      <c r="A680" s="218"/>
      <c r="B680" s="177"/>
      <c r="C680" s="293"/>
      <c r="D680" s="294"/>
      <c r="E680" s="295"/>
      <c r="F680" s="296"/>
      <c r="G680" s="297"/>
      <c r="H680" s="194"/>
      <c r="I680" s="194"/>
      <c r="J680" s="194"/>
      <c r="K680" s="194"/>
      <c r="L680" s="194"/>
      <c r="M680" s="194"/>
      <c r="N680" s="195"/>
      <c r="O680" s="221"/>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row>
    <row r="681" spans="1:60" outlineLevel="1" x14ac:dyDescent="0.2">
      <c r="A681" s="218"/>
      <c r="B681" s="312" t="s">
        <v>2204</v>
      </c>
      <c r="C681" s="313"/>
      <c r="D681" s="314"/>
      <c r="E681" s="315"/>
      <c r="F681" s="316"/>
      <c r="G681" s="317"/>
      <c r="H681" s="194"/>
      <c r="I681" s="194"/>
      <c r="J681" s="194"/>
      <c r="K681" s="194"/>
      <c r="L681" s="194"/>
      <c r="M681" s="194"/>
      <c r="N681" s="195"/>
      <c r="O681" s="221"/>
      <c r="P681" s="32"/>
      <c r="Q681" s="32"/>
      <c r="R681" s="32"/>
      <c r="S681" s="32"/>
      <c r="T681" s="32"/>
      <c r="U681" s="32"/>
      <c r="V681" s="32"/>
      <c r="W681" s="32"/>
      <c r="X681" s="32"/>
      <c r="Y681" s="32"/>
      <c r="Z681" s="32"/>
      <c r="AA681" s="32"/>
      <c r="AB681" s="32"/>
      <c r="AC681" s="32">
        <v>0</v>
      </c>
      <c r="AD681" s="32"/>
      <c r="AE681" s="32" t="s">
        <v>377</v>
      </c>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row>
    <row r="682" spans="1:60" outlineLevel="1" x14ac:dyDescent="0.2">
      <c r="A682" s="217">
        <v>173</v>
      </c>
      <c r="B682" s="176" t="s">
        <v>2205</v>
      </c>
      <c r="C682" s="202" t="s">
        <v>2206</v>
      </c>
      <c r="D682" s="181" t="s">
        <v>498</v>
      </c>
      <c r="E682" s="186">
        <v>1</v>
      </c>
      <c r="F682" s="193"/>
      <c r="G682" s="194">
        <f>ROUND(E682*F682,2)</f>
        <v>0</v>
      </c>
      <c r="H682" s="194">
        <v>21</v>
      </c>
      <c r="I682" s="194">
        <f>G682*(1+H682/100)</f>
        <v>0</v>
      </c>
      <c r="J682" s="194">
        <v>1.444E-2</v>
      </c>
      <c r="K682" s="194">
        <f>ROUND(E682*J682,2)</f>
        <v>0.01</v>
      </c>
      <c r="L682" s="194">
        <v>0</v>
      </c>
      <c r="M682" s="194">
        <f>ROUND(E682*L682,2)</f>
        <v>0</v>
      </c>
      <c r="N682" s="195" t="s">
        <v>1947</v>
      </c>
      <c r="O682" s="221" t="s">
        <v>281</v>
      </c>
      <c r="P682" s="32"/>
      <c r="Q682" s="32"/>
      <c r="R682" s="32"/>
      <c r="S682" s="32"/>
      <c r="T682" s="32"/>
      <c r="U682" s="32"/>
      <c r="V682" s="32"/>
      <c r="W682" s="32"/>
      <c r="X682" s="32"/>
      <c r="Y682" s="32"/>
      <c r="Z682" s="32"/>
      <c r="AA682" s="32"/>
      <c r="AB682" s="32"/>
      <c r="AC682" s="32"/>
      <c r="AD682" s="32"/>
      <c r="AE682" s="32" t="s">
        <v>1674</v>
      </c>
      <c r="AF682" s="32"/>
      <c r="AG682" s="32"/>
      <c r="AH682" s="32"/>
      <c r="AI682" s="32"/>
      <c r="AJ682" s="32"/>
      <c r="AK682" s="32"/>
      <c r="AL682" s="32"/>
      <c r="AM682" s="32">
        <v>21</v>
      </c>
      <c r="AN682" s="32"/>
      <c r="AO682" s="32"/>
      <c r="AP682" s="32"/>
      <c r="AQ682" s="32"/>
      <c r="AR682" s="32"/>
      <c r="AS682" s="32"/>
      <c r="AT682" s="32"/>
      <c r="AU682" s="32"/>
      <c r="AV682" s="32"/>
      <c r="AW682" s="32"/>
      <c r="AX682" s="32"/>
      <c r="AY682" s="32"/>
      <c r="AZ682" s="32"/>
      <c r="BA682" s="32"/>
      <c r="BB682" s="32"/>
      <c r="BC682" s="32"/>
      <c r="BD682" s="32"/>
      <c r="BE682" s="32"/>
      <c r="BF682" s="32"/>
      <c r="BG682" s="32"/>
      <c r="BH682" s="32"/>
    </row>
    <row r="683" spans="1:60" outlineLevel="1" x14ac:dyDescent="0.2">
      <c r="A683" s="218"/>
      <c r="B683" s="177"/>
      <c r="C683" s="293"/>
      <c r="D683" s="294"/>
      <c r="E683" s="295"/>
      <c r="F683" s="296"/>
      <c r="G683" s="297"/>
      <c r="H683" s="194"/>
      <c r="I683" s="194"/>
      <c r="J683" s="194"/>
      <c r="K683" s="194"/>
      <c r="L683" s="194"/>
      <c r="M683" s="194"/>
      <c r="N683" s="195"/>
      <c r="O683" s="221"/>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row>
    <row r="684" spans="1:60" outlineLevel="1" x14ac:dyDescent="0.2">
      <c r="A684" s="218"/>
      <c r="B684" s="312" t="s">
        <v>2201</v>
      </c>
      <c r="C684" s="313"/>
      <c r="D684" s="314"/>
      <c r="E684" s="315"/>
      <c r="F684" s="316"/>
      <c r="G684" s="317"/>
      <c r="H684" s="194"/>
      <c r="I684" s="194"/>
      <c r="J684" s="194"/>
      <c r="K684" s="194"/>
      <c r="L684" s="194"/>
      <c r="M684" s="194"/>
      <c r="N684" s="195"/>
      <c r="O684" s="221"/>
      <c r="P684" s="32"/>
      <c r="Q684" s="32"/>
      <c r="R684" s="32"/>
      <c r="S684" s="32"/>
      <c r="T684" s="32"/>
      <c r="U684" s="32"/>
      <c r="V684" s="32"/>
      <c r="W684" s="32"/>
      <c r="X684" s="32"/>
      <c r="Y684" s="32"/>
      <c r="Z684" s="32"/>
      <c r="AA684" s="32"/>
      <c r="AB684" s="32"/>
      <c r="AC684" s="32">
        <v>0</v>
      </c>
      <c r="AD684" s="32"/>
      <c r="AE684" s="32" t="s">
        <v>377</v>
      </c>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row>
    <row r="685" spans="1:60" ht="22.5" outlineLevel="1" x14ac:dyDescent="0.2">
      <c r="A685" s="217">
        <v>174</v>
      </c>
      <c r="B685" s="176" t="s">
        <v>2202</v>
      </c>
      <c r="C685" s="202" t="s">
        <v>2203</v>
      </c>
      <c r="D685" s="181" t="s">
        <v>498</v>
      </c>
      <c r="E685" s="186">
        <v>1</v>
      </c>
      <c r="F685" s="193"/>
      <c r="G685" s="194">
        <f>ROUND(E685*F685,2)</f>
        <v>0</v>
      </c>
      <c r="H685" s="194">
        <v>21</v>
      </c>
      <c r="I685" s="194">
        <f>G685*(1+H685/100)</f>
        <v>0</v>
      </c>
      <c r="J685" s="194">
        <v>1.72E-3</v>
      </c>
      <c r="K685" s="194">
        <f>ROUND(E685*J685,2)</f>
        <v>0</v>
      </c>
      <c r="L685" s="194">
        <v>0</v>
      </c>
      <c r="M685" s="194">
        <f>ROUND(E685*L685,2)</f>
        <v>0</v>
      </c>
      <c r="N685" s="195" t="s">
        <v>1947</v>
      </c>
      <c r="O685" s="221" t="s">
        <v>281</v>
      </c>
      <c r="P685" s="32"/>
      <c r="Q685" s="32"/>
      <c r="R685" s="32"/>
      <c r="S685" s="32"/>
      <c r="T685" s="32"/>
      <c r="U685" s="32"/>
      <c r="V685" s="32"/>
      <c r="W685" s="32"/>
      <c r="X685" s="32"/>
      <c r="Y685" s="32"/>
      <c r="Z685" s="32"/>
      <c r="AA685" s="32"/>
      <c r="AB685" s="32"/>
      <c r="AC685" s="32"/>
      <c r="AD685" s="32"/>
      <c r="AE685" s="32" t="s">
        <v>397</v>
      </c>
      <c r="AF685" s="32"/>
      <c r="AG685" s="32"/>
      <c r="AH685" s="32"/>
      <c r="AI685" s="32"/>
      <c r="AJ685" s="32"/>
      <c r="AK685" s="32"/>
      <c r="AL685" s="32"/>
      <c r="AM685" s="32">
        <v>21</v>
      </c>
      <c r="AN685" s="32"/>
      <c r="AO685" s="32"/>
      <c r="AP685" s="32"/>
      <c r="AQ685" s="32"/>
      <c r="AR685" s="32"/>
      <c r="AS685" s="32"/>
      <c r="AT685" s="32"/>
      <c r="AU685" s="32"/>
      <c r="AV685" s="32"/>
      <c r="AW685" s="32"/>
      <c r="AX685" s="32"/>
      <c r="AY685" s="32"/>
      <c r="AZ685" s="32"/>
      <c r="BA685" s="32"/>
      <c r="BB685" s="32"/>
      <c r="BC685" s="32"/>
      <c r="BD685" s="32"/>
      <c r="BE685" s="32"/>
      <c r="BF685" s="32"/>
      <c r="BG685" s="32"/>
      <c r="BH685" s="32"/>
    </row>
    <row r="686" spans="1:60" outlineLevel="1" x14ac:dyDescent="0.2">
      <c r="A686" s="218"/>
      <c r="B686" s="177"/>
      <c r="C686" s="293"/>
      <c r="D686" s="294"/>
      <c r="E686" s="295"/>
      <c r="F686" s="296"/>
      <c r="G686" s="297"/>
      <c r="H686" s="194"/>
      <c r="I686" s="194"/>
      <c r="J686" s="194"/>
      <c r="K686" s="194"/>
      <c r="L686" s="194"/>
      <c r="M686" s="194"/>
      <c r="N686" s="195"/>
      <c r="O686" s="221"/>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row>
    <row r="687" spans="1:60" outlineLevel="1" x14ac:dyDescent="0.2">
      <c r="A687" s="218"/>
      <c r="B687" s="312" t="s">
        <v>2207</v>
      </c>
      <c r="C687" s="313"/>
      <c r="D687" s="314"/>
      <c r="E687" s="315"/>
      <c r="F687" s="316"/>
      <c r="G687" s="317"/>
      <c r="H687" s="194"/>
      <c r="I687" s="194"/>
      <c r="J687" s="194"/>
      <c r="K687" s="194"/>
      <c r="L687" s="194"/>
      <c r="M687" s="194"/>
      <c r="N687" s="195"/>
      <c r="O687" s="221"/>
      <c r="P687" s="32"/>
      <c r="Q687" s="32"/>
      <c r="R687" s="32"/>
      <c r="S687" s="32"/>
      <c r="T687" s="32"/>
      <c r="U687" s="32"/>
      <c r="V687" s="32"/>
      <c r="W687" s="32"/>
      <c r="X687" s="32"/>
      <c r="Y687" s="32"/>
      <c r="Z687" s="32"/>
      <c r="AA687" s="32"/>
      <c r="AB687" s="32"/>
      <c r="AC687" s="32">
        <v>0</v>
      </c>
      <c r="AD687" s="32"/>
      <c r="AE687" s="32" t="s">
        <v>377</v>
      </c>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row>
    <row r="688" spans="1:60" outlineLevel="1" x14ac:dyDescent="0.2">
      <c r="A688" s="218"/>
      <c r="B688" s="312" t="s">
        <v>2208</v>
      </c>
      <c r="C688" s="313"/>
      <c r="D688" s="314"/>
      <c r="E688" s="315"/>
      <c r="F688" s="316"/>
      <c r="G688" s="317"/>
      <c r="H688" s="194"/>
      <c r="I688" s="194"/>
      <c r="J688" s="194"/>
      <c r="K688" s="194"/>
      <c r="L688" s="194"/>
      <c r="M688" s="194"/>
      <c r="N688" s="195"/>
      <c r="O688" s="221"/>
      <c r="P688" s="32"/>
      <c r="Q688" s="32"/>
      <c r="R688" s="32"/>
      <c r="S688" s="32"/>
      <c r="T688" s="32"/>
      <c r="U688" s="32"/>
      <c r="V688" s="32"/>
      <c r="W688" s="32"/>
      <c r="X688" s="32"/>
      <c r="Y688" s="32"/>
      <c r="Z688" s="32"/>
      <c r="AA688" s="32"/>
      <c r="AB688" s="32"/>
      <c r="AC688" s="32">
        <v>1</v>
      </c>
      <c r="AD688" s="32"/>
      <c r="AE688" s="32" t="s">
        <v>377</v>
      </c>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row>
    <row r="689" spans="1:60" outlineLevel="1" x14ac:dyDescent="0.2">
      <c r="A689" s="217">
        <v>175</v>
      </c>
      <c r="B689" s="176" t="s">
        <v>2209</v>
      </c>
      <c r="C689" s="202" t="s">
        <v>2210</v>
      </c>
      <c r="D689" s="181" t="s">
        <v>498</v>
      </c>
      <c r="E689" s="186">
        <v>1</v>
      </c>
      <c r="F689" s="193"/>
      <c r="G689" s="194">
        <f>ROUND(E689*F689,2)</f>
        <v>0</v>
      </c>
      <c r="H689" s="194">
        <v>21</v>
      </c>
      <c r="I689" s="194">
        <f>G689*(1+H689/100)</f>
        <v>0</v>
      </c>
      <c r="J689" s="194">
        <v>8.8000000000000003E-4</v>
      </c>
      <c r="K689" s="194">
        <f>ROUND(E689*J689,2)</f>
        <v>0</v>
      </c>
      <c r="L689" s="194">
        <v>0</v>
      </c>
      <c r="M689" s="194">
        <f>ROUND(E689*L689,2)</f>
        <v>0</v>
      </c>
      <c r="N689" s="195" t="s">
        <v>1947</v>
      </c>
      <c r="O689" s="221" t="s">
        <v>281</v>
      </c>
      <c r="P689" s="32"/>
      <c r="Q689" s="32"/>
      <c r="R689" s="32"/>
      <c r="S689" s="32"/>
      <c r="T689" s="32"/>
      <c r="U689" s="32"/>
      <c r="V689" s="32"/>
      <c r="W689" s="32"/>
      <c r="X689" s="32"/>
      <c r="Y689" s="32"/>
      <c r="Z689" s="32"/>
      <c r="AA689" s="32"/>
      <c r="AB689" s="32"/>
      <c r="AC689" s="32"/>
      <c r="AD689" s="32"/>
      <c r="AE689" s="32" t="s">
        <v>1674</v>
      </c>
      <c r="AF689" s="32"/>
      <c r="AG689" s="32"/>
      <c r="AH689" s="32"/>
      <c r="AI689" s="32"/>
      <c r="AJ689" s="32"/>
      <c r="AK689" s="32"/>
      <c r="AL689" s="32"/>
      <c r="AM689" s="32">
        <v>21</v>
      </c>
      <c r="AN689" s="32"/>
      <c r="AO689" s="32"/>
      <c r="AP689" s="32"/>
      <c r="AQ689" s="32"/>
      <c r="AR689" s="32"/>
      <c r="AS689" s="32"/>
      <c r="AT689" s="32"/>
      <c r="AU689" s="32"/>
      <c r="AV689" s="32"/>
      <c r="AW689" s="32"/>
      <c r="AX689" s="32"/>
      <c r="AY689" s="32"/>
      <c r="AZ689" s="32"/>
      <c r="BA689" s="32"/>
      <c r="BB689" s="32"/>
      <c r="BC689" s="32"/>
      <c r="BD689" s="32"/>
      <c r="BE689" s="32"/>
      <c r="BF689" s="32"/>
      <c r="BG689" s="32"/>
      <c r="BH689" s="32"/>
    </row>
    <row r="690" spans="1:60" outlineLevel="1" x14ac:dyDescent="0.2">
      <c r="A690" s="218"/>
      <c r="B690" s="177"/>
      <c r="C690" s="293"/>
      <c r="D690" s="294"/>
      <c r="E690" s="295"/>
      <c r="F690" s="296"/>
      <c r="G690" s="297"/>
      <c r="H690" s="194"/>
      <c r="I690" s="194"/>
      <c r="J690" s="194"/>
      <c r="K690" s="194"/>
      <c r="L690" s="194"/>
      <c r="M690" s="194"/>
      <c r="N690" s="195"/>
      <c r="O690" s="221"/>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row>
    <row r="691" spans="1:60" outlineLevel="1" x14ac:dyDescent="0.2">
      <c r="A691" s="218"/>
      <c r="B691" s="312" t="s">
        <v>2211</v>
      </c>
      <c r="C691" s="313"/>
      <c r="D691" s="314"/>
      <c r="E691" s="315"/>
      <c r="F691" s="316"/>
      <c r="G691" s="317"/>
      <c r="H691" s="194"/>
      <c r="I691" s="194"/>
      <c r="J691" s="194"/>
      <c r="K691" s="194"/>
      <c r="L691" s="194"/>
      <c r="M691" s="194"/>
      <c r="N691" s="195"/>
      <c r="O691" s="221"/>
      <c r="P691" s="32"/>
      <c r="Q691" s="32"/>
      <c r="R691" s="32"/>
      <c r="S691" s="32"/>
      <c r="T691" s="32"/>
      <c r="U691" s="32"/>
      <c r="V691" s="32"/>
      <c r="W691" s="32"/>
      <c r="X691" s="32"/>
      <c r="Y691" s="32"/>
      <c r="Z691" s="32"/>
      <c r="AA691" s="32"/>
      <c r="AB691" s="32"/>
      <c r="AC691" s="32">
        <v>0</v>
      </c>
      <c r="AD691" s="32"/>
      <c r="AE691" s="32" t="s">
        <v>377</v>
      </c>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row>
    <row r="692" spans="1:60" outlineLevel="1" x14ac:dyDescent="0.2">
      <c r="A692" s="218"/>
      <c r="B692" s="312" t="s">
        <v>2212</v>
      </c>
      <c r="C692" s="313"/>
      <c r="D692" s="314"/>
      <c r="E692" s="315"/>
      <c r="F692" s="316"/>
      <c r="G692" s="317"/>
      <c r="H692" s="194"/>
      <c r="I692" s="194"/>
      <c r="J692" s="194"/>
      <c r="K692" s="194"/>
      <c r="L692" s="194"/>
      <c r="M692" s="194"/>
      <c r="N692" s="195"/>
      <c r="O692" s="221"/>
      <c r="P692" s="32"/>
      <c r="Q692" s="32"/>
      <c r="R692" s="32"/>
      <c r="S692" s="32"/>
      <c r="T692" s="32"/>
      <c r="U692" s="32"/>
      <c r="V692" s="32"/>
      <c r="W692" s="32"/>
      <c r="X692" s="32"/>
      <c r="Y692" s="32"/>
      <c r="Z692" s="32"/>
      <c r="AA692" s="32"/>
      <c r="AB692" s="32"/>
      <c r="AC692" s="32">
        <v>1</v>
      </c>
      <c r="AD692" s="32"/>
      <c r="AE692" s="32" t="s">
        <v>377</v>
      </c>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row>
    <row r="693" spans="1:60" outlineLevel="1" x14ac:dyDescent="0.2">
      <c r="A693" s="217">
        <v>176</v>
      </c>
      <c r="B693" s="176" t="s">
        <v>2213</v>
      </c>
      <c r="C693" s="202" t="s">
        <v>2214</v>
      </c>
      <c r="D693" s="181" t="s">
        <v>498</v>
      </c>
      <c r="E693" s="186">
        <v>2</v>
      </c>
      <c r="F693" s="193"/>
      <c r="G693" s="194">
        <f>ROUND(E693*F693,2)</f>
        <v>0</v>
      </c>
      <c r="H693" s="194">
        <v>21</v>
      </c>
      <c r="I693" s="194">
        <f>G693*(1+H693/100)</f>
        <v>0</v>
      </c>
      <c r="J693" s="194">
        <v>2.5000000000000001E-4</v>
      </c>
      <c r="K693" s="194">
        <f>ROUND(E693*J693,2)</f>
        <v>0</v>
      </c>
      <c r="L693" s="194">
        <v>0</v>
      </c>
      <c r="M693" s="194">
        <f>ROUND(E693*L693,2)</f>
        <v>0</v>
      </c>
      <c r="N693" s="195" t="s">
        <v>1947</v>
      </c>
      <c r="O693" s="221" t="s">
        <v>281</v>
      </c>
      <c r="P693" s="32"/>
      <c r="Q693" s="32"/>
      <c r="R693" s="32"/>
      <c r="S693" s="32"/>
      <c r="T693" s="32"/>
      <c r="U693" s="32"/>
      <c r="V693" s="32"/>
      <c r="W693" s="32"/>
      <c r="X693" s="32"/>
      <c r="Y693" s="32"/>
      <c r="Z693" s="32"/>
      <c r="AA693" s="32"/>
      <c r="AB693" s="32"/>
      <c r="AC693" s="32"/>
      <c r="AD693" s="32"/>
      <c r="AE693" s="32" t="s">
        <v>1674</v>
      </c>
      <c r="AF693" s="32"/>
      <c r="AG693" s="32"/>
      <c r="AH693" s="32"/>
      <c r="AI693" s="32"/>
      <c r="AJ693" s="32"/>
      <c r="AK693" s="32"/>
      <c r="AL693" s="32"/>
      <c r="AM693" s="32">
        <v>21</v>
      </c>
      <c r="AN693" s="32"/>
      <c r="AO693" s="32"/>
      <c r="AP693" s="32"/>
      <c r="AQ693" s="32"/>
      <c r="AR693" s="32"/>
      <c r="AS693" s="32"/>
      <c r="AT693" s="32"/>
      <c r="AU693" s="32"/>
      <c r="AV693" s="32"/>
      <c r="AW693" s="32"/>
      <c r="AX693" s="32"/>
      <c r="AY693" s="32"/>
      <c r="AZ693" s="32"/>
      <c r="BA693" s="32"/>
      <c r="BB693" s="32"/>
      <c r="BC693" s="32"/>
      <c r="BD693" s="32"/>
      <c r="BE693" s="32"/>
      <c r="BF693" s="32"/>
      <c r="BG693" s="32"/>
      <c r="BH693" s="32"/>
    </row>
    <row r="694" spans="1:60" outlineLevel="1" x14ac:dyDescent="0.2">
      <c r="A694" s="218"/>
      <c r="B694" s="177"/>
      <c r="C694" s="293"/>
      <c r="D694" s="294"/>
      <c r="E694" s="295"/>
      <c r="F694" s="296"/>
      <c r="G694" s="297"/>
      <c r="H694" s="194"/>
      <c r="I694" s="194"/>
      <c r="J694" s="194"/>
      <c r="K694" s="194"/>
      <c r="L694" s="194"/>
      <c r="M694" s="194"/>
      <c r="N694" s="195"/>
      <c r="O694" s="221"/>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row>
    <row r="695" spans="1:60" outlineLevel="1" x14ac:dyDescent="0.2">
      <c r="A695" s="217">
        <v>177</v>
      </c>
      <c r="B695" s="176" t="s">
        <v>2215</v>
      </c>
      <c r="C695" s="202" t="s">
        <v>2216</v>
      </c>
      <c r="D695" s="181" t="s">
        <v>498</v>
      </c>
      <c r="E695" s="186">
        <v>5</v>
      </c>
      <c r="F695" s="193"/>
      <c r="G695" s="194">
        <f>ROUND(E695*F695,2)</f>
        <v>0</v>
      </c>
      <c r="H695" s="194">
        <v>21</v>
      </c>
      <c r="I695" s="194">
        <f>G695*(1+H695/100)</f>
        <v>0</v>
      </c>
      <c r="J695" s="194">
        <v>0.04</v>
      </c>
      <c r="K695" s="194">
        <f>ROUND(E695*J695,2)</f>
        <v>0.2</v>
      </c>
      <c r="L695" s="194">
        <v>0</v>
      </c>
      <c r="M695" s="194">
        <f>ROUND(E695*L695,2)</f>
        <v>0</v>
      </c>
      <c r="N695" s="195"/>
      <c r="O695" s="221" t="s">
        <v>295</v>
      </c>
      <c r="P695" s="32"/>
      <c r="Q695" s="32"/>
      <c r="R695" s="32"/>
      <c r="S695" s="32"/>
      <c r="T695" s="32"/>
      <c r="U695" s="32"/>
      <c r="V695" s="32"/>
      <c r="W695" s="32"/>
      <c r="X695" s="32"/>
      <c r="Y695" s="32"/>
      <c r="Z695" s="32"/>
      <c r="AA695" s="32"/>
      <c r="AB695" s="32"/>
      <c r="AC695" s="32"/>
      <c r="AD695" s="32"/>
      <c r="AE695" s="32" t="s">
        <v>523</v>
      </c>
      <c r="AF695" s="32"/>
      <c r="AG695" s="32"/>
      <c r="AH695" s="32"/>
      <c r="AI695" s="32"/>
      <c r="AJ695" s="32"/>
      <c r="AK695" s="32"/>
      <c r="AL695" s="32"/>
      <c r="AM695" s="32">
        <v>21</v>
      </c>
      <c r="AN695" s="32"/>
      <c r="AO695" s="32"/>
      <c r="AP695" s="32"/>
      <c r="AQ695" s="32"/>
      <c r="AR695" s="32"/>
      <c r="AS695" s="32"/>
      <c r="AT695" s="32"/>
      <c r="AU695" s="32"/>
      <c r="AV695" s="32"/>
      <c r="AW695" s="32"/>
      <c r="AX695" s="32"/>
      <c r="AY695" s="32"/>
      <c r="AZ695" s="32"/>
      <c r="BA695" s="32"/>
      <c r="BB695" s="32"/>
      <c r="BC695" s="32"/>
      <c r="BD695" s="32"/>
      <c r="BE695" s="32"/>
      <c r="BF695" s="32"/>
      <c r="BG695" s="32"/>
      <c r="BH695" s="32"/>
    </row>
    <row r="696" spans="1:60" outlineLevel="1" x14ac:dyDescent="0.2">
      <c r="A696" s="218"/>
      <c r="B696" s="177"/>
      <c r="C696" s="293"/>
      <c r="D696" s="294"/>
      <c r="E696" s="295"/>
      <c r="F696" s="296"/>
      <c r="G696" s="297"/>
      <c r="H696" s="194"/>
      <c r="I696" s="194"/>
      <c r="J696" s="194"/>
      <c r="K696" s="194"/>
      <c r="L696" s="194"/>
      <c r="M696" s="194"/>
      <c r="N696" s="195"/>
      <c r="O696" s="221"/>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row>
    <row r="697" spans="1:60" outlineLevel="1" x14ac:dyDescent="0.2">
      <c r="A697" s="218"/>
      <c r="B697" s="312" t="s">
        <v>2217</v>
      </c>
      <c r="C697" s="313"/>
      <c r="D697" s="314"/>
      <c r="E697" s="315"/>
      <c r="F697" s="316"/>
      <c r="G697" s="317"/>
      <c r="H697" s="194"/>
      <c r="I697" s="194"/>
      <c r="J697" s="194"/>
      <c r="K697" s="194"/>
      <c r="L697" s="194"/>
      <c r="M697" s="194"/>
      <c r="N697" s="195"/>
      <c r="O697" s="221"/>
      <c r="P697" s="32"/>
      <c r="Q697" s="32"/>
      <c r="R697" s="32"/>
      <c r="S697" s="32"/>
      <c r="T697" s="32"/>
      <c r="U697" s="32"/>
      <c r="V697" s="32"/>
      <c r="W697" s="32"/>
      <c r="X697" s="32"/>
      <c r="Y697" s="32"/>
      <c r="Z697" s="32"/>
      <c r="AA697" s="32"/>
      <c r="AB697" s="32"/>
      <c r="AC697" s="32">
        <v>0</v>
      </c>
      <c r="AD697" s="32"/>
      <c r="AE697" s="32" t="s">
        <v>377</v>
      </c>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row>
    <row r="698" spans="1:60" outlineLevel="1" x14ac:dyDescent="0.2">
      <c r="A698" s="217">
        <v>178</v>
      </c>
      <c r="B698" s="176" t="s">
        <v>2218</v>
      </c>
      <c r="C698" s="202" t="s">
        <v>2219</v>
      </c>
      <c r="D698" s="181" t="s">
        <v>498</v>
      </c>
      <c r="E698" s="186">
        <v>5</v>
      </c>
      <c r="F698" s="193"/>
      <c r="G698" s="194">
        <f>ROUND(E698*F698,2)</f>
        <v>0</v>
      </c>
      <c r="H698" s="194">
        <v>21</v>
      </c>
      <c r="I698" s="194">
        <f>G698*(1+H698/100)</f>
        <v>0</v>
      </c>
      <c r="J698" s="194">
        <v>1.5200000000000001E-3</v>
      </c>
      <c r="K698" s="194">
        <f>ROUND(E698*J698,2)</f>
        <v>0.01</v>
      </c>
      <c r="L698" s="194">
        <v>0</v>
      </c>
      <c r="M698" s="194">
        <f>ROUND(E698*L698,2)</f>
        <v>0</v>
      </c>
      <c r="N698" s="195" t="s">
        <v>1947</v>
      </c>
      <c r="O698" s="221" t="s">
        <v>281</v>
      </c>
      <c r="P698" s="32"/>
      <c r="Q698" s="32"/>
      <c r="R698" s="32"/>
      <c r="S698" s="32"/>
      <c r="T698" s="32"/>
      <c r="U698" s="32"/>
      <c r="V698" s="32"/>
      <c r="W698" s="32"/>
      <c r="X698" s="32"/>
      <c r="Y698" s="32"/>
      <c r="Z698" s="32"/>
      <c r="AA698" s="32"/>
      <c r="AB698" s="32"/>
      <c r="AC698" s="32"/>
      <c r="AD698" s="32"/>
      <c r="AE698" s="32" t="s">
        <v>1674</v>
      </c>
      <c r="AF698" s="32"/>
      <c r="AG698" s="32"/>
      <c r="AH698" s="32"/>
      <c r="AI698" s="32"/>
      <c r="AJ698" s="32"/>
      <c r="AK698" s="32"/>
      <c r="AL698" s="32"/>
      <c r="AM698" s="32">
        <v>21</v>
      </c>
      <c r="AN698" s="32"/>
      <c r="AO698" s="32"/>
      <c r="AP698" s="32"/>
      <c r="AQ698" s="32"/>
      <c r="AR698" s="32"/>
      <c r="AS698" s="32"/>
      <c r="AT698" s="32"/>
      <c r="AU698" s="32"/>
      <c r="AV698" s="32"/>
      <c r="AW698" s="32"/>
      <c r="AX698" s="32"/>
      <c r="AY698" s="32"/>
      <c r="AZ698" s="32"/>
      <c r="BA698" s="32"/>
      <c r="BB698" s="32"/>
      <c r="BC698" s="32"/>
      <c r="BD698" s="32"/>
      <c r="BE698" s="32"/>
      <c r="BF698" s="32"/>
      <c r="BG698" s="32"/>
      <c r="BH698" s="32"/>
    </row>
    <row r="699" spans="1:60" outlineLevel="1" x14ac:dyDescent="0.2">
      <c r="A699" s="218"/>
      <c r="B699" s="177"/>
      <c r="C699" s="293"/>
      <c r="D699" s="294"/>
      <c r="E699" s="295"/>
      <c r="F699" s="296"/>
      <c r="G699" s="297"/>
      <c r="H699" s="194"/>
      <c r="I699" s="194"/>
      <c r="J699" s="194"/>
      <c r="K699" s="194"/>
      <c r="L699" s="194"/>
      <c r="M699" s="194"/>
      <c r="N699" s="195"/>
      <c r="O699" s="221"/>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row>
    <row r="700" spans="1:60" outlineLevel="1" x14ac:dyDescent="0.2">
      <c r="A700" s="217">
        <v>179</v>
      </c>
      <c r="B700" s="176" t="s">
        <v>2220</v>
      </c>
      <c r="C700" s="202" t="s">
        <v>2221</v>
      </c>
      <c r="D700" s="181" t="s">
        <v>498</v>
      </c>
      <c r="E700" s="186">
        <v>5</v>
      </c>
      <c r="F700" s="193"/>
      <c r="G700" s="194">
        <f>ROUND(E700*F700,2)</f>
        <v>0</v>
      </c>
      <c r="H700" s="194">
        <v>21</v>
      </c>
      <c r="I700" s="194">
        <f>G700*(1+H700/100)</f>
        <v>0</v>
      </c>
      <c r="J700" s="194">
        <v>6.9999999999999999E-4</v>
      </c>
      <c r="K700" s="194">
        <f>ROUND(E700*J700,2)</f>
        <v>0</v>
      </c>
      <c r="L700" s="194">
        <v>0</v>
      </c>
      <c r="M700" s="194">
        <f>ROUND(E700*L700,2)</f>
        <v>0</v>
      </c>
      <c r="N700" s="195"/>
      <c r="O700" s="221" t="s">
        <v>295</v>
      </c>
      <c r="P700" s="32"/>
      <c r="Q700" s="32"/>
      <c r="R700" s="32"/>
      <c r="S700" s="32"/>
      <c r="T700" s="32"/>
      <c r="U700" s="32"/>
      <c r="V700" s="32"/>
      <c r="W700" s="32"/>
      <c r="X700" s="32"/>
      <c r="Y700" s="32"/>
      <c r="Z700" s="32"/>
      <c r="AA700" s="32"/>
      <c r="AB700" s="32"/>
      <c r="AC700" s="32"/>
      <c r="AD700" s="32"/>
      <c r="AE700" s="32" t="s">
        <v>1674</v>
      </c>
      <c r="AF700" s="32"/>
      <c r="AG700" s="32"/>
      <c r="AH700" s="32"/>
      <c r="AI700" s="32"/>
      <c r="AJ700" s="32"/>
      <c r="AK700" s="32"/>
      <c r="AL700" s="32"/>
      <c r="AM700" s="32">
        <v>21</v>
      </c>
      <c r="AN700" s="32"/>
      <c r="AO700" s="32"/>
      <c r="AP700" s="32"/>
      <c r="AQ700" s="32"/>
      <c r="AR700" s="32"/>
      <c r="AS700" s="32"/>
      <c r="AT700" s="32"/>
      <c r="AU700" s="32"/>
      <c r="AV700" s="32"/>
      <c r="AW700" s="32"/>
      <c r="AX700" s="32"/>
      <c r="AY700" s="32"/>
      <c r="AZ700" s="32"/>
      <c r="BA700" s="32"/>
      <c r="BB700" s="32"/>
      <c r="BC700" s="32"/>
      <c r="BD700" s="32"/>
      <c r="BE700" s="32"/>
      <c r="BF700" s="32"/>
      <c r="BG700" s="32"/>
      <c r="BH700" s="32"/>
    </row>
    <row r="701" spans="1:60" outlineLevel="1" x14ac:dyDescent="0.2">
      <c r="A701" s="218"/>
      <c r="B701" s="177"/>
      <c r="C701" s="293"/>
      <c r="D701" s="294"/>
      <c r="E701" s="295"/>
      <c r="F701" s="296"/>
      <c r="G701" s="297"/>
      <c r="H701" s="194"/>
      <c r="I701" s="194"/>
      <c r="J701" s="194"/>
      <c r="K701" s="194"/>
      <c r="L701" s="194"/>
      <c r="M701" s="194"/>
      <c r="N701" s="195"/>
      <c r="O701" s="221"/>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row>
    <row r="702" spans="1:60" outlineLevel="1" x14ac:dyDescent="0.2">
      <c r="A702" s="217">
        <v>180</v>
      </c>
      <c r="B702" s="176" t="s">
        <v>2222</v>
      </c>
      <c r="C702" s="202" t="s">
        <v>2223</v>
      </c>
      <c r="D702" s="181" t="s">
        <v>498</v>
      </c>
      <c r="E702" s="186">
        <v>1</v>
      </c>
      <c r="F702" s="193"/>
      <c r="G702" s="194">
        <f>ROUND(E702*F702,2)</f>
        <v>0</v>
      </c>
      <c r="H702" s="194">
        <v>21</v>
      </c>
      <c r="I702" s="194">
        <f>G702*(1+H702/100)</f>
        <v>0</v>
      </c>
      <c r="J702" s="194">
        <v>0.05</v>
      </c>
      <c r="K702" s="194">
        <f>ROUND(E702*J702,2)</f>
        <v>0.05</v>
      </c>
      <c r="L702" s="194">
        <v>0</v>
      </c>
      <c r="M702" s="194">
        <f>ROUND(E702*L702,2)</f>
        <v>0</v>
      </c>
      <c r="N702" s="195"/>
      <c r="O702" s="221" t="s">
        <v>295</v>
      </c>
      <c r="P702" s="32"/>
      <c r="Q702" s="32"/>
      <c r="R702" s="32"/>
      <c r="S702" s="32"/>
      <c r="T702" s="32"/>
      <c r="U702" s="32"/>
      <c r="V702" s="32"/>
      <c r="W702" s="32"/>
      <c r="X702" s="32"/>
      <c r="Y702" s="32"/>
      <c r="Z702" s="32"/>
      <c r="AA702" s="32"/>
      <c r="AB702" s="32"/>
      <c r="AC702" s="32"/>
      <c r="AD702" s="32"/>
      <c r="AE702" s="32" t="s">
        <v>1674</v>
      </c>
      <c r="AF702" s="32"/>
      <c r="AG702" s="32"/>
      <c r="AH702" s="32"/>
      <c r="AI702" s="32"/>
      <c r="AJ702" s="32"/>
      <c r="AK702" s="32"/>
      <c r="AL702" s="32"/>
      <c r="AM702" s="32">
        <v>21</v>
      </c>
      <c r="AN702" s="32"/>
      <c r="AO702" s="32"/>
      <c r="AP702" s="32"/>
      <c r="AQ702" s="32"/>
      <c r="AR702" s="32"/>
      <c r="AS702" s="32"/>
      <c r="AT702" s="32"/>
      <c r="AU702" s="32"/>
      <c r="AV702" s="32"/>
      <c r="AW702" s="32"/>
      <c r="AX702" s="32"/>
      <c r="AY702" s="32"/>
      <c r="AZ702" s="32"/>
      <c r="BA702" s="32"/>
      <c r="BB702" s="32"/>
      <c r="BC702" s="32"/>
      <c r="BD702" s="32"/>
      <c r="BE702" s="32"/>
      <c r="BF702" s="32"/>
      <c r="BG702" s="32"/>
      <c r="BH702" s="32"/>
    </row>
    <row r="703" spans="1:60" outlineLevel="1" x14ac:dyDescent="0.2">
      <c r="A703" s="218"/>
      <c r="B703" s="177"/>
      <c r="C703" s="293"/>
      <c r="D703" s="294"/>
      <c r="E703" s="295"/>
      <c r="F703" s="296"/>
      <c r="G703" s="297"/>
      <c r="H703" s="194"/>
      <c r="I703" s="194"/>
      <c r="J703" s="194"/>
      <c r="K703" s="194"/>
      <c r="L703" s="194"/>
      <c r="M703" s="194"/>
      <c r="N703" s="195"/>
      <c r="O703" s="221"/>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row>
    <row r="704" spans="1:60" ht="22.5" outlineLevel="1" x14ac:dyDescent="0.2">
      <c r="A704" s="217">
        <v>181</v>
      </c>
      <c r="B704" s="176" t="s">
        <v>2224</v>
      </c>
      <c r="C704" s="202" t="s">
        <v>2225</v>
      </c>
      <c r="D704" s="181" t="s">
        <v>498</v>
      </c>
      <c r="E704" s="186">
        <v>3</v>
      </c>
      <c r="F704" s="193"/>
      <c r="G704" s="194">
        <f>ROUND(E704*F704,2)</f>
        <v>0</v>
      </c>
      <c r="H704" s="194">
        <v>21</v>
      </c>
      <c r="I704" s="194">
        <f>G704*(1+H704/100)</f>
        <v>0</v>
      </c>
      <c r="J704" s="194">
        <v>2.3000000000000001E-4</v>
      </c>
      <c r="K704" s="194">
        <f>ROUND(E704*J704,2)</f>
        <v>0</v>
      </c>
      <c r="L704" s="194">
        <v>0</v>
      </c>
      <c r="M704" s="194">
        <f>ROUND(E704*L704,2)</f>
        <v>0</v>
      </c>
      <c r="N704" s="195" t="s">
        <v>479</v>
      </c>
      <c r="O704" s="221" t="s">
        <v>281</v>
      </c>
      <c r="P704" s="32"/>
      <c r="Q704" s="32"/>
      <c r="R704" s="32"/>
      <c r="S704" s="32"/>
      <c r="T704" s="32"/>
      <c r="U704" s="32"/>
      <c r="V704" s="32"/>
      <c r="W704" s="32"/>
      <c r="X704" s="32"/>
      <c r="Y704" s="32"/>
      <c r="Z704" s="32"/>
      <c r="AA704" s="32"/>
      <c r="AB704" s="32"/>
      <c r="AC704" s="32"/>
      <c r="AD704" s="32"/>
      <c r="AE704" s="32" t="s">
        <v>523</v>
      </c>
      <c r="AF704" s="32"/>
      <c r="AG704" s="32"/>
      <c r="AH704" s="32"/>
      <c r="AI704" s="32"/>
      <c r="AJ704" s="32"/>
      <c r="AK704" s="32"/>
      <c r="AL704" s="32"/>
      <c r="AM704" s="32">
        <v>21</v>
      </c>
      <c r="AN704" s="32"/>
      <c r="AO704" s="32"/>
      <c r="AP704" s="32"/>
      <c r="AQ704" s="32"/>
      <c r="AR704" s="32"/>
      <c r="AS704" s="32"/>
      <c r="AT704" s="32"/>
      <c r="AU704" s="32"/>
      <c r="AV704" s="32"/>
      <c r="AW704" s="32"/>
      <c r="AX704" s="32"/>
      <c r="AY704" s="32"/>
      <c r="AZ704" s="32"/>
      <c r="BA704" s="32"/>
      <c r="BB704" s="32"/>
      <c r="BC704" s="32"/>
      <c r="BD704" s="32"/>
      <c r="BE704" s="32"/>
      <c r="BF704" s="32"/>
      <c r="BG704" s="32"/>
      <c r="BH704" s="32"/>
    </row>
    <row r="705" spans="1:60" outlineLevel="1" x14ac:dyDescent="0.2">
      <c r="A705" s="218"/>
      <c r="B705" s="177"/>
      <c r="C705" s="293"/>
      <c r="D705" s="294"/>
      <c r="E705" s="295"/>
      <c r="F705" s="296"/>
      <c r="G705" s="297"/>
      <c r="H705" s="194"/>
      <c r="I705" s="194"/>
      <c r="J705" s="194"/>
      <c r="K705" s="194"/>
      <c r="L705" s="194"/>
      <c r="M705" s="194"/>
      <c r="N705" s="195"/>
      <c r="O705" s="221"/>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row>
    <row r="706" spans="1:60" outlineLevel="1" x14ac:dyDescent="0.2">
      <c r="A706" s="218"/>
      <c r="B706" s="312" t="s">
        <v>2226</v>
      </c>
      <c r="C706" s="313"/>
      <c r="D706" s="314"/>
      <c r="E706" s="315"/>
      <c r="F706" s="316"/>
      <c r="G706" s="317"/>
      <c r="H706" s="194"/>
      <c r="I706" s="194"/>
      <c r="J706" s="194"/>
      <c r="K706" s="194"/>
      <c r="L706" s="194"/>
      <c r="M706" s="194"/>
      <c r="N706" s="195"/>
      <c r="O706" s="221"/>
      <c r="P706" s="32"/>
      <c r="Q706" s="32"/>
      <c r="R706" s="32"/>
      <c r="S706" s="32"/>
      <c r="T706" s="32"/>
      <c r="U706" s="32"/>
      <c r="V706" s="32"/>
      <c r="W706" s="32"/>
      <c r="X706" s="32"/>
      <c r="Y706" s="32"/>
      <c r="Z706" s="32"/>
      <c r="AA706" s="32"/>
      <c r="AB706" s="32"/>
      <c r="AC706" s="32">
        <v>0</v>
      </c>
      <c r="AD706" s="32"/>
      <c r="AE706" s="32" t="s">
        <v>377</v>
      </c>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row>
    <row r="707" spans="1:60" ht="22.5" outlineLevel="1" x14ac:dyDescent="0.2">
      <c r="A707" s="217">
        <v>182</v>
      </c>
      <c r="B707" s="176" t="s">
        <v>2227</v>
      </c>
      <c r="C707" s="202" t="s">
        <v>2228</v>
      </c>
      <c r="D707" s="181" t="s">
        <v>498</v>
      </c>
      <c r="E707" s="186">
        <v>2</v>
      </c>
      <c r="F707" s="193"/>
      <c r="G707" s="194">
        <f>ROUND(E707*F707,2)</f>
        <v>0</v>
      </c>
      <c r="H707" s="194">
        <v>21</v>
      </c>
      <c r="I707" s="194">
        <f>G707*(1+H707/100)</f>
        <v>0</v>
      </c>
      <c r="J707" s="194">
        <v>1.07E-3</v>
      </c>
      <c r="K707" s="194">
        <f>ROUND(E707*J707,2)</f>
        <v>0</v>
      </c>
      <c r="L707" s="194">
        <v>0</v>
      </c>
      <c r="M707" s="194">
        <f>ROUND(E707*L707,2)</f>
        <v>0</v>
      </c>
      <c r="N707" s="195" t="s">
        <v>1947</v>
      </c>
      <c r="O707" s="221" t="s">
        <v>281</v>
      </c>
      <c r="P707" s="32"/>
      <c r="Q707" s="32"/>
      <c r="R707" s="32"/>
      <c r="S707" s="32"/>
      <c r="T707" s="32"/>
      <c r="U707" s="32"/>
      <c r="V707" s="32"/>
      <c r="W707" s="32"/>
      <c r="X707" s="32"/>
      <c r="Y707" s="32"/>
      <c r="Z707" s="32"/>
      <c r="AA707" s="32"/>
      <c r="AB707" s="32"/>
      <c r="AC707" s="32"/>
      <c r="AD707" s="32"/>
      <c r="AE707" s="32" t="s">
        <v>1674</v>
      </c>
      <c r="AF707" s="32"/>
      <c r="AG707" s="32"/>
      <c r="AH707" s="32"/>
      <c r="AI707" s="32"/>
      <c r="AJ707" s="32"/>
      <c r="AK707" s="32"/>
      <c r="AL707" s="32"/>
      <c r="AM707" s="32">
        <v>21</v>
      </c>
      <c r="AN707" s="32"/>
      <c r="AO707" s="32"/>
      <c r="AP707" s="32"/>
      <c r="AQ707" s="32"/>
      <c r="AR707" s="32"/>
      <c r="AS707" s="32"/>
      <c r="AT707" s="32"/>
      <c r="AU707" s="32"/>
      <c r="AV707" s="32"/>
      <c r="AW707" s="32"/>
      <c r="AX707" s="32"/>
      <c r="AY707" s="32"/>
      <c r="AZ707" s="32"/>
      <c r="BA707" s="32"/>
      <c r="BB707" s="32"/>
      <c r="BC707" s="32"/>
      <c r="BD707" s="32"/>
      <c r="BE707" s="32"/>
      <c r="BF707" s="32"/>
      <c r="BG707" s="32"/>
      <c r="BH707" s="32"/>
    </row>
    <row r="708" spans="1:60" outlineLevel="1" x14ac:dyDescent="0.2">
      <c r="A708" s="218"/>
      <c r="B708" s="177"/>
      <c r="C708" s="293"/>
      <c r="D708" s="294"/>
      <c r="E708" s="295"/>
      <c r="F708" s="296"/>
      <c r="G708" s="297"/>
      <c r="H708" s="194"/>
      <c r="I708" s="194"/>
      <c r="J708" s="194"/>
      <c r="K708" s="194"/>
      <c r="L708" s="194"/>
      <c r="M708" s="194"/>
      <c r="N708" s="195"/>
      <c r="O708" s="221"/>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row>
    <row r="709" spans="1:60" outlineLevel="1" x14ac:dyDescent="0.2">
      <c r="A709" s="218"/>
      <c r="B709" s="312" t="s">
        <v>2204</v>
      </c>
      <c r="C709" s="313"/>
      <c r="D709" s="314"/>
      <c r="E709" s="315"/>
      <c r="F709" s="316"/>
      <c r="G709" s="317"/>
      <c r="H709" s="194"/>
      <c r="I709" s="194"/>
      <c r="J709" s="194"/>
      <c r="K709" s="194"/>
      <c r="L709" s="194"/>
      <c r="M709" s="194"/>
      <c r="N709" s="195"/>
      <c r="O709" s="221"/>
      <c r="P709" s="32"/>
      <c r="Q709" s="32"/>
      <c r="R709" s="32"/>
      <c r="S709" s="32"/>
      <c r="T709" s="32"/>
      <c r="U709" s="32"/>
      <c r="V709" s="32"/>
      <c r="W709" s="32"/>
      <c r="X709" s="32"/>
      <c r="Y709" s="32"/>
      <c r="Z709" s="32"/>
      <c r="AA709" s="32"/>
      <c r="AB709" s="32"/>
      <c r="AC709" s="32">
        <v>0</v>
      </c>
      <c r="AD709" s="32"/>
      <c r="AE709" s="32" t="s">
        <v>377</v>
      </c>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row>
    <row r="710" spans="1:60" outlineLevel="1" x14ac:dyDescent="0.2">
      <c r="A710" s="217">
        <v>183</v>
      </c>
      <c r="B710" s="176" t="s">
        <v>2229</v>
      </c>
      <c r="C710" s="202" t="s">
        <v>2230</v>
      </c>
      <c r="D710" s="181" t="s">
        <v>498</v>
      </c>
      <c r="E710" s="186">
        <v>3</v>
      </c>
      <c r="F710" s="193"/>
      <c r="G710" s="194">
        <f>ROUND(E710*F710,2)</f>
        <v>0</v>
      </c>
      <c r="H710" s="194">
        <v>21</v>
      </c>
      <c r="I710" s="194">
        <f>G710*(1+H710/100)</f>
        <v>0</v>
      </c>
      <c r="J710" s="194">
        <v>9.0000000000000006E-5</v>
      </c>
      <c r="K710" s="194">
        <f>ROUND(E710*J710,2)</f>
        <v>0</v>
      </c>
      <c r="L710" s="194">
        <v>0</v>
      </c>
      <c r="M710" s="194">
        <f>ROUND(E710*L710,2)</f>
        <v>0</v>
      </c>
      <c r="N710" s="195" t="s">
        <v>1947</v>
      </c>
      <c r="O710" s="221" t="s">
        <v>281</v>
      </c>
      <c r="P710" s="32"/>
      <c r="Q710" s="32"/>
      <c r="R710" s="32"/>
      <c r="S710" s="32"/>
      <c r="T710" s="32"/>
      <c r="U710" s="32"/>
      <c r="V710" s="32"/>
      <c r="W710" s="32"/>
      <c r="X710" s="32"/>
      <c r="Y710" s="32"/>
      <c r="Z710" s="32"/>
      <c r="AA710" s="32"/>
      <c r="AB710" s="32"/>
      <c r="AC710" s="32"/>
      <c r="AD710" s="32"/>
      <c r="AE710" s="32" t="s">
        <v>1674</v>
      </c>
      <c r="AF710" s="32"/>
      <c r="AG710" s="32"/>
      <c r="AH710" s="32"/>
      <c r="AI710" s="32"/>
      <c r="AJ710" s="32"/>
      <c r="AK710" s="32"/>
      <c r="AL710" s="32"/>
      <c r="AM710" s="32">
        <v>21</v>
      </c>
      <c r="AN710" s="32"/>
      <c r="AO710" s="32"/>
      <c r="AP710" s="32"/>
      <c r="AQ710" s="32"/>
      <c r="AR710" s="32"/>
      <c r="AS710" s="32"/>
      <c r="AT710" s="32"/>
      <c r="AU710" s="32"/>
      <c r="AV710" s="32"/>
      <c r="AW710" s="32"/>
      <c r="AX710" s="32"/>
      <c r="AY710" s="32"/>
      <c r="AZ710" s="32"/>
      <c r="BA710" s="32"/>
      <c r="BB710" s="32"/>
      <c r="BC710" s="32"/>
      <c r="BD710" s="32"/>
      <c r="BE710" s="32"/>
      <c r="BF710" s="32"/>
      <c r="BG710" s="32"/>
      <c r="BH710" s="32"/>
    </row>
    <row r="711" spans="1:60" outlineLevel="1" x14ac:dyDescent="0.2">
      <c r="A711" s="218"/>
      <c r="B711" s="177"/>
      <c r="C711" s="293"/>
      <c r="D711" s="294"/>
      <c r="E711" s="295"/>
      <c r="F711" s="296"/>
      <c r="G711" s="297"/>
      <c r="H711" s="194"/>
      <c r="I711" s="194"/>
      <c r="J711" s="194"/>
      <c r="K711" s="194"/>
      <c r="L711" s="194"/>
      <c r="M711" s="194"/>
      <c r="N711" s="195"/>
      <c r="O711" s="221"/>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row>
    <row r="712" spans="1:60" outlineLevel="1" x14ac:dyDescent="0.2">
      <c r="A712" s="217">
        <v>184</v>
      </c>
      <c r="B712" s="176" t="s">
        <v>2231</v>
      </c>
      <c r="C712" s="202" t="s">
        <v>2232</v>
      </c>
      <c r="D712" s="181" t="s">
        <v>498</v>
      </c>
      <c r="E712" s="186">
        <v>1</v>
      </c>
      <c r="F712" s="193"/>
      <c r="G712" s="194">
        <f>ROUND(E712*F712,2)</f>
        <v>0</v>
      </c>
      <c r="H712" s="194">
        <v>21</v>
      </c>
      <c r="I712" s="194">
        <f>G712*(1+H712/100)</f>
        <v>0</v>
      </c>
      <c r="J712" s="194">
        <v>0.31</v>
      </c>
      <c r="K712" s="194">
        <f>ROUND(E712*J712,2)</f>
        <v>0.31</v>
      </c>
      <c r="L712" s="194">
        <v>0</v>
      </c>
      <c r="M712" s="194">
        <f>ROUND(E712*L712,2)</f>
        <v>0</v>
      </c>
      <c r="N712" s="195"/>
      <c r="O712" s="221" t="s">
        <v>295</v>
      </c>
      <c r="P712" s="32"/>
      <c r="Q712" s="32"/>
      <c r="R712" s="32"/>
      <c r="S712" s="32"/>
      <c r="T712" s="32"/>
      <c r="U712" s="32"/>
      <c r="V712" s="32"/>
      <c r="W712" s="32"/>
      <c r="X712" s="32"/>
      <c r="Y712" s="32"/>
      <c r="Z712" s="32"/>
      <c r="AA712" s="32"/>
      <c r="AB712" s="32"/>
      <c r="AC712" s="32"/>
      <c r="AD712" s="32"/>
      <c r="AE712" s="32" t="s">
        <v>1674</v>
      </c>
      <c r="AF712" s="32"/>
      <c r="AG712" s="32"/>
      <c r="AH712" s="32"/>
      <c r="AI712" s="32"/>
      <c r="AJ712" s="32"/>
      <c r="AK712" s="32"/>
      <c r="AL712" s="32"/>
      <c r="AM712" s="32">
        <v>21</v>
      </c>
      <c r="AN712" s="32"/>
      <c r="AO712" s="32"/>
      <c r="AP712" s="32"/>
      <c r="AQ712" s="32"/>
      <c r="AR712" s="32"/>
      <c r="AS712" s="32"/>
      <c r="AT712" s="32"/>
      <c r="AU712" s="32"/>
      <c r="AV712" s="32"/>
      <c r="AW712" s="32"/>
      <c r="AX712" s="32"/>
      <c r="AY712" s="32"/>
      <c r="AZ712" s="32"/>
      <c r="BA712" s="32"/>
      <c r="BB712" s="32"/>
      <c r="BC712" s="32"/>
      <c r="BD712" s="32"/>
      <c r="BE712" s="32"/>
      <c r="BF712" s="32"/>
      <c r="BG712" s="32"/>
      <c r="BH712" s="32"/>
    </row>
    <row r="713" spans="1:60" outlineLevel="1" x14ac:dyDescent="0.2">
      <c r="A713" s="218"/>
      <c r="B713" s="177"/>
      <c r="C713" s="293"/>
      <c r="D713" s="294"/>
      <c r="E713" s="295"/>
      <c r="F713" s="296"/>
      <c r="G713" s="297"/>
      <c r="H713" s="194"/>
      <c r="I713" s="194"/>
      <c r="J713" s="194"/>
      <c r="K713" s="194"/>
      <c r="L713" s="194"/>
      <c r="M713" s="194"/>
      <c r="N713" s="195"/>
      <c r="O713" s="221"/>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row>
    <row r="714" spans="1:60" outlineLevel="1" x14ac:dyDescent="0.2">
      <c r="A714" s="217">
        <v>185</v>
      </c>
      <c r="B714" s="176" t="s">
        <v>2233</v>
      </c>
      <c r="C714" s="202" t="s">
        <v>2234</v>
      </c>
      <c r="D714" s="181" t="s">
        <v>498</v>
      </c>
      <c r="E714" s="186">
        <v>1</v>
      </c>
      <c r="F714" s="193"/>
      <c r="G714" s="194">
        <f>ROUND(E714*F714,2)</f>
        <v>0</v>
      </c>
      <c r="H714" s="194">
        <v>21</v>
      </c>
      <c r="I714" s="194">
        <f>G714*(1+H714/100)</f>
        <v>0</v>
      </c>
      <c r="J714" s="194">
        <v>0</v>
      </c>
      <c r="K714" s="194">
        <f>ROUND(E714*J714,2)</f>
        <v>0</v>
      </c>
      <c r="L714" s="194">
        <v>0</v>
      </c>
      <c r="M714" s="194">
        <f>ROUND(E714*L714,2)</f>
        <v>0</v>
      </c>
      <c r="N714" s="195"/>
      <c r="O714" s="221" t="s">
        <v>295</v>
      </c>
      <c r="P714" s="32"/>
      <c r="Q714" s="32"/>
      <c r="R714" s="32"/>
      <c r="S714" s="32"/>
      <c r="T714" s="32"/>
      <c r="U714" s="32"/>
      <c r="V714" s="32"/>
      <c r="W714" s="32"/>
      <c r="X714" s="32"/>
      <c r="Y714" s="32"/>
      <c r="Z714" s="32"/>
      <c r="AA714" s="32"/>
      <c r="AB714" s="32"/>
      <c r="AC714" s="32"/>
      <c r="AD714" s="32"/>
      <c r="AE714" s="32" t="s">
        <v>523</v>
      </c>
      <c r="AF714" s="32"/>
      <c r="AG714" s="32"/>
      <c r="AH714" s="32"/>
      <c r="AI714" s="32"/>
      <c r="AJ714" s="32"/>
      <c r="AK714" s="32"/>
      <c r="AL714" s="32"/>
      <c r="AM714" s="32">
        <v>21</v>
      </c>
      <c r="AN714" s="32"/>
      <c r="AO714" s="32"/>
      <c r="AP714" s="32"/>
      <c r="AQ714" s="32"/>
      <c r="AR714" s="32"/>
      <c r="AS714" s="32"/>
      <c r="AT714" s="32"/>
      <c r="AU714" s="32"/>
      <c r="AV714" s="32"/>
      <c r="AW714" s="32"/>
      <c r="AX714" s="32"/>
      <c r="AY714" s="32"/>
      <c r="AZ714" s="32"/>
      <c r="BA714" s="32"/>
      <c r="BB714" s="32"/>
      <c r="BC714" s="32"/>
      <c r="BD714" s="32"/>
      <c r="BE714" s="32"/>
      <c r="BF714" s="32"/>
      <c r="BG714" s="32"/>
      <c r="BH714" s="32"/>
    </row>
    <row r="715" spans="1:60" outlineLevel="1" x14ac:dyDescent="0.2">
      <c r="A715" s="218"/>
      <c r="B715" s="177"/>
      <c r="C715" s="293"/>
      <c r="D715" s="294"/>
      <c r="E715" s="295"/>
      <c r="F715" s="296"/>
      <c r="G715" s="297"/>
      <c r="H715" s="194"/>
      <c r="I715" s="194"/>
      <c r="J715" s="194"/>
      <c r="K715" s="194"/>
      <c r="L715" s="194"/>
      <c r="M715" s="194"/>
      <c r="N715" s="195"/>
      <c r="O715" s="221"/>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row>
    <row r="716" spans="1:60" outlineLevel="1" x14ac:dyDescent="0.2">
      <c r="A716" s="218"/>
      <c r="B716" s="312" t="s">
        <v>2235</v>
      </c>
      <c r="C716" s="313"/>
      <c r="D716" s="314"/>
      <c r="E716" s="315"/>
      <c r="F716" s="316"/>
      <c r="G716" s="317"/>
      <c r="H716" s="194"/>
      <c r="I716" s="194"/>
      <c r="J716" s="194"/>
      <c r="K716" s="194"/>
      <c r="L716" s="194"/>
      <c r="M716" s="194"/>
      <c r="N716" s="195"/>
      <c r="O716" s="221"/>
      <c r="P716" s="32"/>
      <c r="Q716" s="32"/>
      <c r="R716" s="32"/>
      <c r="S716" s="32"/>
      <c r="T716" s="32"/>
      <c r="U716" s="32"/>
      <c r="V716" s="32"/>
      <c r="W716" s="32"/>
      <c r="X716" s="32"/>
      <c r="Y716" s="32"/>
      <c r="Z716" s="32"/>
      <c r="AA716" s="32"/>
      <c r="AB716" s="32"/>
      <c r="AC716" s="32">
        <v>0</v>
      </c>
      <c r="AD716" s="32"/>
      <c r="AE716" s="32" t="s">
        <v>377</v>
      </c>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row>
    <row r="717" spans="1:60" outlineLevel="1" x14ac:dyDescent="0.2">
      <c r="A717" s="217">
        <v>186</v>
      </c>
      <c r="B717" s="176" t="s">
        <v>2236</v>
      </c>
      <c r="C717" s="202" t="s">
        <v>2237</v>
      </c>
      <c r="D717" s="181" t="s">
        <v>498</v>
      </c>
      <c r="E717" s="186">
        <v>4</v>
      </c>
      <c r="F717" s="193"/>
      <c r="G717" s="194">
        <f>ROUND(E717*F717,2)</f>
        <v>0</v>
      </c>
      <c r="H717" s="194">
        <v>21</v>
      </c>
      <c r="I717" s="194">
        <f>G717*(1+H717/100)</f>
        <v>0</v>
      </c>
      <c r="J717" s="194">
        <v>6.9999999999999999E-4</v>
      </c>
      <c r="K717" s="194">
        <f>ROUND(E717*J717,2)</f>
        <v>0</v>
      </c>
      <c r="L717" s="194">
        <v>0</v>
      </c>
      <c r="M717" s="194">
        <f>ROUND(E717*L717,2)</f>
        <v>0</v>
      </c>
      <c r="N717" s="195" t="s">
        <v>1947</v>
      </c>
      <c r="O717" s="221" t="s">
        <v>281</v>
      </c>
      <c r="P717" s="32"/>
      <c r="Q717" s="32"/>
      <c r="R717" s="32"/>
      <c r="S717" s="32"/>
      <c r="T717" s="32"/>
      <c r="U717" s="32"/>
      <c r="V717" s="32"/>
      <c r="W717" s="32"/>
      <c r="X717" s="32"/>
      <c r="Y717" s="32"/>
      <c r="Z717" s="32"/>
      <c r="AA717" s="32"/>
      <c r="AB717" s="32"/>
      <c r="AC717" s="32"/>
      <c r="AD717" s="32"/>
      <c r="AE717" s="32" t="s">
        <v>1674</v>
      </c>
      <c r="AF717" s="32"/>
      <c r="AG717" s="32"/>
      <c r="AH717" s="32"/>
      <c r="AI717" s="32"/>
      <c r="AJ717" s="32"/>
      <c r="AK717" s="32"/>
      <c r="AL717" s="32"/>
      <c r="AM717" s="32">
        <v>21</v>
      </c>
      <c r="AN717" s="32"/>
      <c r="AO717" s="32"/>
      <c r="AP717" s="32"/>
      <c r="AQ717" s="32"/>
      <c r="AR717" s="32"/>
      <c r="AS717" s="32"/>
      <c r="AT717" s="32"/>
      <c r="AU717" s="32"/>
      <c r="AV717" s="32"/>
      <c r="AW717" s="32"/>
      <c r="AX717" s="32"/>
      <c r="AY717" s="32"/>
      <c r="AZ717" s="32"/>
      <c r="BA717" s="32"/>
      <c r="BB717" s="32"/>
      <c r="BC717" s="32"/>
      <c r="BD717" s="32"/>
      <c r="BE717" s="32"/>
      <c r="BF717" s="32"/>
      <c r="BG717" s="32"/>
      <c r="BH717" s="32"/>
    </row>
    <row r="718" spans="1:60" outlineLevel="1" x14ac:dyDescent="0.2">
      <c r="A718" s="218"/>
      <c r="B718" s="177"/>
      <c r="C718" s="293"/>
      <c r="D718" s="294"/>
      <c r="E718" s="295"/>
      <c r="F718" s="296"/>
      <c r="G718" s="297"/>
      <c r="H718" s="194"/>
      <c r="I718" s="194"/>
      <c r="J718" s="194"/>
      <c r="K718" s="194"/>
      <c r="L718" s="194"/>
      <c r="M718" s="194"/>
      <c r="N718" s="195"/>
      <c r="O718" s="221"/>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row>
    <row r="719" spans="1:60" outlineLevel="1" x14ac:dyDescent="0.2">
      <c r="A719" s="217">
        <v>187</v>
      </c>
      <c r="B719" s="176" t="s">
        <v>2238</v>
      </c>
      <c r="C719" s="202" t="s">
        <v>2239</v>
      </c>
      <c r="D719" s="181" t="s">
        <v>498</v>
      </c>
      <c r="E719" s="186">
        <v>1</v>
      </c>
      <c r="F719" s="193"/>
      <c r="G719" s="194">
        <f>ROUND(E719*F719,2)</f>
        <v>0</v>
      </c>
      <c r="H719" s="194">
        <v>21</v>
      </c>
      <c r="I719" s="194">
        <f>G719*(1+H719/100)</f>
        <v>0</v>
      </c>
      <c r="J719" s="194">
        <v>8.0000000000000004E-4</v>
      </c>
      <c r="K719" s="194">
        <f>ROUND(E719*J719,2)</f>
        <v>0</v>
      </c>
      <c r="L719" s="194">
        <v>0</v>
      </c>
      <c r="M719" s="194">
        <f>ROUND(E719*L719,2)</f>
        <v>0</v>
      </c>
      <c r="N719" s="195" t="s">
        <v>1947</v>
      </c>
      <c r="O719" s="221" t="s">
        <v>281</v>
      </c>
      <c r="P719" s="32"/>
      <c r="Q719" s="32"/>
      <c r="R719" s="32"/>
      <c r="S719" s="32"/>
      <c r="T719" s="32"/>
      <c r="U719" s="32"/>
      <c r="V719" s="32"/>
      <c r="W719" s="32"/>
      <c r="X719" s="32"/>
      <c r="Y719" s="32"/>
      <c r="Z719" s="32"/>
      <c r="AA719" s="32"/>
      <c r="AB719" s="32"/>
      <c r="AC719" s="32"/>
      <c r="AD719" s="32"/>
      <c r="AE719" s="32" t="s">
        <v>1674</v>
      </c>
      <c r="AF719" s="32"/>
      <c r="AG719" s="32"/>
      <c r="AH719" s="32"/>
      <c r="AI719" s="32"/>
      <c r="AJ719" s="32"/>
      <c r="AK719" s="32"/>
      <c r="AL719" s="32"/>
      <c r="AM719" s="32">
        <v>21</v>
      </c>
      <c r="AN719" s="32"/>
      <c r="AO719" s="32"/>
      <c r="AP719" s="32"/>
      <c r="AQ719" s="32"/>
      <c r="AR719" s="32"/>
      <c r="AS719" s="32"/>
      <c r="AT719" s="32"/>
      <c r="AU719" s="32"/>
      <c r="AV719" s="32"/>
      <c r="AW719" s="32"/>
      <c r="AX719" s="32"/>
      <c r="AY719" s="32"/>
      <c r="AZ719" s="32"/>
      <c r="BA719" s="32"/>
      <c r="BB719" s="32"/>
      <c r="BC719" s="32"/>
      <c r="BD719" s="32"/>
      <c r="BE719" s="32"/>
      <c r="BF719" s="32"/>
      <c r="BG719" s="32"/>
      <c r="BH719" s="32"/>
    </row>
    <row r="720" spans="1:60" outlineLevel="1" x14ac:dyDescent="0.2">
      <c r="A720" s="218"/>
      <c r="B720" s="177"/>
      <c r="C720" s="293"/>
      <c r="D720" s="294"/>
      <c r="E720" s="295"/>
      <c r="F720" s="296"/>
      <c r="G720" s="297"/>
      <c r="H720" s="194"/>
      <c r="I720" s="194"/>
      <c r="J720" s="194"/>
      <c r="K720" s="194"/>
      <c r="L720" s="194"/>
      <c r="M720" s="194"/>
      <c r="N720" s="195"/>
      <c r="O720" s="221"/>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row>
    <row r="721" spans="1:60" outlineLevel="1" x14ac:dyDescent="0.2">
      <c r="A721" s="218"/>
      <c r="B721" s="312" t="s">
        <v>2240</v>
      </c>
      <c r="C721" s="313"/>
      <c r="D721" s="314"/>
      <c r="E721" s="315"/>
      <c r="F721" s="316"/>
      <c r="G721" s="317"/>
      <c r="H721" s="194"/>
      <c r="I721" s="194"/>
      <c r="J721" s="194"/>
      <c r="K721" s="194"/>
      <c r="L721" s="194"/>
      <c r="M721" s="194"/>
      <c r="N721" s="195"/>
      <c r="O721" s="221"/>
      <c r="P721" s="32"/>
      <c r="Q721" s="32"/>
      <c r="R721" s="32"/>
      <c r="S721" s="32"/>
      <c r="T721" s="32"/>
      <c r="U721" s="32"/>
      <c r="V721" s="32"/>
      <c r="W721" s="32"/>
      <c r="X721" s="32"/>
      <c r="Y721" s="32"/>
      <c r="Z721" s="32"/>
      <c r="AA721" s="32"/>
      <c r="AB721" s="32"/>
      <c r="AC721" s="32">
        <v>0</v>
      </c>
      <c r="AD721" s="32"/>
      <c r="AE721" s="32" t="s">
        <v>377</v>
      </c>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row>
    <row r="722" spans="1:60" outlineLevel="1" x14ac:dyDescent="0.2">
      <c r="A722" s="218"/>
      <c r="B722" s="312" t="s">
        <v>2161</v>
      </c>
      <c r="C722" s="313"/>
      <c r="D722" s="314"/>
      <c r="E722" s="315"/>
      <c r="F722" s="316"/>
      <c r="G722" s="317"/>
      <c r="H722" s="194"/>
      <c r="I722" s="194"/>
      <c r="J722" s="194"/>
      <c r="K722" s="194"/>
      <c r="L722" s="194"/>
      <c r="M722" s="194"/>
      <c r="N722" s="195"/>
      <c r="O722" s="221"/>
      <c r="P722" s="32"/>
      <c r="Q722" s="32"/>
      <c r="R722" s="32"/>
      <c r="S722" s="32"/>
      <c r="T722" s="32"/>
      <c r="U722" s="32"/>
      <c r="V722" s="32"/>
      <c r="W722" s="32"/>
      <c r="X722" s="32"/>
      <c r="Y722" s="32"/>
      <c r="Z722" s="32"/>
      <c r="AA722" s="32"/>
      <c r="AB722" s="32"/>
      <c r="AC722" s="32"/>
      <c r="AD722" s="32"/>
      <c r="AE722" s="32" t="s">
        <v>379</v>
      </c>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row>
    <row r="723" spans="1:60" outlineLevel="1" x14ac:dyDescent="0.2">
      <c r="A723" s="217">
        <v>188</v>
      </c>
      <c r="B723" s="176" t="s">
        <v>2241</v>
      </c>
      <c r="C723" s="202" t="s">
        <v>2163</v>
      </c>
      <c r="D723" s="181" t="s">
        <v>478</v>
      </c>
      <c r="E723" s="186">
        <v>0.98</v>
      </c>
      <c r="F723" s="193"/>
      <c r="G723" s="194">
        <f>ROUND(E723*F723,2)</f>
        <v>0</v>
      </c>
      <c r="H723" s="194">
        <v>21</v>
      </c>
      <c r="I723" s="194">
        <f>G723*(1+H723/100)</f>
        <v>0</v>
      </c>
      <c r="J723" s="194">
        <v>0</v>
      </c>
      <c r="K723" s="194">
        <f>ROUND(E723*J723,2)</f>
        <v>0</v>
      </c>
      <c r="L723" s="194">
        <v>0</v>
      </c>
      <c r="M723" s="194">
        <f>ROUND(E723*L723,2)</f>
        <v>0</v>
      </c>
      <c r="N723" s="195" t="s">
        <v>1947</v>
      </c>
      <c r="O723" s="221" t="s">
        <v>281</v>
      </c>
      <c r="P723" s="32"/>
      <c r="Q723" s="32"/>
      <c r="R723" s="32"/>
      <c r="S723" s="32"/>
      <c r="T723" s="32"/>
      <c r="U723" s="32"/>
      <c r="V723" s="32"/>
      <c r="W723" s="32"/>
      <c r="X723" s="32"/>
      <c r="Y723" s="32"/>
      <c r="Z723" s="32"/>
      <c r="AA723" s="32"/>
      <c r="AB723" s="32"/>
      <c r="AC723" s="32"/>
      <c r="AD723" s="32"/>
      <c r="AE723" s="32" t="s">
        <v>1674</v>
      </c>
      <c r="AF723" s="32"/>
      <c r="AG723" s="32"/>
      <c r="AH723" s="32"/>
      <c r="AI723" s="32"/>
      <c r="AJ723" s="32"/>
      <c r="AK723" s="32"/>
      <c r="AL723" s="32"/>
      <c r="AM723" s="32">
        <v>21</v>
      </c>
      <c r="AN723" s="32"/>
      <c r="AO723" s="32"/>
      <c r="AP723" s="32"/>
      <c r="AQ723" s="32"/>
      <c r="AR723" s="32"/>
      <c r="AS723" s="32"/>
      <c r="AT723" s="32"/>
      <c r="AU723" s="32"/>
      <c r="AV723" s="32"/>
      <c r="AW723" s="32"/>
      <c r="AX723" s="32"/>
      <c r="AY723" s="32"/>
      <c r="AZ723" s="32"/>
      <c r="BA723" s="32"/>
      <c r="BB723" s="32"/>
      <c r="BC723" s="32"/>
      <c r="BD723" s="32"/>
      <c r="BE723" s="32"/>
      <c r="BF723" s="32"/>
      <c r="BG723" s="32"/>
      <c r="BH723" s="32"/>
    </row>
    <row r="724" spans="1:60" ht="13.5" outlineLevel="1" thickBot="1" x14ac:dyDescent="0.25">
      <c r="A724" s="227"/>
      <c r="B724" s="228"/>
      <c r="C724" s="306"/>
      <c r="D724" s="307"/>
      <c r="E724" s="308"/>
      <c r="F724" s="309"/>
      <c r="G724" s="310"/>
      <c r="H724" s="229"/>
      <c r="I724" s="229"/>
      <c r="J724" s="229"/>
      <c r="K724" s="229"/>
      <c r="L724" s="229"/>
      <c r="M724" s="229"/>
      <c r="N724" s="230"/>
      <c r="O724" s="231"/>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row>
    <row r="725" spans="1:60" x14ac:dyDescent="0.2">
      <c r="A725" s="166"/>
      <c r="B725" s="178" t="s">
        <v>338</v>
      </c>
      <c r="C725" s="204" t="s">
        <v>338</v>
      </c>
      <c r="D725" s="183"/>
      <c r="E725" s="188"/>
      <c r="F725" s="197"/>
      <c r="G725" s="197"/>
      <c r="H725" s="197"/>
      <c r="I725" s="197"/>
      <c r="J725" s="197"/>
      <c r="K725" s="197"/>
      <c r="L725" s="197"/>
      <c r="M725" s="197"/>
      <c r="N725" s="197"/>
      <c r="O725" s="198"/>
    </row>
    <row r="726" spans="1:60" hidden="1" x14ac:dyDescent="0.2">
      <c r="A726" s="206"/>
      <c r="B726" s="199"/>
      <c r="C726" s="205"/>
      <c r="D726" s="144"/>
      <c r="E726" s="46"/>
      <c r="F726" s="46"/>
      <c r="G726" s="46"/>
      <c r="H726" s="46"/>
      <c r="I726" s="46"/>
      <c r="J726" s="46"/>
      <c r="K726" s="46"/>
      <c r="L726" s="46"/>
      <c r="M726" s="46"/>
      <c r="N726" s="46"/>
      <c r="O726" s="143"/>
    </row>
    <row r="727" spans="1:60" hidden="1" x14ac:dyDescent="0.2">
      <c r="A727" s="209"/>
      <c r="B727" s="210" t="s">
        <v>339</v>
      </c>
      <c r="C727" s="211"/>
      <c r="D727" s="212"/>
      <c r="E727" s="213"/>
      <c r="F727" s="213"/>
      <c r="G727" s="214">
        <f>F9+F17+F200+F232+F247+F337+F343+F364+F462+F637+F656</f>
        <v>0</v>
      </c>
      <c r="H727" s="39"/>
      <c r="I727" s="39"/>
      <c r="J727" s="39"/>
      <c r="K727" s="39"/>
      <c r="L727" s="39"/>
      <c r="M727" s="39"/>
      <c r="N727" s="39"/>
      <c r="O727" s="145"/>
    </row>
    <row r="728" spans="1:60" x14ac:dyDescent="0.2">
      <c r="D728" s="142"/>
    </row>
    <row r="729" spans="1:60" x14ac:dyDescent="0.2">
      <c r="D729" s="142"/>
    </row>
    <row r="730" spans="1:60" x14ac:dyDescent="0.2">
      <c r="D730" s="142"/>
    </row>
    <row r="731" spans="1:60" x14ac:dyDescent="0.2">
      <c r="D731" s="142"/>
    </row>
    <row r="732" spans="1:60" x14ac:dyDescent="0.2">
      <c r="D732" s="142"/>
    </row>
    <row r="733" spans="1:60" x14ac:dyDescent="0.2">
      <c r="D733" s="142"/>
    </row>
    <row r="734" spans="1:60" x14ac:dyDescent="0.2">
      <c r="D734" s="142"/>
    </row>
    <row r="735" spans="1:60" x14ac:dyDescent="0.2">
      <c r="D735" s="142"/>
    </row>
    <row r="736" spans="1:60"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Eu7r3FV8lBK766wSxl746B0grlfn1hl2A9BChWJWsPDpGG/tN3plwsh798GJa+fnVh72ghF2IUUMOi7k050J7w==" saltValue="POKe8ZKd7iQ8p5L3xL0U6A==" spinCount="100000" sheet="1"/>
  <mergeCells count="379">
    <mergeCell ref="C724:G724"/>
    <mergeCell ref="C715:G715"/>
    <mergeCell ref="B716:G716"/>
    <mergeCell ref="C718:G718"/>
    <mergeCell ref="C720:G720"/>
    <mergeCell ref="B721:G721"/>
    <mergeCell ref="B722:G722"/>
    <mergeCell ref="C705:G705"/>
    <mergeCell ref="B706:G706"/>
    <mergeCell ref="C708:G708"/>
    <mergeCell ref="B709:G709"/>
    <mergeCell ref="C711:G711"/>
    <mergeCell ref="C713:G713"/>
    <mergeCell ref="C694:G694"/>
    <mergeCell ref="C696:G696"/>
    <mergeCell ref="B697:G697"/>
    <mergeCell ref="C699:G699"/>
    <mergeCell ref="C701:G701"/>
    <mergeCell ref="C703:G703"/>
    <mergeCell ref="C686:G686"/>
    <mergeCell ref="B687:G687"/>
    <mergeCell ref="B688:G688"/>
    <mergeCell ref="C690:G690"/>
    <mergeCell ref="B691:G691"/>
    <mergeCell ref="B692:G692"/>
    <mergeCell ref="C677:G677"/>
    <mergeCell ref="B678:G678"/>
    <mergeCell ref="C680:G680"/>
    <mergeCell ref="B681:G681"/>
    <mergeCell ref="C683:G683"/>
    <mergeCell ref="B684:G684"/>
    <mergeCell ref="B667:G667"/>
    <mergeCell ref="C669:G669"/>
    <mergeCell ref="B670:G670"/>
    <mergeCell ref="C672:G672"/>
    <mergeCell ref="B673:G673"/>
    <mergeCell ref="C675:G675"/>
    <mergeCell ref="C659:G659"/>
    <mergeCell ref="C661:G661"/>
    <mergeCell ref="B662:G662"/>
    <mergeCell ref="B663:G663"/>
    <mergeCell ref="C665:G665"/>
    <mergeCell ref="B666:G666"/>
    <mergeCell ref="C651:G651"/>
    <mergeCell ref="B652:G652"/>
    <mergeCell ref="B653:G653"/>
    <mergeCell ref="C655:G655"/>
    <mergeCell ref="F656:G656"/>
    <mergeCell ref="B657:G657"/>
    <mergeCell ref="C639:G639"/>
    <mergeCell ref="C641:G641"/>
    <mergeCell ref="C643:G643"/>
    <mergeCell ref="C645:G645"/>
    <mergeCell ref="C647:G647"/>
    <mergeCell ref="C649:G649"/>
    <mergeCell ref="B630:G630"/>
    <mergeCell ref="C632:G632"/>
    <mergeCell ref="B633:G633"/>
    <mergeCell ref="B634:G634"/>
    <mergeCell ref="C636:G636"/>
    <mergeCell ref="F637:G637"/>
    <mergeCell ref="C620:G620"/>
    <mergeCell ref="C622:G622"/>
    <mergeCell ref="C624:G624"/>
    <mergeCell ref="B625:G625"/>
    <mergeCell ref="C627:G627"/>
    <mergeCell ref="C629:G629"/>
    <mergeCell ref="C608:G608"/>
    <mergeCell ref="C610:G610"/>
    <mergeCell ref="C612:G612"/>
    <mergeCell ref="C614:G614"/>
    <mergeCell ref="C616:G616"/>
    <mergeCell ref="C618:G618"/>
    <mergeCell ref="B597:G597"/>
    <mergeCell ref="C599:G599"/>
    <mergeCell ref="C601:G601"/>
    <mergeCell ref="B602:G602"/>
    <mergeCell ref="C604:G604"/>
    <mergeCell ref="C606:G606"/>
    <mergeCell ref="C587:G587"/>
    <mergeCell ref="C589:G589"/>
    <mergeCell ref="C591:G591"/>
    <mergeCell ref="C593:G593"/>
    <mergeCell ref="B594:G594"/>
    <mergeCell ref="C596:G596"/>
    <mergeCell ref="B576:G576"/>
    <mergeCell ref="C578:G578"/>
    <mergeCell ref="B579:G579"/>
    <mergeCell ref="C581:G581"/>
    <mergeCell ref="C583:G583"/>
    <mergeCell ref="C585:G585"/>
    <mergeCell ref="C565:G565"/>
    <mergeCell ref="C567:G567"/>
    <mergeCell ref="C569:G569"/>
    <mergeCell ref="C572:G572"/>
    <mergeCell ref="B573:G573"/>
    <mergeCell ref="C575:G575"/>
    <mergeCell ref="B554:G554"/>
    <mergeCell ref="C556:G556"/>
    <mergeCell ref="C558:G558"/>
    <mergeCell ref="C560:G560"/>
    <mergeCell ref="C562:G562"/>
    <mergeCell ref="B563:G563"/>
    <mergeCell ref="B546:G546"/>
    <mergeCell ref="B547:G547"/>
    <mergeCell ref="C549:G549"/>
    <mergeCell ref="B550:G550"/>
    <mergeCell ref="B551:G551"/>
    <mergeCell ref="C553:G553"/>
    <mergeCell ref="B538:G538"/>
    <mergeCell ref="B539:G539"/>
    <mergeCell ref="C541:G541"/>
    <mergeCell ref="B542:G542"/>
    <mergeCell ref="B543:G543"/>
    <mergeCell ref="C545:G545"/>
    <mergeCell ref="B530:G530"/>
    <mergeCell ref="B531:G531"/>
    <mergeCell ref="C533:G533"/>
    <mergeCell ref="B534:G534"/>
    <mergeCell ref="B535:G535"/>
    <mergeCell ref="C537:G537"/>
    <mergeCell ref="B522:G522"/>
    <mergeCell ref="B523:G523"/>
    <mergeCell ref="C525:G525"/>
    <mergeCell ref="B526:G526"/>
    <mergeCell ref="B527:G527"/>
    <mergeCell ref="C529:G529"/>
    <mergeCell ref="B514:G514"/>
    <mergeCell ref="B515:G515"/>
    <mergeCell ref="C517:G517"/>
    <mergeCell ref="B518:G518"/>
    <mergeCell ref="B519:G519"/>
    <mergeCell ref="C521:G521"/>
    <mergeCell ref="B506:G506"/>
    <mergeCell ref="B507:G507"/>
    <mergeCell ref="C509:G509"/>
    <mergeCell ref="B510:G510"/>
    <mergeCell ref="B511:G511"/>
    <mergeCell ref="C513:G513"/>
    <mergeCell ref="C498:G498"/>
    <mergeCell ref="B499:G499"/>
    <mergeCell ref="C501:G501"/>
    <mergeCell ref="B502:G502"/>
    <mergeCell ref="B503:G503"/>
    <mergeCell ref="C505:G505"/>
    <mergeCell ref="B490:G490"/>
    <mergeCell ref="B491:G491"/>
    <mergeCell ref="C493:G493"/>
    <mergeCell ref="B494:G494"/>
    <mergeCell ref="B495:G495"/>
    <mergeCell ref="B496:G496"/>
    <mergeCell ref="C483:G483"/>
    <mergeCell ref="B484:G484"/>
    <mergeCell ref="B485:G485"/>
    <mergeCell ref="B486:G486"/>
    <mergeCell ref="C488:G488"/>
    <mergeCell ref="B489:G489"/>
    <mergeCell ref="B475:G475"/>
    <mergeCell ref="B476:G476"/>
    <mergeCell ref="C478:G478"/>
    <mergeCell ref="B479:G479"/>
    <mergeCell ref="B480:G480"/>
    <mergeCell ref="B481:G481"/>
    <mergeCell ref="C468:G468"/>
    <mergeCell ref="B469:G469"/>
    <mergeCell ref="B470:G470"/>
    <mergeCell ref="B471:G471"/>
    <mergeCell ref="C473:G473"/>
    <mergeCell ref="B474:G474"/>
    <mergeCell ref="B459:G459"/>
    <mergeCell ref="C461:G461"/>
    <mergeCell ref="F462:G462"/>
    <mergeCell ref="B463:G463"/>
    <mergeCell ref="B464:G464"/>
    <mergeCell ref="C466:G466"/>
    <mergeCell ref="C451:G451"/>
    <mergeCell ref="B452:G452"/>
    <mergeCell ref="C454:G454"/>
    <mergeCell ref="B455:G455"/>
    <mergeCell ref="C457:G457"/>
    <mergeCell ref="B458:G458"/>
    <mergeCell ref="C440:G440"/>
    <mergeCell ref="C442:G442"/>
    <mergeCell ref="C444:G444"/>
    <mergeCell ref="B445:G445"/>
    <mergeCell ref="C447:G447"/>
    <mergeCell ref="C449:G449"/>
    <mergeCell ref="C428:G428"/>
    <mergeCell ref="C430:G430"/>
    <mergeCell ref="C432:G432"/>
    <mergeCell ref="C434:G434"/>
    <mergeCell ref="C436:G436"/>
    <mergeCell ref="C438:G438"/>
    <mergeCell ref="C416:G416"/>
    <mergeCell ref="C418:G418"/>
    <mergeCell ref="C420:G420"/>
    <mergeCell ref="C422:G422"/>
    <mergeCell ref="C424:G424"/>
    <mergeCell ref="C426:G426"/>
    <mergeCell ref="B405:G405"/>
    <mergeCell ref="C407:G407"/>
    <mergeCell ref="C409:G409"/>
    <mergeCell ref="C411:G411"/>
    <mergeCell ref="C413:G413"/>
    <mergeCell ref="B414:G414"/>
    <mergeCell ref="B397:G397"/>
    <mergeCell ref="B398:G398"/>
    <mergeCell ref="C400:G400"/>
    <mergeCell ref="B401:G401"/>
    <mergeCell ref="C403:G403"/>
    <mergeCell ref="B404:G404"/>
    <mergeCell ref="C387:G387"/>
    <mergeCell ref="C389:G389"/>
    <mergeCell ref="C391:G391"/>
    <mergeCell ref="C393:G393"/>
    <mergeCell ref="B394:G394"/>
    <mergeCell ref="C396:G396"/>
    <mergeCell ref="C375:G375"/>
    <mergeCell ref="C377:G377"/>
    <mergeCell ref="C379:G379"/>
    <mergeCell ref="C381:G381"/>
    <mergeCell ref="C383:G383"/>
    <mergeCell ref="C385:G385"/>
    <mergeCell ref="F364:G364"/>
    <mergeCell ref="B365:G365"/>
    <mergeCell ref="C367:G367"/>
    <mergeCell ref="C369:G369"/>
    <mergeCell ref="C371:G371"/>
    <mergeCell ref="C373:G373"/>
    <mergeCell ref="B355:G355"/>
    <mergeCell ref="C357:G357"/>
    <mergeCell ref="B358:G358"/>
    <mergeCell ref="C360:G360"/>
    <mergeCell ref="B361:G361"/>
    <mergeCell ref="C363:G363"/>
    <mergeCell ref="B344:G344"/>
    <mergeCell ref="B345:G345"/>
    <mergeCell ref="C347:G347"/>
    <mergeCell ref="B348:G348"/>
    <mergeCell ref="C351:G351"/>
    <mergeCell ref="C354:G354"/>
    <mergeCell ref="C336:G336"/>
    <mergeCell ref="F337:G337"/>
    <mergeCell ref="B338:G338"/>
    <mergeCell ref="B339:G339"/>
    <mergeCell ref="C342:G342"/>
    <mergeCell ref="F343:G343"/>
    <mergeCell ref="C328:G328"/>
    <mergeCell ref="B329:G329"/>
    <mergeCell ref="B330:G330"/>
    <mergeCell ref="C332:G332"/>
    <mergeCell ref="B333:G333"/>
    <mergeCell ref="B334:G334"/>
    <mergeCell ref="B320:G320"/>
    <mergeCell ref="B321:G321"/>
    <mergeCell ref="C323:G323"/>
    <mergeCell ref="B324:G324"/>
    <mergeCell ref="B325:G325"/>
    <mergeCell ref="B326:G326"/>
    <mergeCell ref="C311:G311"/>
    <mergeCell ref="B312:G312"/>
    <mergeCell ref="C314:G314"/>
    <mergeCell ref="C316:G316"/>
    <mergeCell ref="C318:G318"/>
    <mergeCell ref="B319:G319"/>
    <mergeCell ref="B302:G302"/>
    <mergeCell ref="B303:G303"/>
    <mergeCell ref="C305:G305"/>
    <mergeCell ref="B306:G306"/>
    <mergeCell ref="B307:G307"/>
    <mergeCell ref="C309:G309"/>
    <mergeCell ref="B293:G293"/>
    <mergeCell ref="B294:G294"/>
    <mergeCell ref="B295:G295"/>
    <mergeCell ref="C297:G297"/>
    <mergeCell ref="C299:G299"/>
    <mergeCell ref="C301:G301"/>
    <mergeCell ref="C285:G285"/>
    <mergeCell ref="B286:G286"/>
    <mergeCell ref="B287:G287"/>
    <mergeCell ref="B288:G288"/>
    <mergeCell ref="C290:G290"/>
    <mergeCell ref="C292:G292"/>
    <mergeCell ref="B275:G275"/>
    <mergeCell ref="C277:G277"/>
    <mergeCell ref="B278:G278"/>
    <mergeCell ref="B279:G279"/>
    <mergeCell ref="C281:G281"/>
    <mergeCell ref="C283:G283"/>
    <mergeCell ref="B266:G266"/>
    <mergeCell ref="C268:G268"/>
    <mergeCell ref="B269:G269"/>
    <mergeCell ref="C271:G271"/>
    <mergeCell ref="C273:G273"/>
    <mergeCell ref="B274:G274"/>
    <mergeCell ref="C259:G259"/>
    <mergeCell ref="B260:G260"/>
    <mergeCell ref="B261:G261"/>
    <mergeCell ref="B262:G262"/>
    <mergeCell ref="C264:G264"/>
    <mergeCell ref="B265:G265"/>
    <mergeCell ref="B251:G251"/>
    <mergeCell ref="B252:G252"/>
    <mergeCell ref="C254:G254"/>
    <mergeCell ref="B255:G255"/>
    <mergeCell ref="B256:G256"/>
    <mergeCell ref="B257:G257"/>
    <mergeCell ref="B241:G241"/>
    <mergeCell ref="B242:G242"/>
    <mergeCell ref="C246:G246"/>
    <mergeCell ref="F247:G247"/>
    <mergeCell ref="C249:G249"/>
    <mergeCell ref="B250:G250"/>
    <mergeCell ref="F232:G232"/>
    <mergeCell ref="B233:G233"/>
    <mergeCell ref="C235:G235"/>
    <mergeCell ref="B236:G236"/>
    <mergeCell ref="B237:G237"/>
    <mergeCell ref="C240:G240"/>
    <mergeCell ref="B201:G201"/>
    <mergeCell ref="B202:G202"/>
    <mergeCell ref="C226:G226"/>
    <mergeCell ref="B227:G227"/>
    <mergeCell ref="B228:G228"/>
    <mergeCell ref="C231:G231"/>
    <mergeCell ref="B133:G133"/>
    <mergeCell ref="C172:G172"/>
    <mergeCell ref="B173:G173"/>
    <mergeCell ref="B174:G174"/>
    <mergeCell ref="C199:G199"/>
    <mergeCell ref="F200:G200"/>
    <mergeCell ref="C125:G125"/>
    <mergeCell ref="B126:G126"/>
    <mergeCell ref="C128:G128"/>
    <mergeCell ref="B129:G129"/>
    <mergeCell ref="C131:G131"/>
    <mergeCell ref="B132:G132"/>
    <mergeCell ref="B113:G113"/>
    <mergeCell ref="C115:G115"/>
    <mergeCell ref="B116:G116"/>
    <mergeCell ref="B117:G117"/>
    <mergeCell ref="C121:G121"/>
    <mergeCell ref="B122:G122"/>
    <mergeCell ref="B103:G103"/>
    <mergeCell ref="C106:G106"/>
    <mergeCell ref="B107:G107"/>
    <mergeCell ref="B108:G108"/>
    <mergeCell ref="C111:G111"/>
    <mergeCell ref="B112:G112"/>
    <mergeCell ref="B78:G78"/>
    <mergeCell ref="C97:G97"/>
    <mergeCell ref="B98:G98"/>
    <mergeCell ref="B99:G99"/>
    <mergeCell ref="C101:G101"/>
    <mergeCell ref="B102:G102"/>
    <mergeCell ref="B68:G68"/>
    <mergeCell ref="C71:G71"/>
    <mergeCell ref="B72:G72"/>
    <mergeCell ref="B73:G73"/>
    <mergeCell ref="C76:G76"/>
    <mergeCell ref="B77:G77"/>
    <mergeCell ref="B51:G51"/>
    <mergeCell ref="C66:G66"/>
    <mergeCell ref="B67:G67"/>
    <mergeCell ref="F17:G17"/>
    <mergeCell ref="B18:G18"/>
    <mergeCell ref="B19:G19"/>
    <mergeCell ref="C21:G21"/>
    <mergeCell ref="B22:G22"/>
    <mergeCell ref="B23:G23"/>
    <mergeCell ref="A1:G1"/>
    <mergeCell ref="C7:G7"/>
    <mergeCell ref="F9:G9"/>
    <mergeCell ref="B10:G10"/>
    <mergeCell ref="C14:G14"/>
    <mergeCell ref="C16:G16"/>
    <mergeCell ref="C46:G46"/>
    <mergeCell ref="C49:G49"/>
    <mergeCell ref="B50:G50"/>
  </mergeCells>
  <pageMargins left="0.59055118110236204" right="0.39370078740157499" top="0.78740157499999996" bottom="0.78740157499999996"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366</v>
      </c>
      <c r="C4" s="170" t="s">
        <v>367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SUMIF(AM8:AM210,AN5,G8:G210)</f>
        <v>0</v>
      </c>
      <c r="AO6">
        <f>SUMIF(AM8:AM210,AO5,G8:G210)</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64</v>
      </c>
      <c r="C9" s="201" t="s">
        <v>65</v>
      </c>
      <c r="D9" s="180"/>
      <c r="E9" s="185"/>
      <c r="F9" s="304">
        <f>SUM(G10:G47)</f>
        <v>0</v>
      </c>
      <c r="G9" s="305"/>
      <c r="H9" s="191"/>
      <c r="I9" s="191">
        <f>SUM(I10:I47)</f>
        <v>0</v>
      </c>
      <c r="J9" s="191"/>
      <c r="K9" s="191">
        <f>SUM(K10:K47)</f>
        <v>5.62</v>
      </c>
      <c r="L9" s="191"/>
      <c r="M9" s="191">
        <f>SUM(M10:M47)</f>
        <v>11.26</v>
      </c>
      <c r="N9" s="192"/>
      <c r="O9" s="220"/>
      <c r="AE9" t="s">
        <v>277</v>
      </c>
    </row>
    <row r="10" spans="1:60" outlineLevel="1" x14ac:dyDescent="0.2">
      <c r="A10" s="218"/>
      <c r="B10" s="318" t="s">
        <v>1671</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1677</v>
      </c>
      <c r="C11" s="202" t="s">
        <v>1678</v>
      </c>
      <c r="D11" s="181" t="s">
        <v>610</v>
      </c>
      <c r="E11" s="186">
        <v>10.24</v>
      </c>
      <c r="F11" s="193"/>
      <c r="G11" s="194">
        <f>ROUND(E11*F11,2)</f>
        <v>0</v>
      </c>
      <c r="H11" s="194">
        <v>21</v>
      </c>
      <c r="I11" s="194">
        <f>G11*(1+H11/100)</f>
        <v>0</v>
      </c>
      <c r="J11" s="194">
        <v>0</v>
      </c>
      <c r="K11" s="194">
        <f>ROUND(E11*J11,2)</f>
        <v>0</v>
      </c>
      <c r="L11" s="194">
        <v>0.88</v>
      </c>
      <c r="M11" s="194">
        <f>ROUND(E11*L11,2)</f>
        <v>9.01</v>
      </c>
      <c r="N11" s="195" t="s">
        <v>659</v>
      </c>
      <c r="O11" s="221" t="s">
        <v>281</v>
      </c>
      <c r="P11" s="32"/>
      <c r="Q11" s="32"/>
      <c r="R11" s="32"/>
      <c r="S11" s="32"/>
      <c r="T11" s="32"/>
      <c r="U11" s="32"/>
      <c r="V11" s="32"/>
      <c r="W11" s="32"/>
      <c r="X11" s="32"/>
      <c r="Y11" s="32"/>
      <c r="Z11" s="32"/>
      <c r="AA11" s="32"/>
      <c r="AB11" s="32"/>
      <c r="AC11" s="32"/>
      <c r="AD11" s="32"/>
      <c r="AE11" s="32" t="s">
        <v>1674</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2242</v>
      </c>
      <c r="D12" s="236"/>
      <c r="E12" s="239">
        <v>10.24</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386</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2</v>
      </c>
      <c r="B14" s="176" t="s">
        <v>1672</v>
      </c>
      <c r="C14" s="202" t="s">
        <v>1673</v>
      </c>
      <c r="D14" s="181" t="s">
        <v>610</v>
      </c>
      <c r="E14" s="186">
        <v>10.24</v>
      </c>
      <c r="F14" s="193"/>
      <c r="G14" s="194">
        <f>ROUND(E14*F14,2)</f>
        <v>0</v>
      </c>
      <c r="H14" s="194">
        <v>21</v>
      </c>
      <c r="I14" s="194">
        <f>G14*(1+H14/100)</f>
        <v>0</v>
      </c>
      <c r="J14" s="194">
        <v>0</v>
      </c>
      <c r="K14" s="194">
        <f>ROUND(E14*J14,2)</f>
        <v>0</v>
      </c>
      <c r="L14" s="194">
        <v>0.22</v>
      </c>
      <c r="M14" s="194">
        <f>ROUND(E14*L14,2)</f>
        <v>2.25</v>
      </c>
      <c r="N14" s="195" t="s">
        <v>659</v>
      </c>
      <c r="O14" s="221" t="s">
        <v>281</v>
      </c>
      <c r="P14" s="32"/>
      <c r="Q14" s="32"/>
      <c r="R14" s="32"/>
      <c r="S14" s="32"/>
      <c r="T14" s="32"/>
      <c r="U14" s="32"/>
      <c r="V14" s="32"/>
      <c r="W14" s="32"/>
      <c r="X14" s="32"/>
      <c r="Y14" s="32"/>
      <c r="Z14" s="32"/>
      <c r="AA14" s="32"/>
      <c r="AB14" s="32"/>
      <c r="AC14" s="32"/>
      <c r="AD14" s="32"/>
      <c r="AE14" s="32" t="s">
        <v>1674</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1837</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0</v>
      </c>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312" t="s">
        <v>1838</v>
      </c>
      <c r="C17" s="313"/>
      <c r="D17" s="314"/>
      <c r="E17" s="315"/>
      <c r="F17" s="316"/>
      <c r="G17" s="317"/>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379</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3</v>
      </c>
      <c r="B18" s="176" t="s">
        <v>1839</v>
      </c>
      <c r="C18" s="202" t="s">
        <v>1840</v>
      </c>
      <c r="D18" s="181" t="s">
        <v>382</v>
      </c>
      <c r="E18" s="186">
        <v>2.56</v>
      </c>
      <c r="F18" s="193"/>
      <c r="G18" s="194">
        <f>ROUND(E18*F18,2)</f>
        <v>0</v>
      </c>
      <c r="H18" s="194">
        <v>21</v>
      </c>
      <c r="I18" s="194">
        <f>G18*(1+H18/100)</f>
        <v>0</v>
      </c>
      <c r="J18" s="194">
        <v>1.6867000000000001</v>
      </c>
      <c r="K18" s="194">
        <f>ROUND(E18*J18,2)</f>
        <v>4.32</v>
      </c>
      <c r="L18" s="194">
        <v>0</v>
      </c>
      <c r="M18" s="194">
        <f>ROUND(E18*L18,2)</f>
        <v>0</v>
      </c>
      <c r="N18" s="195" t="s">
        <v>659</v>
      </c>
      <c r="O18" s="221" t="s">
        <v>281</v>
      </c>
      <c r="P18" s="32"/>
      <c r="Q18" s="32"/>
      <c r="R18" s="32"/>
      <c r="S18" s="32"/>
      <c r="T18" s="32"/>
      <c r="U18" s="32"/>
      <c r="V18" s="32"/>
      <c r="W18" s="32"/>
      <c r="X18" s="32"/>
      <c r="Y18" s="32"/>
      <c r="Z18" s="32"/>
      <c r="AA18" s="32"/>
      <c r="AB18" s="32"/>
      <c r="AC18" s="32"/>
      <c r="AD18" s="32"/>
      <c r="AE18" s="32" t="s">
        <v>397</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2243</v>
      </c>
      <c r="D19" s="236"/>
      <c r="E19" s="239">
        <v>2.56</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1834</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v>0</v>
      </c>
      <c r="AD21" s="32"/>
      <c r="AE21" s="32" t="s">
        <v>377</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4</v>
      </c>
      <c r="B22" s="176" t="s">
        <v>1835</v>
      </c>
      <c r="C22" s="202" t="s">
        <v>1836</v>
      </c>
      <c r="D22" s="181" t="s">
        <v>610</v>
      </c>
      <c r="E22" s="186">
        <v>10.24</v>
      </c>
      <c r="F22" s="193"/>
      <c r="G22" s="194">
        <f>ROUND(E22*F22,2)</f>
        <v>0</v>
      </c>
      <c r="H22" s="194">
        <v>21</v>
      </c>
      <c r="I22" s="194">
        <f>G22*(1+H22/100)</f>
        <v>0</v>
      </c>
      <c r="J22" s="194">
        <v>0.12659999999999999</v>
      </c>
      <c r="K22" s="194">
        <f>ROUND(E22*J22,2)</f>
        <v>1.3</v>
      </c>
      <c r="L22" s="194">
        <v>0</v>
      </c>
      <c r="M22" s="194">
        <f>ROUND(E22*L22,2)</f>
        <v>0</v>
      </c>
      <c r="N22" s="195" t="s">
        <v>659</v>
      </c>
      <c r="O22" s="221" t="s">
        <v>281</v>
      </c>
      <c r="P22" s="32"/>
      <c r="Q22" s="32"/>
      <c r="R22" s="32"/>
      <c r="S22" s="32"/>
      <c r="T22" s="32"/>
      <c r="U22" s="32"/>
      <c r="V22" s="32"/>
      <c r="W22" s="32"/>
      <c r="X22" s="32"/>
      <c r="Y22" s="32"/>
      <c r="Z22" s="32"/>
      <c r="AA22" s="32"/>
      <c r="AB22" s="32"/>
      <c r="AC22" s="32"/>
      <c r="AD22" s="32"/>
      <c r="AE22" s="32" t="s">
        <v>397</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1842</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377</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1843</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379</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5</v>
      </c>
      <c r="B26" s="176" t="s">
        <v>1844</v>
      </c>
      <c r="C26" s="202" t="s">
        <v>1845</v>
      </c>
      <c r="D26" s="181" t="s">
        <v>560</v>
      </c>
      <c r="E26" s="186">
        <v>25</v>
      </c>
      <c r="F26" s="193"/>
      <c r="G26" s="194">
        <f>ROUND(E26*F26,2)</f>
        <v>0</v>
      </c>
      <c r="H26" s="194">
        <v>21</v>
      </c>
      <c r="I26" s="194">
        <f>G26*(1+H26/100)</f>
        <v>0</v>
      </c>
      <c r="J26" s="194">
        <v>0</v>
      </c>
      <c r="K26" s="194">
        <f>ROUND(E26*J26,2)</f>
        <v>0</v>
      </c>
      <c r="L26" s="194">
        <v>0</v>
      </c>
      <c r="M26" s="194">
        <f>ROUND(E26*L26,2)</f>
        <v>0</v>
      </c>
      <c r="N26" s="195" t="s">
        <v>659</v>
      </c>
      <c r="O26" s="221" t="s">
        <v>281</v>
      </c>
      <c r="P26" s="32"/>
      <c r="Q26" s="32"/>
      <c r="R26" s="32"/>
      <c r="S26" s="32"/>
      <c r="T26" s="32"/>
      <c r="U26" s="32"/>
      <c r="V26" s="32"/>
      <c r="W26" s="32"/>
      <c r="X26" s="32"/>
      <c r="Y26" s="32"/>
      <c r="Z26" s="32"/>
      <c r="AA26" s="32"/>
      <c r="AB26" s="32"/>
      <c r="AC26" s="32"/>
      <c r="AD26" s="32"/>
      <c r="AE26" s="32" t="s">
        <v>397</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2244</v>
      </c>
      <c r="D27" s="236"/>
      <c r="E27" s="239">
        <v>25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1936</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v>0</v>
      </c>
      <c r="AD29" s="32"/>
      <c r="AE29" s="32" t="s">
        <v>377</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6</v>
      </c>
      <c r="B30" s="176" t="s">
        <v>1942</v>
      </c>
      <c r="C30" s="202" t="s">
        <v>1943</v>
      </c>
      <c r="D30" s="181" t="s">
        <v>478</v>
      </c>
      <c r="E30" s="186">
        <v>11.263999999999999</v>
      </c>
      <c r="F30" s="193"/>
      <c r="G30" s="194">
        <f>ROUND(E30*F30,2)</f>
        <v>0</v>
      </c>
      <c r="H30" s="194">
        <v>21</v>
      </c>
      <c r="I30" s="194">
        <f>G30*(1+H30/100)</f>
        <v>0</v>
      </c>
      <c r="J30" s="194">
        <v>0</v>
      </c>
      <c r="K30" s="194">
        <f>ROUND(E30*J30,2)</f>
        <v>0</v>
      </c>
      <c r="L30" s="194">
        <v>0</v>
      </c>
      <c r="M30" s="194">
        <f>ROUND(E30*L30,2)</f>
        <v>0</v>
      </c>
      <c r="N30" s="195" t="s">
        <v>659</v>
      </c>
      <c r="O30" s="221" t="s">
        <v>281</v>
      </c>
      <c r="P30" s="32"/>
      <c r="Q30" s="32"/>
      <c r="R30" s="32"/>
      <c r="S30" s="32"/>
      <c r="T30" s="32"/>
      <c r="U30" s="32"/>
      <c r="V30" s="32"/>
      <c r="W30" s="32"/>
      <c r="X30" s="32"/>
      <c r="Y30" s="32"/>
      <c r="Z30" s="32"/>
      <c r="AA30" s="32"/>
      <c r="AB30" s="32"/>
      <c r="AC30" s="32"/>
      <c r="AD30" s="32"/>
      <c r="AE30" s="32" t="s">
        <v>397</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7</v>
      </c>
      <c r="B32" s="176" t="s">
        <v>1937</v>
      </c>
      <c r="C32" s="202" t="s">
        <v>1938</v>
      </c>
      <c r="D32" s="181" t="s">
        <v>478</v>
      </c>
      <c r="E32" s="186">
        <v>214.01599999999999</v>
      </c>
      <c r="F32" s="193"/>
      <c r="G32" s="194">
        <f>ROUND(E32*F32,2)</f>
        <v>0</v>
      </c>
      <c r="H32" s="194">
        <v>21</v>
      </c>
      <c r="I32" s="194">
        <f>G32*(1+H32/100)</f>
        <v>0</v>
      </c>
      <c r="J32" s="194">
        <v>0</v>
      </c>
      <c r="K32" s="194">
        <f>ROUND(E32*J32,2)</f>
        <v>0</v>
      </c>
      <c r="L32" s="194">
        <v>0</v>
      </c>
      <c r="M32" s="194">
        <f>ROUND(E32*L32,2)</f>
        <v>0</v>
      </c>
      <c r="N32" s="195" t="s">
        <v>659</v>
      </c>
      <c r="O32" s="221" t="s">
        <v>281</v>
      </c>
      <c r="P32" s="32"/>
      <c r="Q32" s="32"/>
      <c r="R32" s="32"/>
      <c r="S32" s="32"/>
      <c r="T32" s="32"/>
      <c r="U32" s="32"/>
      <c r="V32" s="32"/>
      <c r="W32" s="32"/>
      <c r="X32" s="32"/>
      <c r="Y32" s="32"/>
      <c r="Z32" s="32"/>
      <c r="AA32" s="32"/>
      <c r="AB32" s="32"/>
      <c r="AC32" s="32"/>
      <c r="AD32" s="32"/>
      <c r="AE32" s="32" t="s">
        <v>397</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1939</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8</v>
      </c>
      <c r="B35" s="176" t="s">
        <v>1940</v>
      </c>
      <c r="C35" s="202" t="s">
        <v>1941</v>
      </c>
      <c r="D35" s="181" t="s">
        <v>478</v>
      </c>
      <c r="E35" s="186">
        <v>11.263999999999999</v>
      </c>
      <c r="F35" s="193"/>
      <c r="G35" s="194">
        <f>ROUND(E35*F35,2)</f>
        <v>0</v>
      </c>
      <c r="H35" s="194">
        <v>21</v>
      </c>
      <c r="I35" s="194">
        <f>G35*(1+H35/100)</f>
        <v>0</v>
      </c>
      <c r="J35" s="194">
        <v>0</v>
      </c>
      <c r="K35" s="194">
        <f>ROUND(E35*J35,2)</f>
        <v>0</v>
      </c>
      <c r="L35" s="194">
        <v>0</v>
      </c>
      <c r="M35" s="194">
        <f>ROUND(E35*L35,2)</f>
        <v>0</v>
      </c>
      <c r="N35" s="195" t="s">
        <v>659</v>
      </c>
      <c r="O35" s="221" t="s">
        <v>281</v>
      </c>
      <c r="P35" s="32"/>
      <c r="Q35" s="32"/>
      <c r="R35" s="32"/>
      <c r="S35" s="32"/>
      <c r="T35" s="32"/>
      <c r="U35" s="32"/>
      <c r="V35" s="32"/>
      <c r="W35" s="32"/>
      <c r="X35" s="32"/>
      <c r="Y35" s="32"/>
      <c r="Z35" s="32"/>
      <c r="AA35" s="32"/>
      <c r="AB35" s="32"/>
      <c r="AC35" s="32"/>
      <c r="AD35" s="32"/>
      <c r="AE35" s="32" t="s">
        <v>397</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1923</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0</v>
      </c>
      <c r="AD37" s="32"/>
      <c r="AE37" s="32" t="s">
        <v>377</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1924</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379</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9</v>
      </c>
      <c r="B39" s="176" t="s">
        <v>1925</v>
      </c>
      <c r="C39" s="202" t="s">
        <v>1926</v>
      </c>
      <c r="D39" s="181" t="s">
        <v>478</v>
      </c>
      <c r="E39" s="186">
        <v>5.6143400000000003</v>
      </c>
      <c r="F39" s="193"/>
      <c r="G39" s="194">
        <f>ROUND(E39*F39,2)</f>
        <v>0</v>
      </c>
      <c r="H39" s="194">
        <v>21</v>
      </c>
      <c r="I39" s="194">
        <f>G39*(1+H39/100)</f>
        <v>0</v>
      </c>
      <c r="J39" s="194">
        <v>0</v>
      </c>
      <c r="K39" s="194">
        <f>ROUND(E39*J39,2)</f>
        <v>0</v>
      </c>
      <c r="L39" s="194">
        <v>0</v>
      </c>
      <c r="M39" s="194">
        <f>ROUND(E39*L39,2)</f>
        <v>0</v>
      </c>
      <c r="N39" s="195" t="s">
        <v>659</v>
      </c>
      <c r="O39" s="221" t="s">
        <v>281</v>
      </c>
      <c r="P39" s="32"/>
      <c r="Q39" s="32"/>
      <c r="R39" s="32"/>
      <c r="S39" s="32"/>
      <c r="T39" s="32"/>
      <c r="U39" s="32"/>
      <c r="V39" s="32"/>
      <c r="W39" s="32"/>
      <c r="X39" s="32"/>
      <c r="Y39" s="32"/>
      <c r="Z39" s="32"/>
      <c r="AA39" s="32"/>
      <c r="AB39" s="32"/>
      <c r="AC39" s="32"/>
      <c r="AD39" s="32"/>
      <c r="AE39" s="32" t="s">
        <v>397</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1927</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10</v>
      </c>
      <c r="B42" s="176" t="s">
        <v>1928</v>
      </c>
      <c r="C42" s="202" t="s">
        <v>1929</v>
      </c>
      <c r="D42" s="181" t="s">
        <v>478</v>
      </c>
      <c r="E42" s="186">
        <v>9.0112000000000005</v>
      </c>
      <c r="F42" s="193"/>
      <c r="G42" s="194">
        <f>ROUND(E42*F42,2)</f>
        <v>0</v>
      </c>
      <c r="H42" s="194">
        <v>21</v>
      </c>
      <c r="I42" s="194">
        <f>G42*(1+H42/100)</f>
        <v>0</v>
      </c>
      <c r="J42" s="194">
        <v>0</v>
      </c>
      <c r="K42" s="194">
        <f>ROUND(E42*J42,2)</f>
        <v>0</v>
      </c>
      <c r="L42" s="194">
        <v>0</v>
      </c>
      <c r="M42" s="194">
        <f>ROUND(E42*L42,2)</f>
        <v>0</v>
      </c>
      <c r="N42" s="195" t="s">
        <v>1930</v>
      </c>
      <c r="O42" s="221" t="s">
        <v>281</v>
      </c>
      <c r="P42" s="32"/>
      <c r="Q42" s="32"/>
      <c r="R42" s="32"/>
      <c r="S42" s="32"/>
      <c r="T42" s="32"/>
      <c r="U42" s="32"/>
      <c r="V42" s="32"/>
      <c r="W42" s="32"/>
      <c r="X42" s="32"/>
      <c r="Y42" s="32"/>
      <c r="Z42" s="32"/>
      <c r="AA42" s="32"/>
      <c r="AB42" s="32"/>
      <c r="AC42" s="32"/>
      <c r="AD42" s="32"/>
      <c r="AE42" s="32" t="s">
        <v>1931</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2245</v>
      </c>
      <c r="D43" s="236"/>
      <c r="E43" s="239">
        <v>9.0112000000000005</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11</v>
      </c>
      <c r="B45" s="176" t="s">
        <v>1933</v>
      </c>
      <c r="C45" s="202" t="s">
        <v>1934</v>
      </c>
      <c r="D45" s="181" t="s">
        <v>478</v>
      </c>
      <c r="E45" s="186">
        <v>2.2528000000000001</v>
      </c>
      <c r="F45" s="193"/>
      <c r="G45" s="194">
        <f>ROUND(E45*F45,2)</f>
        <v>0</v>
      </c>
      <c r="H45" s="194">
        <v>21</v>
      </c>
      <c r="I45" s="194">
        <f>G45*(1+H45/100)</f>
        <v>0</v>
      </c>
      <c r="J45" s="194">
        <v>0</v>
      </c>
      <c r="K45" s="194">
        <f>ROUND(E45*J45,2)</f>
        <v>0</v>
      </c>
      <c r="L45" s="194">
        <v>0</v>
      </c>
      <c r="M45" s="194">
        <f>ROUND(E45*L45,2)</f>
        <v>0</v>
      </c>
      <c r="N45" s="195" t="s">
        <v>1930</v>
      </c>
      <c r="O45" s="221" t="s">
        <v>281</v>
      </c>
      <c r="P45" s="32"/>
      <c r="Q45" s="32"/>
      <c r="R45" s="32"/>
      <c r="S45" s="32"/>
      <c r="T45" s="32"/>
      <c r="U45" s="32"/>
      <c r="V45" s="32"/>
      <c r="W45" s="32"/>
      <c r="X45" s="32"/>
      <c r="Y45" s="32"/>
      <c r="Z45" s="32"/>
      <c r="AA45" s="32"/>
      <c r="AB45" s="32"/>
      <c r="AC45" s="32"/>
      <c r="AD45" s="32"/>
      <c r="AE45" s="32" t="s">
        <v>397</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3" t="s">
        <v>2246</v>
      </c>
      <c r="D46" s="236"/>
      <c r="E46" s="239">
        <v>2.2528000000000001</v>
      </c>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386</v>
      </c>
      <c r="AF46" s="32">
        <v>0</v>
      </c>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216" t="s">
        <v>276</v>
      </c>
      <c r="B48" s="175" t="s">
        <v>66</v>
      </c>
      <c r="C48" s="201" t="s">
        <v>67</v>
      </c>
      <c r="D48" s="180"/>
      <c r="E48" s="185"/>
      <c r="F48" s="304">
        <f>SUM(G49:G98)</f>
        <v>0</v>
      </c>
      <c r="G48" s="305"/>
      <c r="H48" s="191"/>
      <c r="I48" s="191">
        <f>SUM(I49:I98)</f>
        <v>0</v>
      </c>
      <c r="J48" s="191"/>
      <c r="K48" s="191">
        <f>SUM(K49:K98)</f>
        <v>26.32</v>
      </c>
      <c r="L48" s="191"/>
      <c r="M48" s="191">
        <f>SUM(M49:M98)</f>
        <v>0</v>
      </c>
      <c r="N48" s="192"/>
      <c r="O48" s="220"/>
      <c r="AE48" t="s">
        <v>277</v>
      </c>
    </row>
    <row r="49" spans="1:60" outlineLevel="1" x14ac:dyDescent="0.2">
      <c r="A49" s="218"/>
      <c r="B49" s="318" t="s">
        <v>1679</v>
      </c>
      <c r="C49" s="319"/>
      <c r="D49" s="320"/>
      <c r="E49" s="321"/>
      <c r="F49" s="322"/>
      <c r="G49" s="323"/>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377</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ht="22.5" outlineLevel="1" x14ac:dyDescent="0.2">
      <c r="A50" s="218"/>
      <c r="B50" s="312" t="s">
        <v>1680</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379</v>
      </c>
      <c r="AF50" s="32"/>
      <c r="AG50" s="32"/>
      <c r="AH50" s="32"/>
      <c r="AI50" s="32"/>
      <c r="AJ50" s="32"/>
      <c r="AK50" s="32"/>
      <c r="AL50" s="32"/>
      <c r="AM50" s="32"/>
      <c r="AN50" s="32"/>
      <c r="AO50" s="32"/>
      <c r="AP50" s="32"/>
      <c r="AQ50" s="32"/>
      <c r="AR50" s="32"/>
      <c r="AS50" s="32"/>
      <c r="AT50" s="32"/>
      <c r="AU50" s="32"/>
      <c r="AV50" s="32"/>
      <c r="AW50" s="32"/>
      <c r="AX50" s="32"/>
      <c r="AY50" s="32"/>
      <c r="AZ50" s="235" t="str">
        <f>B50</f>
        <v>ve stavu i v poloze, ve kterých byla na začátku zemních prací a to s podepřením, vzepřením nebo s vyvěšením, případně s ochranným bedněním, se zřízením a s odstraněním zajišťovací konstrukce, s opotřebením hmot.</v>
      </c>
      <c r="BA50" s="32"/>
      <c r="BB50" s="32"/>
      <c r="BC50" s="32"/>
      <c r="BD50" s="32"/>
      <c r="BE50" s="32"/>
      <c r="BF50" s="32"/>
      <c r="BG50" s="32"/>
      <c r="BH50" s="32"/>
    </row>
    <row r="51" spans="1:60" outlineLevel="1" x14ac:dyDescent="0.2">
      <c r="A51" s="217">
        <v>12</v>
      </c>
      <c r="B51" s="176" t="s">
        <v>2247</v>
      </c>
      <c r="C51" s="202" t="s">
        <v>2248</v>
      </c>
      <c r="D51" s="181" t="s">
        <v>560</v>
      </c>
      <c r="E51" s="186">
        <v>1</v>
      </c>
      <c r="F51" s="193"/>
      <c r="G51" s="194">
        <f>ROUND(E51*F51,2)</f>
        <v>0</v>
      </c>
      <c r="H51" s="194">
        <v>21</v>
      </c>
      <c r="I51" s="194">
        <f>G51*(1+H51/100)</f>
        <v>0</v>
      </c>
      <c r="J51" s="194">
        <v>2.478E-2</v>
      </c>
      <c r="K51" s="194">
        <f>ROUND(E51*J51,2)</f>
        <v>0.02</v>
      </c>
      <c r="L51" s="194">
        <v>0</v>
      </c>
      <c r="M51" s="194">
        <f>ROUND(E51*L51,2)</f>
        <v>0</v>
      </c>
      <c r="N51" s="195" t="s">
        <v>1683</v>
      </c>
      <c r="O51" s="221" t="s">
        <v>281</v>
      </c>
      <c r="P51" s="32"/>
      <c r="Q51" s="32"/>
      <c r="R51" s="32"/>
      <c r="S51" s="32"/>
      <c r="T51" s="32"/>
      <c r="U51" s="32"/>
      <c r="V51" s="32"/>
      <c r="W51" s="32"/>
      <c r="X51" s="32"/>
      <c r="Y51" s="32"/>
      <c r="Z51" s="32"/>
      <c r="AA51" s="32"/>
      <c r="AB51" s="32"/>
      <c r="AC51" s="32"/>
      <c r="AD51" s="32"/>
      <c r="AE51" s="32" t="s">
        <v>1684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408</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377</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ht="22.5" outlineLevel="1" x14ac:dyDescent="0.2">
      <c r="A54" s="218"/>
      <c r="B54" s="312" t="s">
        <v>409</v>
      </c>
      <c r="C54" s="313"/>
      <c r="D54" s="314"/>
      <c r="E54" s="315"/>
      <c r="F54" s="316"/>
      <c r="G54" s="317"/>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379</v>
      </c>
      <c r="AF54" s="32"/>
      <c r="AG54" s="32"/>
      <c r="AH54" s="32"/>
      <c r="AI54" s="32"/>
      <c r="AJ54" s="32"/>
      <c r="AK54" s="32"/>
      <c r="AL54" s="32"/>
      <c r="AM54" s="32"/>
      <c r="AN54" s="32"/>
      <c r="AO54" s="32"/>
      <c r="AP54" s="32"/>
      <c r="AQ54" s="32"/>
      <c r="AR54" s="32"/>
      <c r="AS54" s="32"/>
      <c r="AT54" s="32"/>
      <c r="AU54" s="32"/>
      <c r="AV54" s="32"/>
      <c r="AW54" s="32"/>
      <c r="AX54" s="32"/>
      <c r="AY54" s="32"/>
      <c r="AZ54" s="235" t="str">
        <f>B54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54" s="32"/>
      <c r="BB54" s="32"/>
      <c r="BC54" s="32"/>
      <c r="BD54" s="32"/>
      <c r="BE54" s="32"/>
      <c r="BF54" s="32"/>
      <c r="BG54" s="32"/>
      <c r="BH54" s="32"/>
    </row>
    <row r="55" spans="1:60" outlineLevel="1" x14ac:dyDescent="0.2">
      <c r="A55" s="217">
        <v>13</v>
      </c>
      <c r="B55" s="176" t="s">
        <v>410</v>
      </c>
      <c r="C55" s="202" t="s">
        <v>411</v>
      </c>
      <c r="D55" s="181" t="s">
        <v>382</v>
      </c>
      <c r="E55" s="186">
        <v>56.281359999999999</v>
      </c>
      <c r="F55" s="193"/>
      <c r="G55" s="194">
        <f>ROUND(E55*F55,2)</f>
        <v>0</v>
      </c>
      <c r="H55" s="194">
        <v>21</v>
      </c>
      <c r="I55" s="194">
        <f>G55*(1+H55/100)</f>
        <v>0</v>
      </c>
      <c r="J55" s="194">
        <v>0</v>
      </c>
      <c r="K55" s="194">
        <f>ROUND(E55*J55,2)</f>
        <v>0</v>
      </c>
      <c r="L55" s="194">
        <v>0</v>
      </c>
      <c r="M55" s="194">
        <f>ROUND(E55*L55,2)</f>
        <v>0</v>
      </c>
      <c r="N55" s="195" t="s">
        <v>383</v>
      </c>
      <c r="O55" s="221" t="s">
        <v>281</v>
      </c>
      <c r="P55" s="32"/>
      <c r="Q55" s="32"/>
      <c r="R55" s="32"/>
      <c r="S55" s="32"/>
      <c r="T55" s="32"/>
      <c r="U55" s="32"/>
      <c r="V55" s="32"/>
      <c r="W55" s="32"/>
      <c r="X55" s="32"/>
      <c r="Y55" s="32"/>
      <c r="Z55" s="32"/>
      <c r="AA55" s="32"/>
      <c r="AB55" s="32"/>
      <c r="AC55" s="32"/>
      <c r="AD55" s="32"/>
      <c r="AE55" s="32" t="s">
        <v>1674</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2249</v>
      </c>
      <c r="D56" s="236"/>
      <c r="E56" s="239">
        <v>14.85036</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386</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2250</v>
      </c>
      <c r="D57" s="236"/>
      <c r="E57" s="239">
        <v>6.6828799999999999</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386</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2251</v>
      </c>
      <c r="D58" s="236"/>
      <c r="E58" s="239">
        <v>10.989000000000001</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386</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2252</v>
      </c>
      <c r="D59" s="236"/>
      <c r="E59" s="239">
        <v>12.0372</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386</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2253</v>
      </c>
      <c r="D60" s="236"/>
      <c r="E60" s="239">
        <v>5.5353599999999998</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386</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2254</v>
      </c>
      <c r="D61" s="236"/>
      <c r="E61" s="239">
        <v>2.02176</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2255</v>
      </c>
      <c r="D62" s="236"/>
      <c r="E62" s="239">
        <v>4.1647999999999996</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386</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14</v>
      </c>
      <c r="B64" s="176" t="s">
        <v>414</v>
      </c>
      <c r="C64" s="202" t="s">
        <v>392</v>
      </c>
      <c r="D64" s="181" t="s">
        <v>382</v>
      </c>
      <c r="E64" s="186">
        <v>28.14068</v>
      </c>
      <c r="F64" s="193"/>
      <c r="G64" s="194">
        <f>ROUND(E64*F64,2)</f>
        <v>0</v>
      </c>
      <c r="H64" s="194">
        <v>21</v>
      </c>
      <c r="I64" s="194">
        <f>G64*(1+H64/100)</f>
        <v>0</v>
      </c>
      <c r="J64" s="194">
        <v>0</v>
      </c>
      <c r="K64" s="194">
        <f>ROUND(E64*J64,2)</f>
        <v>0</v>
      </c>
      <c r="L64" s="194">
        <v>0</v>
      </c>
      <c r="M64" s="194">
        <f>ROUND(E64*L64,2)</f>
        <v>0</v>
      </c>
      <c r="N64" s="195" t="s">
        <v>383</v>
      </c>
      <c r="O64" s="221" t="s">
        <v>281</v>
      </c>
      <c r="P64" s="32"/>
      <c r="Q64" s="32"/>
      <c r="R64" s="32"/>
      <c r="S64" s="32"/>
      <c r="T64" s="32"/>
      <c r="U64" s="32"/>
      <c r="V64" s="32"/>
      <c r="W64" s="32"/>
      <c r="X64" s="32"/>
      <c r="Y64" s="32"/>
      <c r="Z64" s="32"/>
      <c r="AA64" s="32"/>
      <c r="AB64" s="32"/>
      <c r="AC64" s="32"/>
      <c r="AD64" s="32"/>
      <c r="AE64" s="32" t="s">
        <v>1674</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2256</v>
      </c>
      <c r="D65" s="236"/>
      <c r="E65" s="239">
        <v>28.14068</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312" t="s">
        <v>416</v>
      </c>
      <c r="C67" s="313"/>
      <c r="D67" s="314"/>
      <c r="E67" s="315"/>
      <c r="F67" s="316"/>
      <c r="G67" s="317"/>
      <c r="H67" s="194"/>
      <c r="I67" s="194"/>
      <c r="J67" s="194"/>
      <c r="K67" s="194"/>
      <c r="L67" s="194"/>
      <c r="M67" s="194"/>
      <c r="N67" s="195"/>
      <c r="O67" s="221"/>
      <c r="P67" s="32"/>
      <c r="Q67" s="32"/>
      <c r="R67" s="32"/>
      <c r="S67" s="32"/>
      <c r="T67" s="32"/>
      <c r="U67" s="32"/>
      <c r="V67" s="32"/>
      <c r="W67" s="32"/>
      <c r="X67" s="32"/>
      <c r="Y67" s="32"/>
      <c r="Z67" s="32"/>
      <c r="AA67" s="32"/>
      <c r="AB67" s="32"/>
      <c r="AC67" s="32">
        <v>0</v>
      </c>
      <c r="AD67" s="32"/>
      <c r="AE67" s="32" t="s">
        <v>377</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312" t="s">
        <v>417</v>
      </c>
      <c r="C68" s="313"/>
      <c r="D68" s="314"/>
      <c r="E68" s="315"/>
      <c r="F68" s="316"/>
      <c r="G68" s="317"/>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379</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15</v>
      </c>
      <c r="B69" s="176" t="s">
        <v>418</v>
      </c>
      <c r="C69" s="202" t="s">
        <v>419</v>
      </c>
      <c r="D69" s="181" t="s">
        <v>382</v>
      </c>
      <c r="E69" s="186">
        <v>71.294399999999996</v>
      </c>
      <c r="F69" s="193"/>
      <c r="G69" s="194">
        <f>ROUND(E69*F69,2)</f>
        <v>0</v>
      </c>
      <c r="H69" s="194">
        <v>21</v>
      </c>
      <c r="I69" s="194">
        <f>G69*(1+H69/100)</f>
        <v>0</v>
      </c>
      <c r="J69" s="194">
        <v>0</v>
      </c>
      <c r="K69" s="194">
        <f>ROUND(E69*J69,2)</f>
        <v>0</v>
      </c>
      <c r="L69" s="194">
        <v>0</v>
      </c>
      <c r="M69" s="194">
        <f>ROUND(E69*L69,2)</f>
        <v>0</v>
      </c>
      <c r="N69" s="195" t="s">
        <v>383</v>
      </c>
      <c r="O69" s="221" t="s">
        <v>281</v>
      </c>
      <c r="P69" s="32"/>
      <c r="Q69" s="32"/>
      <c r="R69" s="32"/>
      <c r="S69" s="32"/>
      <c r="T69" s="32"/>
      <c r="U69" s="32"/>
      <c r="V69" s="32"/>
      <c r="W69" s="32"/>
      <c r="X69" s="32"/>
      <c r="Y69" s="32"/>
      <c r="Z69" s="32"/>
      <c r="AA69" s="32"/>
      <c r="AB69" s="32"/>
      <c r="AC69" s="32"/>
      <c r="AD69" s="32"/>
      <c r="AE69" s="32" t="s">
        <v>1674</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2257</v>
      </c>
      <c r="D70" s="236"/>
      <c r="E70" s="239">
        <v>71.294399999999996</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16</v>
      </c>
      <c r="B72" s="176" t="s">
        <v>535</v>
      </c>
      <c r="C72" s="202" t="s">
        <v>422</v>
      </c>
      <c r="D72" s="181" t="s">
        <v>382</v>
      </c>
      <c r="E72" s="186">
        <v>20.6328</v>
      </c>
      <c r="F72" s="193"/>
      <c r="G72" s="194">
        <f>ROUND(E72*F72,2)</f>
        <v>0</v>
      </c>
      <c r="H72" s="194">
        <v>21</v>
      </c>
      <c r="I72" s="194">
        <f>G72*(1+H72/100)</f>
        <v>0</v>
      </c>
      <c r="J72" s="194">
        <v>0</v>
      </c>
      <c r="K72" s="194">
        <f>ROUND(E72*J72,2)</f>
        <v>0</v>
      </c>
      <c r="L72" s="194">
        <v>0</v>
      </c>
      <c r="M72" s="194">
        <f>ROUND(E72*L72,2)</f>
        <v>0</v>
      </c>
      <c r="N72" s="195" t="s">
        <v>383</v>
      </c>
      <c r="O72" s="221" t="s">
        <v>281</v>
      </c>
      <c r="P72" s="32"/>
      <c r="Q72" s="32"/>
      <c r="R72" s="32"/>
      <c r="S72" s="32"/>
      <c r="T72" s="32"/>
      <c r="U72" s="32"/>
      <c r="V72" s="32"/>
      <c r="W72" s="32"/>
      <c r="X72" s="32"/>
      <c r="Y72" s="32"/>
      <c r="Z72" s="32"/>
      <c r="AA72" s="32"/>
      <c r="AB72" s="32"/>
      <c r="AC72" s="32"/>
      <c r="AD72" s="32"/>
      <c r="AE72" s="32" t="s">
        <v>1674</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2258</v>
      </c>
      <c r="D73" s="236"/>
      <c r="E73" s="239">
        <v>20.6328</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425</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v>1</v>
      </c>
      <c r="AD75" s="32"/>
      <c r="AE75" s="32" t="s">
        <v>377</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17</v>
      </c>
      <c r="B76" s="176" t="s">
        <v>1749</v>
      </c>
      <c r="C76" s="202" t="s">
        <v>427</v>
      </c>
      <c r="D76" s="181" t="s">
        <v>382</v>
      </c>
      <c r="E76" s="186">
        <v>392.02319999999997</v>
      </c>
      <c r="F76" s="193"/>
      <c r="G76" s="194">
        <f>ROUND(E76*F76,2)</f>
        <v>0</v>
      </c>
      <c r="H76" s="194">
        <v>21</v>
      </c>
      <c r="I76" s="194">
        <f>G76*(1+H76/100)</f>
        <v>0</v>
      </c>
      <c r="J76" s="194">
        <v>0</v>
      </c>
      <c r="K76" s="194">
        <f>ROUND(E76*J76,2)</f>
        <v>0</v>
      </c>
      <c r="L76" s="194">
        <v>0</v>
      </c>
      <c r="M76" s="194">
        <f>ROUND(E76*L76,2)</f>
        <v>0</v>
      </c>
      <c r="N76" s="195" t="s">
        <v>383</v>
      </c>
      <c r="O76" s="221" t="s">
        <v>281</v>
      </c>
      <c r="P76" s="32"/>
      <c r="Q76" s="32"/>
      <c r="R76" s="32"/>
      <c r="S76" s="32"/>
      <c r="T76" s="32"/>
      <c r="U76" s="32"/>
      <c r="V76" s="32"/>
      <c r="W76" s="32"/>
      <c r="X76" s="32"/>
      <c r="Y76" s="32"/>
      <c r="Z76" s="32"/>
      <c r="AA76" s="32"/>
      <c r="AB76" s="32"/>
      <c r="AC76" s="32"/>
      <c r="AD76" s="32"/>
      <c r="AE76" s="32" t="s">
        <v>1674</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2259</v>
      </c>
      <c r="D77" s="236"/>
      <c r="E77" s="239">
        <v>392.02319999999997</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386</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312" t="s">
        <v>433</v>
      </c>
      <c r="C79" s="313"/>
      <c r="D79" s="314"/>
      <c r="E79" s="315"/>
      <c r="F79" s="316"/>
      <c r="G79" s="317"/>
      <c r="H79" s="194"/>
      <c r="I79" s="194"/>
      <c r="J79" s="194"/>
      <c r="K79" s="194"/>
      <c r="L79" s="194"/>
      <c r="M79" s="194"/>
      <c r="N79" s="195"/>
      <c r="O79" s="221"/>
      <c r="P79" s="32"/>
      <c r="Q79" s="32"/>
      <c r="R79" s="32"/>
      <c r="S79" s="32"/>
      <c r="T79" s="32"/>
      <c r="U79" s="32"/>
      <c r="V79" s="32"/>
      <c r="W79" s="32"/>
      <c r="X79" s="32"/>
      <c r="Y79" s="32"/>
      <c r="Z79" s="32"/>
      <c r="AA79" s="32"/>
      <c r="AB79" s="32"/>
      <c r="AC79" s="32">
        <v>0</v>
      </c>
      <c r="AD79" s="32"/>
      <c r="AE79" s="32" t="s">
        <v>377</v>
      </c>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312" t="s">
        <v>434</v>
      </c>
      <c r="C80" s="313"/>
      <c r="D80" s="314"/>
      <c r="E80" s="315"/>
      <c r="F80" s="316"/>
      <c r="G80" s="317"/>
      <c r="H80" s="194"/>
      <c r="I80" s="194"/>
      <c r="J80" s="194"/>
      <c r="K80" s="194"/>
      <c r="L80" s="194"/>
      <c r="M80" s="194"/>
      <c r="N80" s="195"/>
      <c r="O80" s="221"/>
      <c r="P80" s="32"/>
      <c r="Q80" s="32"/>
      <c r="R80" s="32"/>
      <c r="S80" s="32"/>
      <c r="T80" s="32"/>
      <c r="U80" s="32"/>
      <c r="V80" s="32"/>
      <c r="W80" s="32"/>
      <c r="X80" s="32"/>
      <c r="Y80" s="32"/>
      <c r="Z80" s="32"/>
      <c r="AA80" s="32"/>
      <c r="AB80" s="32"/>
      <c r="AC80" s="32">
        <v>1</v>
      </c>
      <c r="AD80" s="32"/>
      <c r="AE80" s="32" t="s">
        <v>377</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18</v>
      </c>
      <c r="B81" s="176" t="s">
        <v>1572</v>
      </c>
      <c r="C81" s="202" t="s">
        <v>1573</v>
      </c>
      <c r="D81" s="181" t="s">
        <v>382</v>
      </c>
      <c r="E81" s="186">
        <v>20.6328</v>
      </c>
      <c r="F81" s="193"/>
      <c r="G81" s="194">
        <f>ROUND(E81*F81,2)</f>
        <v>0</v>
      </c>
      <c r="H81" s="194">
        <v>21</v>
      </c>
      <c r="I81" s="194">
        <f>G81*(1+H81/100)</f>
        <v>0</v>
      </c>
      <c r="J81" s="194">
        <v>0</v>
      </c>
      <c r="K81" s="194">
        <f>ROUND(E81*J81,2)</f>
        <v>0</v>
      </c>
      <c r="L81" s="194">
        <v>0</v>
      </c>
      <c r="M81" s="194">
        <f>ROUND(E81*L81,2)</f>
        <v>0</v>
      </c>
      <c r="N81" s="195" t="s">
        <v>383</v>
      </c>
      <c r="O81" s="221" t="s">
        <v>281</v>
      </c>
      <c r="P81" s="32"/>
      <c r="Q81" s="32"/>
      <c r="R81" s="32"/>
      <c r="S81" s="32"/>
      <c r="T81" s="32"/>
      <c r="U81" s="32"/>
      <c r="V81" s="32"/>
      <c r="W81" s="32"/>
      <c r="X81" s="32"/>
      <c r="Y81" s="32"/>
      <c r="Z81" s="32"/>
      <c r="AA81" s="32"/>
      <c r="AB81" s="32"/>
      <c r="AC81" s="32"/>
      <c r="AD81" s="32"/>
      <c r="AE81" s="32" t="s">
        <v>1674</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553</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0</v>
      </c>
      <c r="AD83" s="32"/>
      <c r="AE83" s="32" t="s">
        <v>377</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19</v>
      </c>
      <c r="B84" s="176" t="s">
        <v>554</v>
      </c>
      <c r="C84" s="202" t="s">
        <v>555</v>
      </c>
      <c r="D84" s="181" t="s">
        <v>382</v>
      </c>
      <c r="E84" s="186">
        <v>20.6328</v>
      </c>
      <c r="F84" s="193"/>
      <c r="G84" s="194">
        <f>ROUND(E84*F84,2)</f>
        <v>0</v>
      </c>
      <c r="H84" s="194">
        <v>21</v>
      </c>
      <c r="I84" s="194">
        <f>G84*(1+H84/100)</f>
        <v>0</v>
      </c>
      <c r="J84" s="194">
        <v>0</v>
      </c>
      <c r="K84" s="194">
        <f>ROUND(E84*J84,2)</f>
        <v>0</v>
      </c>
      <c r="L84" s="194">
        <v>0</v>
      </c>
      <c r="M84" s="194">
        <f>ROUND(E84*L84,2)</f>
        <v>0</v>
      </c>
      <c r="N84" s="195" t="s">
        <v>383</v>
      </c>
      <c r="O84" s="221" t="s">
        <v>281</v>
      </c>
      <c r="P84" s="32"/>
      <c r="Q84" s="32"/>
      <c r="R84" s="32"/>
      <c r="S84" s="32"/>
      <c r="T84" s="32"/>
      <c r="U84" s="32"/>
      <c r="V84" s="32"/>
      <c r="W84" s="32"/>
      <c r="X84" s="32"/>
      <c r="Y84" s="32"/>
      <c r="Z84" s="32"/>
      <c r="AA84" s="32"/>
      <c r="AB84" s="32"/>
      <c r="AC84" s="32"/>
      <c r="AD84" s="32"/>
      <c r="AE84" s="32" t="s">
        <v>1674</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552</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377</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20</v>
      </c>
      <c r="B87" s="176" t="s">
        <v>474</v>
      </c>
      <c r="C87" s="202" t="s">
        <v>475</v>
      </c>
      <c r="D87" s="181" t="s">
        <v>382</v>
      </c>
      <c r="E87" s="186">
        <v>20.6328</v>
      </c>
      <c r="F87" s="193"/>
      <c r="G87" s="194">
        <f>ROUND(E87*F87,2)</f>
        <v>0</v>
      </c>
      <c r="H87" s="194">
        <v>21</v>
      </c>
      <c r="I87" s="194">
        <f>G87*(1+H87/100)</f>
        <v>0</v>
      </c>
      <c r="J87" s="194">
        <v>0</v>
      </c>
      <c r="K87" s="194">
        <f>ROUND(E87*J87,2)</f>
        <v>0</v>
      </c>
      <c r="L87" s="194">
        <v>0</v>
      </c>
      <c r="M87" s="194">
        <f>ROUND(E87*L87,2)</f>
        <v>0</v>
      </c>
      <c r="N87" s="195" t="s">
        <v>383</v>
      </c>
      <c r="O87" s="221" t="s">
        <v>281</v>
      </c>
      <c r="P87" s="32"/>
      <c r="Q87" s="32"/>
      <c r="R87" s="32"/>
      <c r="S87" s="32"/>
      <c r="T87" s="32"/>
      <c r="U87" s="32"/>
      <c r="V87" s="32"/>
      <c r="W87" s="32"/>
      <c r="X87" s="32"/>
      <c r="Y87" s="32"/>
      <c r="Z87" s="32"/>
      <c r="AA87" s="32"/>
      <c r="AB87" s="32"/>
      <c r="AC87" s="32"/>
      <c r="AD87" s="32"/>
      <c r="AE87" s="32" t="s">
        <v>1674</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438</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0</v>
      </c>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439</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379</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21</v>
      </c>
      <c r="B91" s="176" t="s">
        <v>1418</v>
      </c>
      <c r="C91" s="202" t="s">
        <v>1419</v>
      </c>
      <c r="D91" s="181" t="s">
        <v>382</v>
      </c>
      <c r="E91" s="186">
        <v>35.647199999999998</v>
      </c>
      <c r="F91" s="193"/>
      <c r="G91" s="194">
        <f>ROUND(E91*F91,2)</f>
        <v>0</v>
      </c>
      <c r="H91" s="194">
        <v>21</v>
      </c>
      <c r="I91" s="194">
        <f>G91*(1+H91/100)</f>
        <v>0</v>
      </c>
      <c r="J91" s="194">
        <v>0</v>
      </c>
      <c r="K91" s="194">
        <f>ROUND(E91*J91,2)</f>
        <v>0</v>
      </c>
      <c r="L91" s="194">
        <v>0</v>
      </c>
      <c r="M91" s="194">
        <f>ROUND(E91*L91,2)</f>
        <v>0</v>
      </c>
      <c r="N91" s="195" t="s">
        <v>383</v>
      </c>
      <c r="O91" s="221" t="s">
        <v>281</v>
      </c>
      <c r="P91" s="32"/>
      <c r="Q91" s="32"/>
      <c r="R91" s="32"/>
      <c r="S91" s="32"/>
      <c r="T91" s="32"/>
      <c r="U91" s="32"/>
      <c r="V91" s="32"/>
      <c r="W91" s="32"/>
      <c r="X91" s="32"/>
      <c r="Y91" s="32"/>
      <c r="Z91" s="32"/>
      <c r="AA91" s="32"/>
      <c r="AB91" s="32"/>
      <c r="AC91" s="32"/>
      <c r="AD91" s="32"/>
      <c r="AE91" s="32" t="s">
        <v>1674</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2260</v>
      </c>
      <c r="D92" s="236"/>
      <c r="E92" s="239">
        <v>35.647199999999998</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1780</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377</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8"/>
      <c r="B95" s="312" t="s">
        <v>1781</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379</v>
      </c>
      <c r="AF95" s="32"/>
      <c r="AG95" s="32"/>
      <c r="AH95" s="32"/>
      <c r="AI95" s="32"/>
      <c r="AJ95" s="32"/>
      <c r="AK95" s="32"/>
      <c r="AL95" s="32"/>
      <c r="AM95" s="32"/>
      <c r="AN95" s="32"/>
      <c r="AO95" s="32"/>
      <c r="AP95" s="32"/>
      <c r="AQ95" s="32"/>
      <c r="AR95" s="32"/>
      <c r="AS95" s="32"/>
      <c r="AT95" s="32"/>
      <c r="AU95" s="32"/>
      <c r="AV95" s="32"/>
      <c r="AW95" s="32"/>
      <c r="AX95" s="32"/>
      <c r="AY95" s="32"/>
      <c r="AZ95" s="235" t="str">
        <f>B95</f>
        <v>sypaninou z vhodných hornin tř. 1 - 4 nebo materiálem připraveným podél výkopu ve vzdálenosti do 3 m od jeho kraje, pro jakoukoliv hloubku výkopu a jakoukoliv míru zhutnění,</v>
      </c>
      <c r="BA95" s="32"/>
      <c r="BB95" s="32"/>
      <c r="BC95" s="32"/>
      <c r="BD95" s="32"/>
      <c r="BE95" s="32"/>
      <c r="BF95" s="32"/>
      <c r="BG95" s="32"/>
      <c r="BH95" s="32"/>
    </row>
    <row r="96" spans="1:60" outlineLevel="1" x14ac:dyDescent="0.2">
      <c r="A96" s="217">
        <v>22</v>
      </c>
      <c r="B96" s="176" t="s">
        <v>1782</v>
      </c>
      <c r="C96" s="202" t="s">
        <v>457</v>
      </c>
      <c r="D96" s="181" t="s">
        <v>382</v>
      </c>
      <c r="E96" s="186">
        <v>15.472799999999999</v>
      </c>
      <c r="F96" s="193"/>
      <c r="G96" s="194">
        <f>ROUND(E96*F96,2)</f>
        <v>0</v>
      </c>
      <c r="H96" s="194">
        <v>21</v>
      </c>
      <c r="I96" s="194">
        <f>G96*(1+H96/100)</f>
        <v>0</v>
      </c>
      <c r="J96" s="194">
        <v>1.7</v>
      </c>
      <c r="K96" s="194">
        <f>ROUND(E96*J96,2)</f>
        <v>26.3</v>
      </c>
      <c r="L96" s="194">
        <v>0</v>
      </c>
      <c r="M96" s="194">
        <f>ROUND(E96*L96,2)</f>
        <v>0</v>
      </c>
      <c r="N96" s="195" t="s">
        <v>383</v>
      </c>
      <c r="O96" s="221" t="s">
        <v>281</v>
      </c>
      <c r="P96" s="32"/>
      <c r="Q96" s="32"/>
      <c r="R96" s="32"/>
      <c r="S96" s="32"/>
      <c r="T96" s="32"/>
      <c r="U96" s="32"/>
      <c r="V96" s="32"/>
      <c r="W96" s="32"/>
      <c r="X96" s="32"/>
      <c r="Y96" s="32"/>
      <c r="Z96" s="32"/>
      <c r="AA96" s="32"/>
      <c r="AB96" s="32"/>
      <c r="AC96" s="32"/>
      <c r="AD96" s="32"/>
      <c r="AE96" s="32" t="s">
        <v>1674</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3" t="s">
        <v>2261</v>
      </c>
      <c r="D97" s="236"/>
      <c r="E97" s="239">
        <v>15.472799999999999</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386</v>
      </c>
      <c r="AF97" s="32">
        <v>0</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216" t="s">
        <v>276</v>
      </c>
      <c r="B99" s="175" t="s">
        <v>90</v>
      </c>
      <c r="C99" s="201" t="s">
        <v>91</v>
      </c>
      <c r="D99" s="180"/>
      <c r="E99" s="185"/>
      <c r="F99" s="304">
        <f>SUM(G100:G104)</f>
        <v>0</v>
      </c>
      <c r="G99" s="305"/>
      <c r="H99" s="191"/>
      <c r="I99" s="191">
        <f>SUM(I100:I104)</f>
        <v>0</v>
      </c>
      <c r="J99" s="191"/>
      <c r="K99" s="191">
        <f>SUM(K100:K104)</f>
        <v>5.84</v>
      </c>
      <c r="L99" s="191"/>
      <c r="M99" s="191">
        <f>SUM(M100:M104)</f>
        <v>0</v>
      </c>
      <c r="N99" s="192"/>
      <c r="O99" s="220"/>
      <c r="AE99" t="s">
        <v>277</v>
      </c>
    </row>
    <row r="100" spans="1:60" outlineLevel="1" x14ac:dyDescent="0.2">
      <c r="A100" s="218"/>
      <c r="B100" s="318" t="s">
        <v>1805</v>
      </c>
      <c r="C100" s="319"/>
      <c r="D100" s="320"/>
      <c r="E100" s="321"/>
      <c r="F100" s="322"/>
      <c r="G100" s="323"/>
      <c r="H100" s="194"/>
      <c r="I100" s="194"/>
      <c r="J100" s="194"/>
      <c r="K100" s="194"/>
      <c r="L100" s="194"/>
      <c r="M100" s="194"/>
      <c r="N100" s="195"/>
      <c r="O100" s="221"/>
      <c r="P100" s="32"/>
      <c r="Q100" s="32"/>
      <c r="R100" s="32"/>
      <c r="S100" s="32"/>
      <c r="T100" s="32"/>
      <c r="U100" s="32"/>
      <c r="V100" s="32"/>
      <c r="W100" s="32"/>
      <c r="X100" s="32"/>
      <c r="Y100" s="32"/>
      <c r="Z100" s="32"/>
      <c r="AA100" s="32"/>
      <c r="AB100" s="32"/>
      <c r="AC100" s="32">
        <v>0</v>
      </c>
      <c r="AD100" s="32"/>
      <c r="AE100" s="32" t="s">
        <v>377</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1806</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379</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7">
        <v>23</v>
      </c>
      <c r="B102" s="176" t="s">
        <v>1807</v>
      </c>
      <c r="C102" s="202" t="s">
        <v>1808</v>
      </c>
      <c r="D102" s="181" t="s">
        <v>382</v>
      </c>
      <c r="E102" s="186">
        <v>5.1576000000000004</v>
      </c>
      <c r="F102" s="193"/>
      <c r="G102" s="194">
        <f>ROUND(E102*F102,2)</f>
        <v>0</v>
      </c>
      <c r="H102" s="194">
        <v>21</v>
      </c>
      <c r="I102" s="194">
        <f>G102*(1+H102/100)</f>
        <v>0</v>
      </c>
      <c r="J102" s="194">
        <v>1.1322000000000001</v>
      </c>
      <c r="K102" s="194">
        <f>ROUND(E102*J102,2)</f>
        <v>5.84</v>
      </c>
      <c r="L102" s="194">
        <v>0</v>
      </c>
      <c r="M102" s="194">
        <f>ROUND(E102*L102,2)</f>
        <v>0</v>
      </c>
      <c r="N102" s="195" t="s">
        <v>743</v>
      </c>
      <c r="O102" s="221" t="s">
        <v>281</v>
      </c>
      <c r="P102" s="32"/>
      <c r="Q102" s="32"/>
      <c r="R102" s="32"/>
      <c r="S102" s="32"/>
      <c r="T102" s="32"/>
      <c r="U102" s="32"/>
      <c r="V102" s="32"/>
      <c r="W102" s="32"/>
      <c r="X102" s="32"/>
      <c r="Y102" s="32"/>
      <c r="Z102" s="32"/>
      <c r="AA102" s="32"/>
      <c r="AB102" s="32"/>
      <c r="AC102" s="32"/>
      <c r="AD102" s="32"/>
      <c r="AE102" s="32" t="s">
        <v>1674</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3" t="s">
        <v>2262</v>
      </c>
      <c r="D103" s="236"/>
      <c r="E103" s="239">
        <v>5.1576000000000004</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386</v>
      </c>
      <c r="AF103" s="32">
        <v>0</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x14ac:dyDescent="0.2">
      <c r="A105" s="216" t="s">
        <v>276</v>
      </c>
      <c r="B105" s="175" t="s">
        <v>118</v>
      </c>
      <c r="C105" s="201" t="s">
        <v>119</v>
      </c>
      <c r="D105" s="180"/>
      <c r="E105" s="185"/>
      <c r="F105" s="304">
        <f>SUM(G106:G121)</f>
        <v>0</v>
      </c>
      <c r="G105" s="305"/>
      <c r="H105" s="191"/>
      <c r="I105" s="191">
        <f>SUM(I106:I121)</f>
        <v>0</v>
      </c>
      <c r="J105" s="191"/>
      <c r="K105" s="191">
        <f>SUM(K106:K121)</f>
        <v>6.0000000000000005E-2</v>
      </c>
      <c r="L105" s="191"/>
      <c r="M105" s="191">
        <f>SUM(M106:M121)</f>
        <v>0</v>
      </c>
      <c r="N105" s="192"/>
      <c r="O105" s="220"/>
      <c r="AE105" t="s">
        <v>277</v>
      </c>
    </row>
    <row r="106" spans="1:60" outlineLevel="1" x14ac:dyDescent="0.2">
      <c r="A106" s="218"/>
      <c r="B106" s="318" t="s">
        <v>1890</v>
      </c>
      <c r="C106" s="319"/>
      <c r="D106" s="320"/>
      <c r="E106" s="321"/>
      <c r="F106" s="322"/>
      <c r="G106" s="323"/>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1806</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379</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24</v>
      </c>
      <c r="B108" s="176" t="s">
        <v>2263</v>
      </c>
      <c r="C108" s="202" t="s">
        <v>2264</v>
      </c>
      <c r="D108" s="181" t="s">
        <v>498</v>
      </c>
      <c r="E108" s="186">
        <v>16</v>
      </c>
      <c r="F108" s="193"/>
      <c r="G108" s="194">
        <f>ROUND(E108*F108,2)</f>
        <v>0</v>
      </c>
      <c r="H108" s="194">
        <v>21</v>
      </c>
      <c r="I108" s="194">
        <f>G108*(1+H108/100)</f>
        <v>0</v>
      </c>
      <c r="J108" s="194">
        <v>0</v>
      </c>
      <c r="K108" s="194">
        <f>ROUND(E108*J108,2)</f>
        <v>0</v>
      </c>
      <c r="L108" s="194">
        <v>0</v>
      </c>
      <c r="M108" s="194">
        <f>ROUND(E108*L108,2)</f>
        <v>0</v>
      </c>
      <c r="N108" s="195" t="s">
        <v>743</v>
      </c>
      <c r="O108" s="221" t="s">
        <v>281</v>
      </c>
      <c r="P108" s="32"/>
      <c r="Q108" s="32"/>
      <c r="R108" s="32"/>
      <c r="S108" s="32"/>
      <c r="T108" s="32"/>
      <c r="U108" s="32"/>
      <c r="V108" s="32"/>
      <c r="W108" s="32"/>
      <c r="X108" s="32"/>
      <c r="Y108" s="32"/>
      <c r="Z108" s="32"/>
      <c r="AA108" s="32"/>
      <c r="AB108" s="32"/>
      <c r="AC108" s="32"/>
      <c r="AD108" s="32"/>
      <c r="AE108" s="32" t="s">
        <v>1674</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7">
        <v>25</v>
      </c>
      <c r="B110" s="176" t="s">
        <v>2265</v>
      </c>
      <c r="C110" s="202" t="s">
        <v>2266</v>
      </c>
      <c r="D110" s="181" t="s">
        <v>560</v>
      </c>
      <c r="E110" s="186">
        <v>72</v>
      </c>
      <c r="F110" s="193"/>
      <c r="G110" s="194">
        <f>ROUND(E110*F110,2)</f>
        <v>0</v>
      </c>
      <c r="H110" s="194">
        <v>21</v>
      </c>
      <c r="I110" s="194">
        <f>G110*(1+H110/100)</f>
        <v>0</v>
      </c>
      <c r="J110" s="194">
        <v>6.7000000000000002E-4</v>
      </c>
      <c r="K110" s="194">
        <f>ROUND(E110*J110,2)</f>
        <v>0.05</v>
      </c>
      <c r="L110" s="194">
        <v>0</v>
      </c>
      <c r="M110" s="194">
        <f>ROUND(E110*L110,2)</f>
        <v>0</v>
      </c>
      <c r="N110" s="195" t="s">
        <v>479</v>
      </c>
      <c r="O110" s="221" t="s">
        <v>281</v>
      </c>
      <c r="P110" s="32"/>
      <c r="Q110" s="32"/>
      <c r="R110" s="32"/>
      <c r="S110" s="32"/>
      <c r="T110" s="32"/>
      <c r="U110" s="32"/>
      <c r="V110" s="32"/>
      <c r="W110" s="32"/>
      <c r="X110" s="32"/>
      <c r="Y110" s="32"/>
      <c r="Z110" s="32"/>
      <c r="AA110" s="32"/>
      <c r="AB110" s="32"/>
      <c r="AC110" s="32"/>
      <c r="AD110" s="32"/>
      <c r="AE110" s="32" t="s">
        <v>523</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7">
        <v>26</v>
      </c>
      <c r="B112" s="176" t="s">
        <v>1848</v>
      </c>
      <c r="C112" s="202" t="s">
        <v>2267</v>
      </c>
      <c r="D112" s="181" t="s">
        <v>560</v>
      </c>
      <c r="E112" s="186">
        <v>75</v>
      </c>
      <c r="F112" s="193"/>
      <c r="G112" s="194">
        <f>ROUND(E112*F112,2)</f>
        <v>0</v>
      </c>
      <c r="H112" s="194">
        <v>21</v>
      </c>
      <c r="I112" s="194">
        <f>G112*(1+H112/100)</f>
        <v>0</v>
      </c>
      <c r="J112" s="194">
        <v>4.0000000000000003E-5</v>
      </c>
      <c r="K112" s="194">
        <f>ROUND(E112*J112,2)</f>
        <v>0</v>
      </c>
      <c r="L112" s="194">
        <v>0</v>
      </c>
      <c r="M112" s="194">
        <f>ROUND(E112*L112,2)</f>
        <v>0</v>
      </c>
      <c r="N112" s="195"/>
      <c r="O112" s="221" t="s">
        <v>295</v>
      </c>
      <c r="P112" s="32"/>
      <c r="Q112" s="32"/>
      <c r="R112" s="32"/>
      <c r="S112" s="32"/>
      <c r="T112" s="32"/>
      <c r="U112" s="32"/>
      <c r="V112" s="32"/>
      <c r="W112" s="32"/>
      <c r="X112" s="32"/>
      <c r="Y112" s="32"/>
      <c r="Z112" s="32"/>
      <c r="AA112" s="32"/>
      <c r="AB112" s="32"/>
      <c r="AC112" s="32"/>
      <c r="AD112" s="32"/>
      <c r="AE112" s="32" t="s">
        <v>1674</v>
      </c>
      <c r="AF112" s="32"/>
      <c r="AG112" s="32"/>
      <c r="AH112" s="32"/>
      <c r="AI112" s="32"/>
      <c r="AJ112" s="32"/>
      <c r="AK112" s="32"/>
      <c r="AL112" s="32"/>
      <c r="AM112" s="32">
        <v>21</v>
      </c>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ht="22.5" outlineLevel="1" x14ac:dyDescent="0.2">
      <c r="A114" s="217">
        <v>27</v>
      </c>
      <c r="B114" s="176" t="s">
        <v>2268</v>
      </c>
      <c r="C114" s="202" t="s">
        <v>2269</v>
      </c>
      <c r="D114" s="181" t="s">
        <v>560</v>
      </c>
      <c r="E114" s="186">
        <v>72</v>
      </c>
      <c r="F114" s="193"/>
      <c r="G114" s="194">
        <f>ROUND(E114*F114,2)</f>
        <v>0</v>
      </c>
      <c r="H114" s="194">
        <v>21</v>
      </c>
      <c r="I114" s="194">
        <f>G114*(1+H114/100)</f>
        <v>0</v>
      </c>
      <c r="J114" s="194">
        <v>0</v>
      </c>
      <c r="K114" s="194">
        <f>ROUND(E114*J114,2)</f>
        <v>0</v>
      </c>
      <c r="L114" s="194">
        <v>0</v>
      </c>
      <c r="M114" s="194">
        <f>ROUND(E114*L114,2)</f>
        <v>0</v>
      </c>
      <c r="N114" s="195" t="s">
        <v>479</v>
      </c>
      <c r="O114" s="221" t="s">
        <v>281</v>
      </c>
      <c r="P114" s="32"/>
      <c r="Q114" s="32"/>
      <c r="R114" s="32"/>
      <c r="S114" s="32"/>
      <c r="T114" s="32"/>
      <c r="U114" s="32"/>
      <c r="V114" s="32"/>
      <c r="W114" s="32"/>
      <c r="X114" s="32"/>
      <c r="Y114" s="32"/>
      <c r="Z114" s="32"/>
      <c r="AA114" s="32"/>
      <c r="AB114" s="32"/>
      <c r="AC114" s="32"/>
      <c r="AD114" s="32"/>
      <c r="AE114" s="32" t="s">
        <v>523</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ht="22.5" outlineLevel="1" x14ac:dyDescent="0.2">
      <c r="A116" s="217">
        <v>28</v>
      </c>
      <c r="B116" s="176" t="s">
        <v>2270</v>
      </c>
      <c r="C116" s="202" t="s">
        <v>2271</v>
      </c>
      <c r="D116" s="181" t="s">
        <v>560</v>
      </c>
      <c r="E116" s="186">
        <v>10</v>
      </c>
      <c r="F116" s="193"/>
      <c r="G116" s="194">
        <f>ROUND(E116*F116,2)</f>
        <v>0</v>
      </c>
      <c r="H116" s="194">
        <v>21</v>
      </c>
      <c r="I116" s="194">
        <f>G116*(1+H116/100)</f>
        <v>0</v>
      </c>
      <c r="J116" s="194">
        <v>1.01E-3</v>
      </c>
      <c r="K116" s="194">
        <f>ROUND(E116*J116,2)</f>
        <v>0.01</v>
      </c>
      <c r="L116" s="194">
        <v>0</v>
      </c>
      <c r="M116" s="194">
        <f>ROUND(E116*L116,2)</f>
        <v>0</v>
      </c>
      <c r="N116" s="195" t="s">
        <v>479</v>
      </c>
      <c r="O116" s="221" t="s">
        <v>281</v>
      </c>
      <c r="P116" s="32"/>
      <c r="Q116" s="32"/>
      <c r="R116" s="32"/>
      <c r="S116" s="32"/>
      <c r="T116" s="32"/>
      <c r="U116" s="32"/>
      <c r="V116" s="32"/>
      <c r="W116" s="32"/>
      <c r="X116" s="32"/>
      <c r="Y116" s="32"/>
      <c r="Z116" s="32"/>
      <c r="AA116" s="32"/>
      <c r="AB116" s="32"/>
      <c r="AC116" s="32"/>
      <c r="AD116" s="32"/>
      <c r="AE116" s="32" t="s">
        <v>523</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93"/>
      <c r="D117" s="294"/>
      <c r="E117" s="295"/>
      <c r="F117" s="296"/>
      <c r="G117" s="29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29</v>
      </c>
      <c r="B118" s="176" t="s">
        <v>2272</v>
      </c>
      <c r="C118" s="202" t="s">
        <v>2273</v>
      </c>
      <c r="D118" s="181" t="s">
        <v>498</v>
      </c>
      <c r="E118" s="186">
        <v>8</v>
      </c>
      <c r="F118" s="193"/>
      <c r="G118" s="194">
        <f>ROUND(E118*F118,2)</f>
        <v>0</v>
      </c>
      <c r="H118" s="194">
        <v>21</v>
      </c>
      <c r="I118" s="194">
        <f>G118*(1+H118/100)</f>
        <v>0</v>
      </c>
      <c r="J118" s="194">
        <v>6.9999999999999994E-5</v>
      </c>
      <c r="K118" s="194">
        <f>ROUND(E118*J118,2)</f>
        <v>0</v>
      </c>
      <c r="L118" s="194">
        <v>0</v>
      </c>
      <c r="M118" s="194">
        <f>ROUND(E118*L118,2)</f>
        <v>0</v>
      </c>
      <c r="N118" s="195" t="s">
        <v>479</v>
      </c>
      <c r="O118" s="221" t="s">
        <v>281</v>
      </c>
      <c r="P118" s="32"/>
      <c r="Q118" s="32"/>
      <c r="R118" s="32"/>
      <c r="S118" s="32"/>
      <c r="T118" s="32"/>
      <c r="U118" s="32"/>
      <c r="V118" s="32"/>
      <c r="W118" s="32"/>
      <c r="X118" s="32"/>
      <c r="Y118" s="32"/>
      <c r="Z118" s="32"/>
      <c r="AA118" s="32"/>
      <c r="AB118" s="32"/>
      <c r="AC118" s="32"/>
      <c r="AD118" s="32"/>
      <c r="AE118" s="32" t="s">
        <v>523</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93"/>
      <c r="D119" s="294"/>
      <c r="E119" s="295"/>
      <c r="F119" s="296"/>
      <c r="G119" s="297"/>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ht="22.5" outlineLevel="1" x14ac:dyDescent="0.2">
      <c r="A120" s="217">
        <v>30</v>
      </c>
      <c r="B120" s="176" t="s">
        <v>2274</v>
      </c>
      <c r="C120" s="202" t="s">
        <v>2275</v>
      </c>
      <c r="D120" s="181" t="s">
        <v>498</v>
      </c>
      <c r="E120" s="186">
        <v>8</v>
      </c>
      <c r="F120" s="193"/>
      <c r="G120" s="194">
        <f>ROUND(E120*F120,2)</f>
        <v>0</v>
      </c>
      <c r="H120" s="194">
        <v>21</v>
      </c>
      <c r="I120" s="194">
        <f>G120*(1+H120/100)</f>
        <v>0</v>
      </c>
      <c r="J120" s="194">
        <v>5.0000000000000001E-4</v>
      </c>
      <c r="K120" s="194">
        <f>ROUND(E120*J120,2)</f>
        <v>0</v>
      </c>
      <c r="L120" s="194">
        <v>0</v>
      </c>
      <c r="M120" s="194">
        <f>ROUND(E120*L120,2)</f>
        <v>0</v>
      </c>
      <c r="N120" s="195" t="s">
        <v>479</v>
      </c>
      <c r="O120" s="221" t="s">
        <v>281</v>
      </c>
      <c r="P120" s="32"/>
      <c r="Q120" s="32"/>
      <c r="R120" s="32"/>
      <c r="S120" s="32"/>
      <c r="T120" s="32"/>
      <c r="U120" s="32"/>
      <c r="V120" s="32"/>
      <c r="W120" s="32"/>
      <c r="X120" s="32"/>
      <c r="Y120" s="32"/>
      <c r="Z120" s="32"/>
      <c r="AA120" s="32"/>
      <c r="AB120" s="32"/>
      <c r="AC120" s="32"/>
      <c r="AD120" s="32"/>
      <c r="AE120" s="32" t="s">
        <v>523</v>
      </c>
      <c r="AF120" s="32"/>
      <c r="AG120" s="32"/>
      <c r="AH120" s="32"/>
      <c r="AI120" s="32"/>
      <c r="AJ120" s="32"/>
      <c r="AK120" s="32"/>
      <c r="AL120" s="32"/>
      <c r="AM120" s="32">
        <v>21</v>
      </c>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x14ac:dyDescent="0.2">
      <c r="A122" s="216" t="s">
        <v>276</v>
      </c>
      <c r="B122" s="175" t="s">
        <v>157</v>
      </c>
      <c r="C122" s="201" t="s">
        <v>158</v>
      </c>
      <c r="D122" s="180"/>
      <c r="E122" s="185"/>
      <c r="F122" s="304">
        <f>SUM(G123:G127)</f>
        <v>0</v>
      </c>
      <c r="G122" s="305"/>
      <c r="H122" s="191"/>
      <c r="I122" s="191">
        <f>SUM(I123:I127)</f>
        <v>0</v>
      </c>
      <c r="J122" s="191"/>
      <c r="K122" s="191">
        <f>SUM(K123:K127)</f>
        <v>0</v>
      </c>
      <c r="L122" s="191"/>
      <c r="M122" s="191">
        <f>SUM(M123:M127)</f>
        <v>0</v>
      </c>
      <c r="N122" s="192"/>
      <c r="O122" s="220"/>
      <c r="AE122" t="s">
        <v>277</v>
      </c>
    </row>
    <row r="123" spans="1:60" outlineLevel="1" x14ac:dyDescent="0.2">
      <c r="A123" s="218"/>
      <c r="B123" s="318" t="s">
        <v>1918</v>
      </c>
      <c r="C123" s="319"/>
      <c r="D123" s="320"/>
      <c r="E123" s="321"/>
      <c r="F123" s="322"/>
      <c r="G123" s="323"/>
      <c r="H123" s="194"/>
      <c r="I123" s="194"/>
      <c r="J123" s="194"/>
      <c r="K123" s="194"/>
      <c r="L123" s="194"/>
      <c r="M123" s="194"/>
      <c r="N123" s="195"/>
      <c r="O123" s="221"/>
      <c r="P123" s="32"/>
      <c r="Q123" s="32"/>
      <c r="R123" s="32"/>
      <c r="S123" s="32"/>
      <c r="T123" s="32"/>
      <c r="U123" s="32"/>
      <c r="V123" s="32"/>
      <c r="W123" s="32"/>
      <c r="X123" s="32"/>
      <c r="Y123" s="32"/>
      <c r="Z123" s="32"/>
      <c r="AA123" s="32"/>
      <c r="AB123" s="32"/>
      <c r="AC123" s="32">
        <v>0</v>
      </c>
      <c r="AD123" s="32"/>
      <c r="AE123" s="32" t="s">
        <v>377</v>
      </c>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312" t="s">
        <v>1919</v>
      </c>
      <c r="C124" s="313"/>
      <c r="D124" s="314"/>
      <c r="E124" s="315"/>
      <c r="F124" s="316"/>
      <c r="G124" s="31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379</v>
      </c>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31</v>
      </c>
      <c r="B125" s="176" t="s">
        <v>1920</v>
      </c>
      <c r="C125" s="202" t="s">
        <v>1921</v>
      </c>
      <c r="D125" s="181" t="s">
        <v>478</v>
      </c>
      <c r="E125" s="186">
        <v>37.823430000000002</v>
      </c>
      <c r="F125" s="193"/>
      <c r="G125" s="194">
        <f>ROUND(E125*F125,2)</f>
        <v>0</v>
      </c>
      <c r="H125" s="194">
        <v>21</v>
      </c>
      <c r="I125" s="194">
        <f>G125*(1+H125/100)</f>
        <v>0</v>
      </c>
      <c r="J125" s="194">
        <v>0</v>
      </c>
      <c r="K125" s="194">
        <f>ROUND(E125*J125,2)</f>
        <v>0</v>
      </c>
      <c r="L125" s="194">
        <v>0</v>
      </c>
      <c r="M125" s="194">
        <f>ROUND(E125*L125,2)</f>
        <v>0</v>
      </c>
      <c r="N125" s="195" t="s">
        <v>743</v>
      </c>
      <c r="O125" s="221" t="s">
        <v>281</v>
      </c>
      <c r="P125" s="32"/>
      <c r="Q125" s="32"/>
      <c r="R125" s="32"/>
      <c r="S125" s="32"/>
      <c r="T125" s="32"/>
      <c r="U125" s="32"/>
      <c r="V125" s="32"/>
      <c r="W125" s="32"/>
      <c r="X125" s="32"/>
      <c r="Y125" s="32"/>
      <c r="Z125" s="32"/>
      <c r="AA125" s="32"/>
      <c r="AB125" s="32"/>
      <c r="AC125" s="32"/>
      <c r="AD125" s="32"/>
      <c r="AE125" s="32" t="s">
        <v>781</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03" t="s">
        <v>1922</v>
      </c>
      <c r="D126" s="182"/>
      <c r="E126" s="187"/>
      <c r="F126" s="196"/>
      <c r="G126" s="196"/>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284</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276</v>
      </c>
      <c r="B128" s="175" t="s">
        <v>177</v>
      </c>
      <c r="C128" s="201" t="s">
        <v>178</v>
      </c>
      <c r="D128" s="180"/>
      <c r="E128" s="185"/>
      <c r="F128" s="304">
        <f>SUM(G129:G187)</f>
        <v>0</v>
      </c>
      <c r="G128" s="305"/>
      <c r="H128" s="191"/>
      <c r="I128" s="191">
        <f>SUM(I129:I187)</f>
        <v>0</v>
      </c>
      <c r="J128" s="191"/>
      <c r="K128" s="191">
        <f>SUM(K129:K187)</f>
        <v>0.92</v>
      </c>
      <c r="L128" s="191"/>
      <c r="M128" s="191">
        <f>SUM(M129:M187)</f>
        <v>0</v>
      </c>
      <c r="N128" s="192"/>
      <c r="O128" s="220"/>
      <c r="AE128" t="s">
        <v>277</v>
      </c>
    </row>
    <row r="129" spans="1:60" outlineLevel="1" x14ac:dyDescent="0.2">
      <c r="A129" s="218"/>
      <c r="B129" s="318" t="s">
        <v>2276</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2277</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32</v>
      </c>
      <c r="B131" s="176" t="s">
        <v>2278</v>
      </c>
      <c r="C131" s="202" t="s">
        <v>2279</v>
      </c>
      <c r="D131" s="181" t="s">
        <v>560</v>
      </c>
      <c r="E131" s="186">
        <v>1</v>
      </c>
      <c r="F131" s="193"/>
      <c r="G131" s="194">
        <f>ROUND(E131*F131,2)</f>
        <v>0</v>
      </c>
      <c r="H131" s="194">
        <v>21</v>
      </c>
      <c r="I131" s="194">
        <f>G131*(1+H131/100)</f>
        <v>0</v>
      </c>
      <c r="J131" s="194">
        <v>1.455E-2</v>
      </c>
      <c r="K131" s="194">
        <f>ROUND(E131*J131,2)</f>
        <v>0.01</v>
      </c>
      <c r="L131" s="194">
        <v>0</v>
      </c>
      <c r="M131" s="194">
        <f>ROUND(E131*L131,2)</f>
        <v>0</v>
      </c>
      <c r="N131" s="195" t="s">
        <v>1947</v>
      </c>
      <c r="O131" s="221" t="s">
        <v>281</v>
      </c>
      <c r="P131" s="32"/>
      <c r="Q131" s="32"/>
      <c r="R131" s="32"/>
      <c r="S131" s="32"/>
      <c r="T131" s="32"/>
      <c r="U131" s="32"/>
      <c r="V131" s="32"/>
      <c r="W131" s="32"/>
      <c r="X131" s="32"/>
      <c r="Y131" s="32"/>
      <c r="Z131" s="32"/>
      <c r="AA131" s="32"/>
      <c r="AB131" s="32"/>
      <c r="AC131" s="32"/>
      <c r="AD131" s="32"/>
      <c r="AE131" s="32" t="s">
        <v>1674</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03" t="s">
        <v>2280</v>
      </c>
      <c r="D132" s="182"/>
      <c r="E132" s="187"/>
      <c r="F132" s="196"/>
      <c r="G132" s="196"/>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284</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03" t="s">
        <v>2281</v>
      </c>
      <c r="D133" s="182"/>
      <c r="E133" s="187"/>
      <c r="F133" s="196"/>
      <c r="G133" s="196"/>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284</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33</v>
      </c>
      <c r="B135" s="176" t="s">
        <v>2282</v>
      </c>
      <c r="C135" s="202" t="s">
        <v>2283</v>
      </c>
      <c r="D135" s="181" t="s">
        <v>560</v>
      </c>
      <c r="E135" s="186">
        <v>10</v>
      </c>
      <c r="F135" s="193"/>
      <c r="G135" s="194">
        <f>ROUND(E135*F135,2)</f>
        <v>0</v>
      </c>
      <c r="H135" s="194">
        <v>21</v>
      </c>
      <c r="I135" s="194">
        <f>G135*(1+H135/100)</f>
        <v>0</v>
      </c>
      <c r="J135" s="194">
        <v>1.2489999999999999E-2</v>
      </c>
      <c r="K135" s="194">
        <f>ROUND(E135*J135,2)</f>
        <v>0.12</v>
      </c>
      <c r="L135" s="194">
        <v>0</v>
      </c>
      <c r="M135" s="194">
        <f>ROUND(E135*L135,2)</f>
        <v>0</v>
      </c>
      <c r="N135" s="195" t="s">
        <v>1947</v>
      </c>
      <c r="O135" s="221" t="s">
        <v>281</v>
      </c>
      <c r="P135" s="32"/>
      <c r="Q135" s="32"/>
      <c r="R135" s="32"/>
      <c r="S135" s="32"/>
      <c r="T135" s="32"/>
      <c r="U135" s="32"/>
      <c r="V135" s="32"/>
      <c r="W135" s="32"/>
      <c r="X135" s="32"/>
      <c r="Y135" s="32"/>
      <c r="Z135" s="32"/>
      <c r="AA135" s="32"/>
      <c r="AB135" s="32"/>
      <c r="AC135" s="32"/>
      <c r="AD135" s="32"/>
      <c r="AE135" s="32" t="s">
        <v>1674</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03" t="s">
        <v>2280</v>
      </c>
      <c r="D136" s="182"/>
      <c r="E136" s="187"/>
      <c r="F136" s="196"/>
      <c r="G136" s="196"/>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284</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03" t="s">
        <v>2281</v>
      </c>
      <c r="D137" s="182"/>
      <c r="E137" s="187"/>
      <c r="F137" s="196"/>
      <c r="G137" s="196"/>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284</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93"/>
      <c r="D138" s="294"/>
      <c r="E138" s="295"/>
      <c r="F138" s="296"/>
      <c r="G138" s="29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34</v>
      </c>
      <c r="B139" s="176" t="s">
        <v>2284</v>
      </c>
      <c r="C139" s="202" t="s">
        <v>2285</v>
      </c>
      <c r="D139" s="181" t="s">
        <v>560</v>
      </c>
      <c r="E139" s="186">
        <v>28</v>
      </c>
      <c r="F139" s="193"/>
      <c r="G139" s="194">
        <f>ROUND(E139*F139,2)</f>
        <v>0</v>
      </c>
      <c r="H139" s="194">
        <v>21</v>
      </c>
      <c r="I139" s="194">
        <f>G139*(1+H139/100)</f>
        <v>0</v>
      </c>
      <c r="J139" s="194">
        <v>2.1690000000000001E-2</v>
      </c>
      <c r="K139" s="194">
        <f>ROUND(E139*J139,2)</f>
        <v>0.61</v>
      </c>
      <c r="L139" s="194">
        <v>0</v>
      </c>
      <c r="M139" s="194">
        <f>ROUND(E139*L139,2)</f>
        <v>0</v>
      </c>
      <c r="N139" s="195" t="s">
        <v>1947</v>
      </c>
      <c r="O139" s="221" t="s">
        <v>281</v>
      </c>
      <c r="P139" s="32"/>
      <c r="Q139" s="32"/>
      <c r="R139" s="32"/>
      <c r="S139" s="32"/>
      <c r="T139" s="32"/>
      <c r="U139" s="32"/>
      <c r="V139" s="32"/>
      <c r="W139" s="32"/>
      <c r="X139" s="32"/>
      <c r="Y139" s="32"/>
      <c r="Z139" s="32"/>
      <c r="AA139" s="32"/>
      <c r="AB139" s="32"/>
      <c r="AC139" s="32"/>
      <c r="AD139" s="32"/>
      <c r="AE139" s="32" t="s">
        <v>1674</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03" t="s">
        <v>2280</v>
      </c>
      <c r="D140" s="182"/>
      <c r="E140" s="187"/>
      <c r="F140" s="196"/>
      <c r="G140" s="196"/>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284</v>
      </c>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03" t="s">
        <v>2281</v>
      </c>
      <c r="D141" s="182"/>
      <c r="E141" s="187"/>
      <c r="F141" s="196"/>
      <c r="G141" s="196"/>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284</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2286</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v>0</v>
      </c>
      <c r="AD143" s="32"/>
      <c r="AE143" s="32" t="s">
        <v>377</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35</v>
      </c>
      <c r="B144" s="176" t="s">
        <v>2287</v>
      </c>
      <c r="C144" s="202" t="s">
        <v>2288</v>
      </c>
      <c r="D144" s="181" t="s">
        <v>560</v>
      </c>
      <c r="E144" s="186">
        <v>2</v>
      </c>
      <c r="F144" s="193"/>
      <c r="G144" s="194">
        <f>ROUND(E144*F144,2)</f>
        <v>0</v>
      </c>
      <c r="H144" s="194">
        <v>21</v>
      </c>
      <c r="I144" s="194">
        <f>G144*(1+H144/100)</f>
        <v>0</v>
      </c>
      <c r="J144" s="194">
        <v>6.3299999999999997E-3</v>
      </c>
      <c r="K144" s="194">
        <f>ROUND(E144*J144,2)</f>
        <v>0.01</v>
      </c>
      <c r="L144" s="194">
        <v>0</v>
      </c>
      <c r="M144" s="194">
        <f>ROUND(E144*L144,2)</f>
        <v>0</v>
      </c>
      <c r="N144" s="195" t="s">
        <v>1947</v>
      </c>
      <c r="O144" s="221" t="s">
        <v>281</v>
      </c>
      <c r="P144" s="32"/>
      <c r="Q144" s="32"/>
      <c r="R144" s="32"/>
      <c r="S144" s="32"/>
      <c r="T144" s="32"/>
      <c r="U144" s="32"/>
      <c r="V144" s="32"/>
      <c r="W144" s="32"/>
      <c r="X144" s="32"/>
      <c r="Y144" s="32"/>
      <c r="Z144" s="32"/>
      <c r="AA144" s="32"/>
      <c r="AB144" s="32"/>
      <c r="AC144" s="32"/>
      <c r="AD144" s="32"/>
      <c r="AE144" s="32" t="s">
        <v>1674</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312" t="s">
        <v>2289</v>
      </c>
      <c r="C146" s="313"/>
      <c r="D146" s="314"/>
      <c r="E146" s="315"/>
      <c r="F146" s="316"/>
      <c r="G146" s="317"/>
      <c r="H146" s="194"/>
      <c r="I146" s="194"/>
      <c r="J146" s="194"/>
      <c r="K146" s="194"/>
      <c r="L146" s="194"/>
      <c r="M146" s="194"/>
      <c r="N146" s="195"/>
      <c r="O146" s="221"/>
      <c r="P146" s="32"/>
      <c r="Q146" s="32"/>
      <c r="R146" s="32"/>
      <c r="S146" s="32"/>
      <c r="T146" s="32"/>
      <c r="U146" s="32"/>
      <c r="V146" s="32"/>
      <c r="W146" s="32"/>
      <c r="X146" s="32"/>
      <c r="Y146" s="32"/>
      <c r="Z146" s="32"/>
      <c r="AA146" s="32"/>
      <c r="AB146" s="32"/>
      <c r="AC146" s="32">
        <v>0</v>
      </c>
      <c r="AD146" s="32"/>
      <c r="AE146" s="32" t="s">
        <v>377</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312" t="s">
        <v>2290</v>
      </c>
      <c r="C147" s="313"/>
      <c r="D147" s="314"/>
      <c r="E147" s="315"/>
      <c r="F147" s="316"/>
      <c r="G147" s="31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379</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312" t="s">
        <v>2291</v>
      </c>
      <c r="C148" s="313"/>
      <c r="D148" s="314"/>
      <c r="E148" s="315"/>
      <c r="F148" s="316"/>
      <c r="G148" s="317"/>
      <c r="H148" s="194"/>
      <c r="I148" s="194"/>
      <c r="J148" s="194"/>
      <c r="K148" s="194"/>
      <c r="L148" s="194"/>
      <c r="M148" s="194"/>
      <c r="N148" s="195"/>
      <c r="O148" s="221"/>
      <c r="P148" s="32"/>
      <c r="Q148" s="32"/>
      <c r="R148" s="32"/>
      <c r="S148" s="32"/>
      <c r="T148" s="32"/>
      <c r="U148" s="32"/>
      <c r="V148" s="32"/>
      <c r="W148" s="32"/>
      <c r="X148" s="32"/>
      <c r="Y148" s="32"/>
      <c r="Z148" s="32"/>
      <c r="AA148" s="32"/>
      <c r="AB148" s="32"/>
      <c r="AC148" s="32">
        <v>1</v>
      </c>
      <c r="AD148" s="32"/>
      <c r="AE148" s="32" t="s">
        <v>377</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36</v>
      </c>
      <c r="B149" s="176" t="s">
        <v>2292</v>
      </c>
      <c r="C149" s="202" t="s">
        <v>2293</v>
      </c>
      <c r="D149" s="181" t="s">
        <v>2294</v>
      </c>
      <c r="E149" s="186">
        <v>3</v>
      </c>
      <c r="F149" s="193"/>
      <c r="G149" s="194">
        <f>ROUND(E149*F149,2)</f>
        <v>0</v>
      </c>
      <c r="H149" s="194">
        <v>21</v>
      </c>
      <c r="I149" s="194">
        <f>G149*(1+H149/100)</f>
        <v>0</v>
      </c>
      <c r="J149" s="194">
        <v>3.0699999999999998E-3</v>
      </c>
      <c r="K149" s="194">
        <f>ROUND(E149*J149,2)</f>
        <v>0.01</v>
      </c>
      <c r="L149" s="194">
        <v>0</v>
      </c>
      <c r="M149" s="194">
        <f>ROUND(E149*L149,2)</f>
        <v>0</v>
      </c>
      <c r="N149" s="195" t="s">
        <v>1947</v>
      </c>
      <c r="O149" s="221" t="s">
        <v>281</v>
      </c>
      <c r="P149" s="32"/>
      <c r="Q149" s="32"/>
      <c r="R149" s="32"/>
      <c r="S149" s="32"/>
      <c r="T149" s="32"/>
      <c r="U149" s="32"/>
      <c r="V149" s="32"/>
      <c r="W149" s="32"/>
      <c r="X149" s="32"/>
      <c r="Y149" s="32"/>
      <c r="Z149" s="32"/>
      <c r="AA149" s="32"/>
      <c r="AB149" s="32"/>
      <c r="AC149" s="32"/>
      <c r="AD149" s="32"/>
      <c r="AE149" s="32" t="s">
        <v>1674</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03" t="s">
        <v>2295</v>
      </c>
      <c r="D150" s="182"/>
      <c r="E150" s="187"/>
      <c r="F150" s="196"/>
      <c r="G150" s="196"/>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284</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312" t="s">
        <v>2289</v>
      </c>
      <c r="C152" s="313"/>
      <c r="D152" s="314"/>
      <c r="E152" s="315"/>
      <c r="F152" s="316"/>
      <c r="G152" s="317"/>
      <c r="H152" s="194"/>
      <c r="I152" s="194"/>
      <c r="J152" s="194"/>
      <c r="K152" s="194"/>
      <c r="L152" s="194"/>
      <c r="M152" s="194"/>
      <c r="N152" s="195"/>
      <c r="O152" s="221"/>
      <c r="P152" s="32"/>
      <c r="Q152" s="32"/>
      <c r="R152" s="32"/>
      <c r="S152" s="32"/>
      <c r="T152" s="32"/>
      <c r="U152" s="32"/>
      <c r="V152" s="32"/>
      <c r="W152" s="32"/>
      <c r="X152" s="32"/>
      <c r="Y152" s="32"/>
      <c r="Z152" s="32"/>
      <c r="AA152" s="32"/>
      <c r="AB152" s="32"/>
      <c r="AC152" s="32">
        <v>0</v>
      </c>
      <c r="AD152" s="32"/>
      <c r="AE152" s="32" t="s">
        <v>377</v>
      </c>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312" t="s">
        <v>2290</v>
      </c>
      <c r="C153" s="313"/>
      <c r="D153" s="314"/>
      <c r="E153" s="315"/>
      <c r="F153" s="316"/>
      <c r="G153" s="31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379</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312" t="s">
        <v>2291</v>
      </c>
      <c r="C154" s="313"/>
      <c r="D154" s="314"/>
      <c r="E154" s="315"/>
      <c r="F154" s="316"/>
      <c r="G154" s="317"/>
      <c r="H154" s="194"/>
      <c r="I154" s="194"/>
      <c r="J154" s="194"/>
      <c r="K154" s="194"/>
      <c r="L154" s="194"/>
      <c r="M154" s="194"/>
      <c r="N154" s="195"/>
      <c r="O154" s="221"/>
      <c r="P154" s="32"/>
      <c r="Q154" s="32"/>
      <c r="R154" s="32"/>
      <c r="S154" s="32"/>
      <c r="T154" s="32"/>
      <c r="U154" s="32"/>
      <c r="V154" s="32"/>
      <c r="W154" s="32"/>
      <c r="X154" s="32"/>
      <c r="Y154" s="32"/>
      <c r="Z154" s="32"/>
      <c r="AA154" s="32"/>
      <c r="AB154" s="32"/>
      <c r="AC154" s="32">
        <v>1</v>
      </c>
      <c r="AD154" s="32"/>
      <c r="AE154" s="32" t="s">
        <v>377</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7">
        <v>37</v>
      </c>
      <c r="B155" s="176" t="s">
        <v>2292</v>
      </c>
      <c r="C155" s="202" t="s">
        <v>2293</v>
      </c>
      <c r="D155" s="181" t="s">
        <v>2294</v>
      </c>
      <c r="E155" s="186">
        <v>3</v>
      </c>
      <c r="F155" s="193"/>
      <c r="G155" s="194">
        <f>ROUND(E155*F155,2)</f>
        <v>0</v>
      </c>
      <c r="H155" s="194">
        <v>21</v>
      </c>
      <c r="I155" s="194">
        <f>G155*(1+H155/100)</f>
        <v>0</v>
      </c>
      <c r="J155" s="194">
        <v>3.0699999999999998E-3</v>
      </c>
      <c r="K155" s="194">
        <f>ROUND(E155*J155,2)</f>
        <v>0.01</v>
      </c>
      <c r="L155" s="194">
        <v>0</v>
      </c>
      <c r="M155" s="194">
        <f>ROUND(E155*L155,2)</f>
        <v>0</v>
      </c>
      <c r="N155" s="195" t="s">
        <v>1947</v>
      </c>
      <c r="O155" s="221" t="s">
        <v>281</v>
      </c>
      <c r="P155" s="32"/>
      <c r="Q155" s="32"/>
      <c r="R155" s="32"/>
      <c r="S155" s="32"/>
      <c r="T155" s="32"/>
      <c r="U155" s="32"/>
      <c r="V155" s="32"/>
      <c r="W155" s="32"/>
      <c r="X155" s="32"/>
      <c r="Y155" s="32"/>
      <c r="Z155" s="32"/>
      <c r="AA155" s="32"/>
      <c r="AB155" s="32"/>
      <c r="AC155" s="32"/>
      <c r="AD155" s="32"/>
      <c r="AE155" s="32" t="s">
        <v>397</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93"/>
      <c r="D156" s="294"/>
      <c r="E156" s="295"/>
      <c r="F156" s="296"/>
      <c r="G156" s="297"/>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312" t="s">
        <v>2296</v>
      </c>
      <c r="C157" s="313"/>
      <c r="D157" s="314"/>
      <c r="E157" s="315"/>
      <c r="F157" s="316"/>
      <c r="G157" s="317"/>
      <c r="H157" s="194"/>
      <c r="I157" s="194"/>
      <c r="J157" s="194"/>
      <c r="K157" s="194"/>
      <c r="L157" s="194"/>
      <c r="M157" s="194"/>
      <c r="N157" s="195"/>
      <c r="O157" s="221"/>
      <c r="P157" s="32"/>
      <c r="Q157" s="32"/>
      <c r="R157" s="32"/>
      <c r="S157" s="32"/>
      <c r="T157" s="32"/>
      <c r="U157" s="32"/>
      <c r="V157" s="32"/>
      <c r="W157" s="32"/>
      <c r="X157" s="32"/>
      <c r="Y157" s="32"/>
      <c r="Z157" s="32"/>
      <c r="AA157" s="32"/>
      <c r="AB157" s="32"/>
      <c r="AC157" s="32">
        <v>0</v>
      </c>
      <c r="AD157" s="32"/>
      <c r="AE157" s="32" t="s">
        <v>377</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38</v>
      </c>
      <c r="B158" s="176" t="s">
        <v>2297</v>
      </c>
      <c r="C158" s="202" t="s">
        <v>2298</v>
      </c>
      <c r="D158" s="181" t="s">
        <v>498</v>
      </c>
      <c r="E158" s="186">
        <v>1</v>
      </c>
      <c r="F158" s="193"/>
      <c r="G158" s="194">
        <f>ROUND(E158*F158,2)</f>
        <v>0</v>
      </c>
      <c r="H158" s="194">
        <v>21</v>
      </c>
      <c r="I158" s="194">
        <f>G158*(1+H158/100)</f>
        <v>0</v>
      </c>
      <c r="J158" s="194">
        <v>1.3600000000000001E-3</v>
      </c>
      <c r="K158" s="194">
        <f>ROUND(E158*J158,2)</f>
        <v>0</v>
      </c>
      <c r="L158" s="194">
        <v>0</v>
      </c>
      <c r="M158" s="194">
        <f>ROUND(E158*L158,2)</f>
        <v>0</v>
      </c>
      <c r="N158" s="195" t="s">
        <v>1947</v>
      </c>
      <c r="O158" s="221" t="s">
        <v>281</v>
      </c>
      <c r="P158" s="32"/>
      <c r="Q158" s="32"/>
      <c r="R158" s="32"/>
      <c r="S158" s="32"/>
      <c r="T158" s="32"/>
      <c r="U158" s="32"/>
      <c r="V158" s="32"/>
      <c r="W158" s="32"/>
      <c r="X158" s="32"/>
      <c r="Y158" s="32"/>
      <c r="Z158" s="32"/>
      <c r="AA158" s="32"/>
      <c r="AB158" s="32"/>
      <c r="AC158" s="32"/>
      <c r="AD158" s="32"/>
      <c r="AE158" s="32" t="s">
        <v>1674</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39</v>
      </c>
      <c r="B160" s="176" t="s">
        <v>2299</v>
      </c>
      <c r="C160" s="202" t="s">
        <v>2300</v>
      </c>
      <c r="D160" s="181" t="s">
        <v>498</v>
      </c>
      <c r="E160" s="186">
        <v>3</v>
      </c>
      <c r="F160" s="193"/>
      <c r="G160" s="194">
        <f>ROUND(E160*F160,2)</f>
        <v>0</v>
      </c>
      <c r="H160" s="194">
        <v>21</v>
      </c>
      <c r="I160" s="194">
        <f>G160*(1+H160/100)</f>
        <v>0</v>
      </c>
      <c r="J160" s="194">
        <v>2.3000000000000001E-4</v>
      </c>
      <c r="K160" s="194">
        <f>ROUND(E160*J160,2)</f>
        <v>0</v>
      </c>
      <c r="L160" s="194">
        <v>0</v>
      </c>
      <c r="M160" s="194">
        <f>ROUND(E160*L160,2)</f>
        <v>0</v>
      </c>
      <c r="N160" s="195" t="s">
        <v>1947</v>
      </c>
      <c r="O160" s="221" t="s">
        <v>281</v>
      </c>
      <c r="P160" s="32"/>
      <c r="Q160" s="32"/>
      <c r="R160" s="32"/>
      <c r="S160" s="32"/>
      <c r="T160" s="32"/>
      <c r="U160" s="32"/>
      <c r="V160" s="32"/>
      <c r="W160" s="32"/>
      <c r="X160" s="32"/>
      <c r="Y160" s="32"/>
      <c r="Z160" s="32"/>
      <c r="AA160" s="32"/>
      <c r="AB160" s="32"/>
      <c r="AC160" s="32"/>
      <c r="AD160" s="32"/>
      <c r="AE160" s="32" t="s">
        <v>1674</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312" t="s">
        <v>2301</v>
      </c>
      <c r="C162" s="313"/>
      <c r="D162" s="314"/>
      <c r="E162" s="315"/>
      <c r="F162" s="316"/>
      <c r="G162" s="317"/>
      <c r="H162" s="194"/>
      <c r="I162" s="194"/>
      <c r="J162" s="194"/>
      <c r="K162" s="194"/>
      <c r="L162" s="194"/>
      <c r="M162" s="194"/>
      <c r="N162" s="195"/>
      <c r="O162" s="221"/>
      <c r="P162" s="32"/>
      <c r="Q162" s="32"/>
      <c r="R162" s="32"/>
      <c r="S162" s="32"/>
      <c r="T162" s="32"/>
      <c r="U162" s="32"/>
      <c r="V162" s="32"/>
      <c r="W162" s="32"/>
      <c r="X162" s="32"/>
      <c r="Y162" s="32"/>
      <c r="Z162" s="32"/>
      <c r="AA162" s="32"/>
      <c r="AB162" s="32"/>
      <c r="AC162" s="32">
        <v>0</v>
      </c>
      <c r="AD162" s="32"/>
      <c r="AE162" s="32" t="s">
        <v>377</v>
      </c>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312" t="s">
        <v>2302</v>
      </c>
      <c r="C163" s="313"/>
      <c r="D163" s="314"/>
      <c r="E163" s="315"/>
      <c r="F163" s="316"/>
      <c r="G163" s="317"/>
      <c r="H163" s="194"/>
      <c r="I163" s="194"/>
      <c r="J163" s="194"/>
      <c r="K163" s="194"/>
      <c r="L163" s="194"/>
      <c r="M163" s="194"/>
      <c r="N163" s="195"/>
      <c r="O163" s="221"/>
      <c r="P163" s="32"/>
      <c r="Q163" s="32"/>
      <c r="R163" s="32"/>
      <c r="S163" s="32"/>
      <c r="T163" s="32"/>
      <c r="U163" s="32"/>
      <c r="V163" s="32"/>
      <c r="W163" s="32"/>
      <c r="X163" s="32"/>
      <c r="Y163" s="32"/>
      <c r="Z163" s="32"/>
      <c r="AA163" s="32"/>
      <c r="AB163" s="32"/>
      <c r="AC163" s="32">
        <v>1</v>
      </c>
      <c r="AD163" s="32"/>
      <c r="AE163" s="32" t="s">
        <v>377</v>
      </c>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40</v>
      </c>
      <c r="B164" s="176" t="s">
        <v>2303</v>
      </c>
      <c r="C164" s="202" t="s">
        <v>2304</v>
      </c>
      <c r="D164" s="181" t="s">
        <v>498</v>
      </c>
      <c r="E164" s="186">
        <v>4</v>
      </c>
      <c r="F164" s="193"/>
      <c r="G164" s="194">
        <f>ROUND(E164*F164,2)</f>
        <v>0</v>
      </c>
      <c r="H164" s="194">
        <v>21</v>
      </c>
      <c r="I164" s="194">
        <f>G164*(1+H164/100)</f>
        <v>0</v>
      </c>
      <c r="J164" s="194">
        <v>0</v>
      </c>
      <c r="K164" s="194">
        <f>ROUND(E164*J164,2)</f>
        <v>0</v>
      </c>
      <c r="L164" s="194">
        <v>0</v>
      </c>
      <c r="M164" s="194">
        <f>ROUND(E164*L164,2)</f>
        <v>0</v>
      </c>
      <c r="N164" s="195" t="s">
        <v>1947</v>
      </c>
      <c r="O164" s="221" t="s">
        <v>281</v>
      </c>
      <c r="P164" s="32"/>
      <c r="Q164" s="32"/>
      <c r="R164" s="32"/>
      <c r="S164" s="32"/>
      <c r="T164" s="32"/>
      <c r="U164" s="32"/>
      <c r="V164" s="32"/>
      <c r="W164" s="32"/>
      <c r="X164" s="32"/>
      <c r="Y164" s="32"/>
      <c r="Z164" s="32"/>
      <c r="AA164" s="32"/>
      <c r="AB164" s="32"/>
      <c r="AC164" s="32"/>
      <c r="AD164" s="32"/>
      <c r="AE164" s="32" t="s">
        <v>1674</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312" t="s">
        <v>2301</v>
      </c>
      <c r="C166" s="313"/>
      <c r="D166" s="314"/>
      <c r="E166" s="315"/>
      <c r="F166" s="316"/>
      <c r="G166" s="317"/>
      <c r="H166" s="194"/>
      <c r="I166" s="194"/>
      <c r="J166" s="194"/>
      <c r="K166" s="194"/>
      <c r="L166" s="194"/>
      <c r="M166" s="194"/>
      <c r="N166" s="195"/>
      <c r="O166" s="221"/>
      <c r="P166" s="32"/>
      <c r="Q166" s="32"/>
      <c r="R166" s="32"/>
      <c r="S166" s="32"/>
      <c r="T166" s="32"/>
      <c r="U166" s="32"/>
      <c r="V166" s="32"/>
      <c r="W166" s="32"/>
      <c r="X166" s="32"/>
      <c r="Y166" s="32"/>
      <c r="Z166" s="32"/>
      <c r="AA166" s="32"/>
      <c r="AB166" s="32"/>
      <c r="AC166" s="32">
        <v>0</v>
      </c>
      <c r="AD166" s="32"/>
      <c r="AE166" s="32" t="s">
        <v>377</v>
      </c>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2302</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1</v>
      </c>
      <c r="AD167" s="32"/>
      <c r="AE167" s="32" t="s">
        <v>377</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41</v>
      </c>
      <c r="B168" s="176" t="s">
        <v>2305</v>
      </c>
      <c r="C168" s="202" t="s">
        <v>2306</v>
      </c>
      <c r="D168" s="181" t="s">
        <v>498</v>
      </c>
      <c r="E168" s="186">
        <v>1</v>
      </c>
      <c r="F168" s="193"/>
      <c r="G168" s="194">
        <f>ROUND(E168*F168,2)</f>
        <v>0</v>
      </c>
      <c r="H168" s="194">
        <v>21</v>
      </c>
      <c r="I168" s="194">
        <f>G168*(1+H168/100)</f>
        <v>0</v>
      </c>
      <c r="J168" s="194">
        <v>0</v>
      </c>
      <c r="K168" s="194">
        <f>ROUND(E168*J168,2)</f>
        <v>0</v>
      </c>
      <c r="L168" s="194">
        <v>0</v>
      </c>
      <c r="M168" s="194">
        <f>ROUND(E168*L168,2)</f>
        <v>0</v>
      </c>
      <c r="N168" s="195" t="s">
        <v>1947</v>
      </c>
      <c r="O168" s="221" t="s">
        <v>281</v>
      </c>
      <c r="P168" s="32"/>
      <c r="Q168" s="32"/>
      <c r="R168" s="32"/>
      <c r="S168" s="32"/>
      <c r="T168" s="32"/>
      <c r="U168" s="32"/>
      <c r="V168" s="32"/>
      <c r="W168" s="32"/>
      <c r="X168" s="32"/>
      <c r="Y168" s="32"/>
      <c r="Z168" s="32"/>
      <c r="AA168" s="32"/>
      <c r="AB168" s="32"/>
      <c r="AC168" s="32"/>
      <c r="AD168" s="32"/>
      <c r="AE168" s="32" t="s">
        <v>1674</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312" t="s">
        <v>2301</v>
      </c>
      <c r="C170" s="313"/>
      <c r="D170" s="314"/>
      <c r="E170" s="315"/>
      <c r="F170" s="316"/>
      <c r="G170" s="317"/>
      <c r="H170" s="194"/>
      <c r="I170" s="194"/>
      <c r="J170" s="194"/>
      <c r="K170" s="194"/>
      <c r="L170" s="194"/>
      <c r="M170" s="194"/>
      <c r="N170" s="195"/>
      <c r="O170" s="221"/>
      <c r="P170" s="32"/>
      <c r="Q170" s="32"/>
      <c r="R170" s="32"/>
      <c r="S170" s="32"/>
      <c r="T170" s="32"/>
      <c r="U170" s="32"/>
      <c r="V170" s="32"/>
      <c r="W170" s="32"/>
      <c r="X170" s="32"/>
      <c r="Y170" s="32"/>
      <c r="Z170" s="32"/>
      <c r="AA170" s="32"/>
      <c r="AB170" s="32"/>
      <c r="AC170" s="32">
        <v>0</v>
      </c>
      <c r="AD170" s="32"/>
      <c r="AE170" s="32" t="s">
        <v>377</v>
      </c>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312" t="s">
        <v>2302</v>
      </c>
      <c r="C171" s="313"/>
      <c r="D171" s="314"/>
      <c r="E171" s="315"/>
      <c r="F171" s="316"/>
      <c r="G171" s="317"/>
      <c r="H171" s="194"/>
      <c r="I171" s="194"/>
      <c r="J171" s="194"/>
      <c r="K171" s="194"/>
      <c r="L171" s="194"/>
      <c r="M171" s="194"/>
      <c r="N171" s="195"/>
      <c r="O171" s="221"/>
      <c r="P171" s="32"/>
      <c r="Q171" s="32"/>
      <c r="R171" s="32"/>
      <c r="S171" s="32"/>
      <c r="T171" s="32"/>
      <c r="U171" s="32"/>
      <c r="V171" s="32"/>
      <c r="W171" s="32"/>
      <c r="X171" s="32"/>
      <c r="Y171" s="32"/>
      <c r="Z171" s="32"/>
      <c r="AA171" s="32"/>
      <c r="AB171" s="32"/>
      <c r="AC171" s="32">
        <v>1</v>
      </c>
      <c r="AD171" s="32"/>
      <c r="AE171" s="32" t="s">
        <v>377</v>
      </c>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42</v>
      </c>
      <c r="B172" s="176" t="s">
        <v>2307</v>
      </c>
      <c r="C172" s="202" t="s">
        <v>2308</v>
      </c>
      <c r="D172" s="181" t="s">
        <v>560</v>
      </c>
      <c r="E172" s="186">
        <v>39</v>
      </c>
      <c r="F172" s="193"/>
      <c r="G172" s="194">
        <f>ROUND(E172*F172,2)</f>
        <v>0</v>
      </c>
      <c r="H172" s="194">
        <v>21</v>
      </c>
      <c r="I172" s="194">
        <f>G172*(1+H172/100)</f>
        <v>0</v>
      </c>
      <c r="J172" s="194">
        <v>0</v>
      </c>
      <c r="K172" s="194">
        <f>ROUND(E172*J172,2)</f>
        <v>0</v>
      </c>
      <c r="L172" s="194">
        <v>0</v>
      </c>
      <c r="M172" s="194">
        <f>ROUND(E172*L172,2)</f>
        <v>0</v>
      </c>
      <c r="N172" s="195" t="s">
        <v>1947</v>
      </c>
      <c r="O172" s="221" t="s">
        <v>281</v>
      </c>
      <c r="P172" s="32"/>
      <c r="Q172" s="32"/>
      <c r="R172" s="32"/>
      <c r="S172" s="32"/>
      <c r="T172" s="32"/>
      <c r="U172" s="32"/>
      <c r="V172" s="32"/>
      <c r="W172" s="32"/>
      <c r="X172" s="32"/>
      <c r="Y172" s="32"/>
      <c r="Z172" s="32"/>
      <c r="AA172" s="32"/>
      <c r="AB172" s="32"/>
      <c r="AC172" s="32"/>
      <c r="AD172" s="32"/>
      <c r="AE172" s="32" t="s">
        <v>1674</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43</v>
      </c>
      <c r="B174" s="176" t="s">
        <v>2309</v>
      </c>
      <c r="C174" s="202" t="s">
        <v>2310</v>
      </c>
      <c r="D174" s="181" t="s">
        <v>2311</v>
      </c>
      <c r="E174" s="186">
        <v>1</v>
      </c>
      <c r="F174" s="193"/>
      <c r="G174" s="194">
        <f>ROUND(E174*F174,2)</f>
        <v>0</v>
      </c>
      <c r="H174" s="194">
        <v>21</v>
      </c>
      <c r="I174" s="194">
        <f>G174*(1+H174/100)</f>
        <v>0</v>
      </c>
      <c r="J174" s="194">
        <v>0</v>
      </c>
      <c r="K174" s="194">
        <f>ROUND(E174*J174,2)</f>
        <v>0</v>
      </c>
      <c r="L174" s="194">
        <v>0</v>
      </c>
      <c r="M174" s="194">
        <f>ROUND(E174*L174,2)</f>
        <v>0</v>
      </c>
      <c r="N174" s="195"/>
      <c r="O174" s="221" t="s">
        <v>295</v>
      </c>
      <c r="P174" s="32"/>
      <c r="Q174" s="32"/>
      <c r="R174" s="32"/>
      <c r="S174" s="32"/>
      <c r="T174" s="32"/>
      <c r="U174" s="32"/>
      <c r="V174" s="32"/>
      <c r="W174" s="32"/>
      <c r="X174" s="32"/>
      <c r="Y174" s="32"/>
      <c r="Z174" s="32"/>
      <c r="AA174" s="32"/>
      <c r="AB174" s="32"/>
      <c r="AC174" s="32"/>
      <c r="AD174" s="32"/>
      <c r="AE174" s="32" t="s">
        <v>1674</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2312</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v>0</v>
      </c>
      <c r="AD176" s="32"/>
      <c r="AE176" s="32" t="s">
        <v>377</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2313</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379</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44</v>
      </c>
      <c r="B178" s="176" t="s">
        <v>2314</v>
      </c>
      <c r="C178" s="202" t="s">
        <v>2315</v>
      </c>
      <c r="D178" s="181" t="s">
        <v>560</v>
      </c>
      <c r="E178" s="186">
        <v>39</v>
      </c>
      <c r="F178" s="193"/>
      <c r="G178" s="194">
        <f>ROUND(E178*F178,2)</f>
        <v>0</v>
      </c>
      <c r="H178" s="194">
        <v>21</v>
      </c>
      <c r="I178" s="194">
        <f>G178*(1+H178/100)</f>
        <v>0</v>
      </c>
      <c r="J178" s="194">
        <v>1E-4</v>
      </c>
      <c r="K178" s="194">
        <f>ROUND(E178*J178,2)</f>
        <v>0</v>
      </c>
      <c r="L178" s="194">
        <v>0</v>
      </c>
      <c r="M178" s="194">
        <f>ROUND(E178*L178,2)</f>
        <v>0</v>
      </c>
      <c r="N178" s="195" t="s">
        <v>1357</v>
      </c>
      <c r="O178" s="221" t="s">
        <v>281</v>
      </c>
      <c r="P178" s="32"/>
      <c r="Q178" s="32"/>
      <c r="R178" s="32"/>
      <c r="S178" s="32"/>
      <c r="T178" s="32"/>
      <c r="U178" s="32"/>
      <c r="V178" s="32"/>
      <c r="W178" s="32"/>
      <c r="X178" s="32"/>
      <c r="Y178" s="32"/>
      <c r="Z178" s="32"/>
      <c r="AA178" s="32"/>
      <c r="AB178" s="32"/>
      <c r="AC178" s="32"/>
      <c r="AD178" s="32"/>
      <c r="AE178" s="32" t="s">
        <v>1674</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45</v>
      </c>
      <c r="B180" s="176" t="s">
        <v>1898</v>
      </c>
      <c r="C180" s="202" t="s">
        <v>2316</v>
      </c>
      <c r="D180" s="181" t="s">
        <v>498</v>
      </c>
      <c r="E180" s="186">
        <v>1</v>
      </c>
      <c r="F180" s="193"/>
      <c r="G180" s="194">
        <f>ROUND(E180*F180,2)</f>
        <v>0</v>
      </c>
      <c r="H180" s="194">
        <v>21</v>
      </c>
      <c r="I180" s="194">
        <f>G180*(1+H180/100)</f>
        <v>0</v>
      </c>
      <c r="J180" s="194">
        <v>0.15</v>
      </c>
      <c r="K180" s="194">
        <f>ROUND(E180*J180,2)</f>
        <v>0.15</v>
      </c>
      <c r="L180" s="194">
        <v>0</v>
      </c>
      <c r="M180" s="194">
        <f>ROUND(E180*L180,2)</f>
        <v>0</v>
      </c>
      <c r="N180" s="195"/>
      <c r="O180" s="221" t="s">
        <v>295</v>
      </c>
      <c r="P180" s="32"/>
      <c r="Q180" s="32"/>
      <c r="R180" s="32"/>
      <c r="S180" s="32"/>
      <c r="T180" s="32"/>
      <c r="U180" s="32"/>
      <c r="V180" s="32"/>
      <c r="W180" s="32"/>
      <c r="X180" s="32"/>
      <c r="Y180" s="32"/>
      <c r="Z180" s="32"/>
      <c r="AA180" s="32"/>
      <c r="AB180" s="32"/>
      <c r="AC180" s="32"/>
      <c r="AD180" s="32"/>
      <c r="AE180" s="32" t="s">
        <v>1674</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46</v>
      </c>
      <c r="B182" s="176" t="s">
        <v>1900</v>
      </c>
      <c r="C182" s="202" t="s">
        <v>2317</v>
      </c>
      <c r="D182" s="181" t="s">
        <v>498</v>
      </c>
      <c r="E182" s="186">
        <v>1</v>
      </c>
      <c r="F182" s="193"/>
      <c r="G182" s="194">
        <f>ROUND(E182*F182,2)</f>
        <v>0</v>
      </c>
      <c r="H182" s="194">
        <v>21</v>
      </c>
      <c r="I182" s="194">
        <f>G182*(1+H182/100)</f>
        <v>0</v>
      </c>
      <c r="J182" s="194">
        <v>7.2000000000000005E-4</v>
      </c>
      <c r="K182" s="194">
        <f>ROUND(E182*J182,2)</f>
        <v>0</v>
      </c>
      <c r="L182" s="194">
        <v>0</v>
      </c>
      <c r="M182" s="194">
        <f>ROUND(E182*L182,2)</f>
        <v>0</v>
      </c>
      <c r="N182" s="195"/>
      <c r="O182" s="221" t="s">
        <v>295</v>
      </c>
      <c r="P182" s="32"/>
      <c r="Q182" s="32"/>
      <c r="R182" s="32"/>
      <c r="S182" s="32"/>
      <c r="T182" s="32"/>
      <c r="U182" s="32"/>
      <c r="V182" s="32"/>
      <c r="W182" s="32"/>
      <c r="X182" s="32"/>
      <c r="Y182" s="32"/>
      <c r="Z182" s="32"/>
      <c r="AA182" s="32"/>
      <c r="AB182" s="32"/>
      <c r="AC182" s="32"/>
      <c r="AD182" s="32"/>
      <c r="AE182" s="32" t="s">
        <v>1674</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312" t="s">
        <v>2318</v>
      </c>
      <c r="C184" s="313"/>
      <c r="D184" s="314"/>
      <c r="E184" s="315"/>
      <c r="F184" s="316"/>
      <c r="G184" s="317"/>
      <c r="H184" s="194"/>
      <c r="I184" s="194"/>
      <c r="J184" s="194"/>
      <c r="K184" s="194"/>
      <c r="L184" s="194"/>
      <c r="M184" s="194"/>
      <c r="N184" s="195"/>
      <c r="O184" s="221"/>
      <c r="P184" s="32"/>
      <c r="Q184" s="32"/>
      <c r="R184" s="32"/>
      <c r="S184" s="32"/>
      <c r="T184" s="32"/>
      <c r="U184" s="32"/>
      <c r="V184" s="32"/>
      <c r="W184" s="32"/>
      <c r="X184" s="32"/>
      <c r="Y184" s="32"/>
      <c r="Z184" s="32"/>
      <c r="AA184" s="32"/>
      <c r="AB184" s="32"/>
      <c r="AC184" s="32">
        <v>0</v>
      </c>
      <c r="AD184" s="32"/>
      <c r="AE184" s="32" t="s">
        <v>377</v>
      </c>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312" t="s">
        <v>2161</v>
      </c>
      <c r="C185" s="313"/>
      <c r="D185" s="314"/>
      <c r="E185" s="315"/>
      <c r="F185" s="316"/>
      <c r="G185" s="31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379</v>
      </c>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47</v>
      </c>
      <c r="B186" s="176" t="s">
        <v>2319</v>
      </c>
      <c r="C186" s="202" t="s">
        <v>2163</v>
      </c>
      <c r="D186" s="181" t="s">
        <v>478</v>
      </c>
      <c r="E186" s="186">
        <v>0.93452000000000002</v>
      </c>
      <c r="F186" s="193"/>
      <c r="G186" s="194">
        <f>ROUND(E186*F186,2)</f>
        <v>0</v>
      </c>
      <c r="H186" s="194">
        <v>21</v>
      </c>
      <c r="I186" s="194">
        <f>G186*(1+H186/100)</f>
        <v>0</v>
      </c>
      <c r="J186" s="194">
        <v>0</v>
      </c>
      <c r="K186" s="194">
        <f>ROUND(E186*J186,2)</f>
        <v>0</v>
      </c>
      <c r="L186" s="194">
        <v>0</v>
      </c>
      <c r="M186" s="194">
        <f>ROUND(E186*L186,2)</f>
        <v>0</v>
      </c>
      <c r="N186" s="195" t="s">
        <v>1947</v>
      </c>
      <c r="O186" s="221" t="s">
        <v>281</v>
      </c>
      <c r="P186" s="32"/>
      <c r="Q186" s="32"/>
      <c r="R186" s="32"/>
      <c r="S186" s="32"/>
      <c r="T186" s="32"/>
      <c r="U186" s="32"/>
      <c r="V186" s="32"/>
      <c r="W186" s="32"/>
      <c r="X186" s="32"/>
      <c r="Y186" s="32"/>
      <c r="Z186" s="32"/>
      <c r="AA186" s="32"/>
      <c r="AB186" s="32"/>
      <c r="AC186" s="32"/>
      <c r="AD186" s="32"/>
      <c r="AE186" s="32" t="s">
        <v>781</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x14ac:dyDescent="0.2">
      <c r="A188" s="216" t="s">
        <v>276</v>
      </c>
      <c r="B188" s="175" t="s">
        <v>247</v>
      </c>
      <c r="C188" s="201" t="s">
        <v>248</v>
      </c>
      <c r="D188" s="180"/>
      <c r="E188" s="185"/>
      <c r="F188" s="304">
        <f>SUM(G189:G207)</f>
        <v>0</v>
      </c>
      <c r="G188" s="305"/>
      <c r="H188" s="191"/>
      <c r="I188" s="191">
        <f>SUM(I189:I207)</f>
        <v>0</v>
      </c>
      <c r="J188" s="191"/>
      <c r="K188" s="191">
        <f>SUM(K189:K207)</f>
        <v>0</v>
      </c>
      <c r="L188" s="191"/>
      <c r="M188" s="191">
        <f>SUM(M189:M207)</f>
        <v>0</v>
      </c>
      <c r="N188" s="192"/>
      <c r="O188" s="220"/>
      <c r="AE188" t="s">
        <v>277</v>
      </c>
    </row>
    <row r="189" spans="1:60" outlineLevel="1" x14ac:dyDescent="0.2">
      <c r="A189" s="217">
        <v>48</v>
      </c>
      <c r="B189" s="176" t="s">
        <v>1989</v>
      </c>
      <c r="C189" s="202" t="s">
        <v>2320</v>
      </c>
      <c r="D189" s="181" t="s">
        <v>498</v>
      </c>
      <c r="E189" s="186">
        <v>1</v>
      </c>
      <c r="F189" s="193"/>
      <c r="G189" s="194">
        <f>ROUND(E189*F189,2)</f>
        <v>0</v>
      </c>
      <c r="H189" s="194">
        <v>21</v>
      </c>
      <c r="I189" s="194">
        <f>G189*(1+H189/100)</f>
        <v>0</v>
      </c>
      <c r="J189" s="194">
        <v>5.9999999999999995E-4</v>
      </c>
      <c r="K189" s="194">
        <f>ROUND(E189*J189,2)</f>
        <v>0</v>
      </c>
      <c r="L189" s="194">
        <v>0</v>
      </c>
      <c r="M189" s="194">
        <f>ROUND(E189*L189,2)</f>
        <v>0</v>
      </c>
      <c r="N189" s="195"/>
      <c r="O189" s="221" t="s">
        <v>295</v>
      </c>
      <c r="P189" s="32"/>
      <c r="Q189" s="32"/>
      <c r="R189" s="32"/>
      <c r="S189" s="32"/>
      <c r="T189" s="32"/>
      <c r="U189" s="32"/>
      <c r="V189" s="32"/>
      <c r="W189" s="32"/>
      <c r="X189" s="32"/>
      <c r="Y189" s="32"/>
      <c r="Z189" s="32"/>
      <c r="AA189" s="32"/>
      <c r="AB189" s="32"/>
      <c r="AC189" s="32"/>
      <c r="AD189" s="32"/>
      <c r="AE189" s="32" t="s">
        <v>1674</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312" t="s">
        <v>2321</v>
      </c>
      <c r="C191" s="313"/>
      <c r="D191" s="314"/>
      <c r="E191" s="315"/>
      <c r="F191" s="316"/>
      <c r="G191" s="317"/>
      <c r="H191" s="194"/>
      <c r="I191" s="194"/>
      <c r="J191" s="194"/>
      <c r="K191" s="194"/>
      <c r="L191" s="194"/>
      <c r="M191" s="194"/>
      <c r="N191" s="195"/>
      <c r="O191" s="221"/>
      <c r="P191" s="32"/>
      <c r="Q191" s="32"/>
      <c r="R191" s="32"/>
      <c r="S191" s="32"/>
      <c r="T191" s="32"/>
      <c r="U191" s="32"/>
      <c r="V191" s="32"/>
      <c r="W191" s="32"/>
      <c r="X191" s="32"/>
      <c r="Y191" s="32"/>
      <c r="Z191" s="32"/>
      <c r="AA191" s="32"/>
      <c r="AB191" s="32"/>
      <c r="AC191" s="32">
        <v>0</v>
      </c>
      <c r="AD191" s="32"/>
      <c r="AE191" s="32" t="s">
        <v>377</v>
      </c>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49</v>
      </c>
      <c r="B192" s="176" t="s">
        <v>2322</v>
      </c>
      <c r="C192" s="202" t="s">
        <v>2323</v>
      </c>
      <c r="D192" s="181" t="s">
        <v>560</v>
      </c>
      <c r="E192" s="186">
        <v>72</v>
      </c>
      <c r="F192" s="193"/>
      <c r="G192" s="194">
        <f>ROUND(E192*F192,2)</f>
        <v>0</v>
      </c>
      <c r="H192" s="194">
        <v>21</v>
      </c>
      <c r="I192" s="194">
        <f>G192*(1+H192/100)</f>
        <v>0</v>
      </c>
      <c r="J192" s="194">
        <v>0</v>
      </c>
      <c r="K192" s="194">
        <f>ROUND(E192*J192,2)</f>
        <v>0</v>
      </c>
      <c r="L192" s="194">
        <v>0</v>
      </c>
      <c r="M192" s="194">
        <f>ROUND(E192*L192,2)</f>
        <v>0</v>
      </c>
      <c r="N192" s="195"/>
      <c r="O192" s="221" t="s">
        <v>281</v>
      </c>
      <c r="P192" s="32"/>
      <c r="Q192" s="32"/>
      <c r="R192" s="32"/>
      <c r="S192" s="32"/>
      <c r="T192" s="32"/>
      <c r="U192" s="32"/>
      <c r="V192" s="32"/>
      <c r="W192" s="32"/>
      <c r="X192" s="32"/>
      <c r="Y192" s="32"/>
      <c r="Z192" s="32"/>
      <c r="AA192" s="32"/>
      <c r="AB192" s="32"/>
      <c r="AC192" s="32"/>
      <c r="AD192" s="32"/>
      <c r="AE192" s="32" t="s">
        <v>1674</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312" t="s">
        <v>2324</v>
      </c>
      <c r="C194" s="313"/>
      <c r="D194" s="314"/>
      <c r="E194" s="315"/>
      <c r="F194" s="316"/>
      <c r="G194" s="317"/>
      <c r="H194" s="194"/>
      <c r="I194" s="194"/>
      <c r="J194" s="194"/>
      <c r="K194" s="194"/>
      <c r="L194" s="194"/>
      <c r="M194" s="194"/>
      <c r="N194" s="195"/>
      <c r="O194" s="221"/>
      <c r="P194" s="32"/>
      <c r="Q194" s="32"/>
      <c r="R194" s="32"/>
      <c r="S194" s="32"/>
      <c r="T194" s="32"/>
      <c r="U194" s="32"/>
      <c r="V194" s="32"/>
      <c r="W194" s="32"/>
      <c r="X194" s="32"/>
      <c r="Y194" s="32"/>
      <c r="Z194" s="32"/>
      <c r="AA194" s="32"/>
      <c r="AB194" s="32"/>
      <c r="AC194" s="32">
        <v>0</v>
      </c>
      <c r="AD194" s="32"/>
      <c r="AE194" s="32" t="s">
        <v>377</v>
      </c>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7">
        <v>50</v>
      </c>
      <c r="B195" s="176" t="s">
        <v>2325</v>
      </c>
      <c r="C195" s="202" t="s">
        <v>2326</v>
      </c>
      <c r="D195" s="181" t="s">
        <v>560</v>
      </c>
      <c r="E195" s="186">
        <v>10</v>
      </c>
      <c r="F195" s="193"/>
      <c r="G195" s="194">
        <f>ROUND(E195*F195,2)</f>
        <v>0</v>
      </c>
      <c r="H195" s="194">
        <v>21</v>
      </c>
      <c r="I195" s="194">
        <f>G195*(1+H195/100)</f>
        <v>0</v>
      </c>
      <c r="J195" s="194">
        <v>0</v>
      </c>
      <c r="K195" s="194">
        <f>ROUND(E195*J195,2)</f>
        <v>0</v>
      </c>
      <c r="L195" s="194">
        <v>0</v>
      </c>
      <c r="M195" s="194">
        <f>ROUND(E195*L195,2)</f>
        <v>0</v>
      </c>
      <c r="N195" s="195"/>
      <c r="O195" s="221" t="s">
        <v>281</v>
      </c>
      <c r="P195" s="32"/>
      <c r="Q195" s="32"/>
      <c r="R195" s="32"/>
      <c r="S195" s="32"/>
      <c r="T195" s="32"/>
      <c r="U195" s="32"/>
      <c r="V195" s="32"/>
      <c r="W195" s="32"/>
      <c r="X195" s="32"/>
      <c r="Y195" s="32"/>
      <c r="Z195" s="32"/>
      <c r="AA195" s="32"/>
      <c r="AB195" s="32"/>
      <c r="AC195" s="32"/>
      <c r="AD195" s="32"/>
      <c r="AE195" s="32" t="s">
        <v>1674</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312" t="s">
        <v>2327</v>
      </c>
      <c r="C197" s="313"/>
      <c r="D197" s="314"/>
      <c r="E197" s="315"/>
      <c r="F197" s="316"/>
      <c r="G197" s="317"/>
      <c r="H197" s="194"/>
      <c r="I197" s="194"/>
      <c r="J197" s="194"/>
      <c r="K197" s="194"/>
      <c r="L197" s="194"/>
      <c r="M197" s="194"/>
      <c r="N197" s="195"/>
      <c r="O197" s="221"/>
      <c r="P197" s="32"/>
      <c r="Q197" s="32"/>
      <c r="R197" s="32"/>
      <c r="S197" s="32"/>
      <c r="T197" s="32"/>
      <c r="U197" s="32"/>
      <c r="V197" s="32"/>
      <c r="W197" s="32"/>
      <c r="X197" s="32"/>
      <c r="Y197" s="32"/>
      <c r="Z197" s="32"/>
      <c r="AA197" s="32"/>
      <c r="AB197" s="32"/>
      <c r="AC197" s="32">
        <v>0</v>
      </c>
      <c r="AD197" s="32"/>
      <c r="AE197" s="32" t="s">
        <v>377</v>
      </c>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51</v>
      </c>
      <c r="B198" s="176" t="s">
        <v>2328</v>
      </c>
      <c r="C198" s="202" t="s">
        <v>2329</v>
      </c>
      <c r="D198" s="181" t="s">
        <v>498</v>
      </c>
      <c r="E198" s="186">
        <v>8</v>
      </c>
      <c r="F198" s="193"/>
      <c r="G198" s="194">
        <f>ROUND(E198*F198,2)</f>
        <v>0</v>
      </c>
      <c r="H198" s="194">
        <v>21</v>
      </c>
      <c r="I198" s="194">
        <f>G198*(1+H198/100)</f>
        <v>0</v>
      </c>
      <c r="J198" s="194">
        <v>0</v>
      </c>
      <c r="K198" s="194">
        <f>ROUND(E198*J198,2)</f>
        <v>0</v>
      </c>
      <c r="L198" s="194">
        <v>0</v>
      </c>
      <c r="M198" s="194">
        <f>ROUND(E198*L198,2)</f>
        <v>0</v>
      </c>
      <c r="N198" s="195"/>
      <c r="O198" s="221" t="s">
        <v>281</v>
      </c>
      <c r="P198" s="32"/>
      <c r="Q198" s="32"/>
      <c r="R198" s="32"/>
      <c r="S198" s="32"/>
      <c r="T198" s="32"/>
      <c r="U198" s="32"/>
      <c r="V198" s="32"/>
      <c r="W198" s="32"/>
      <c r="X198" s="32"/>
      <c r="Y198" s="32"/>
      <c r="Z198" s="32"/>
      <c r="AA198" s="32"/>
      <c r="AB198" s="32"/>
      <c r="AC198" s="32"/>
      <c r="AD198" s="32"/>
      <c r="AE198" s="32" t="s">
        <v>1674</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312" t="s">
        <v>2330</v>
      </c>
      <c r="C200" s="313"/>
      <c r="D200" s="314"/>
      <c r="E200" s="315"/>
      <c r="F200" s="316"/>
      <c r="G200" s="317"/>
      <c r="H200" s="194"/>
      <c r="I200" s="194"/>
      <c r="J200" s="194"/>
      <c r="K200" s="194"/>
      <c r="L200" s="194"/>
      <c r="M200" s="194"/>
      <c r="N200" s="195"/>
      <c r="O200" s="221"/>
      <c r="P200" s="32"/>
      <c r="Q200" s="32"/>
      <c r="R200" s="32"/>
      <c r="S200" s="32"/>
      <c r="T200" s="32"/>
      <c r="U200" s="32"/>
      <c r="V200" s="32"/>
      <c r="W200" s="32"/>
      <c r="X200" s="32"/>
      <c r="Y200" s="32"/>
      <c r="Z200" s="32"/>
      <c r="AA200" s="32"/>
      <c r="AB200" s="32"/>
      <c r="AC200" s="32">
        <v>0</v>
      </c>
      <c r="AD200" s="32"/>
      <c r="AE200" s="32" t="s">
        <v>377</v>
      </c>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7">
        <v>52</v>
      </c>
      <c r="B201" s="176" t="s">
        <v>2331</v>
      </c>
      <c r="C201" s="202" t="s">
        <v>2332</v>
      </c>
      <c r="D201" s="181" t="s">
        <v>498</v>
      </c>
      <c r="E201" s="186">
        <v>8</v>
      </c>
      <c r="F201" s="193"/>
      <c r="G201" s="194">
        <f>ROUND(E201*F201,2)</f>
        <v>0</v>
      </c>
      <c r="H201" s="194">
        <v>21</v>
      </c>
      <c r="I201" s="194">
        <f>G201*(1+H201/100)</f>
        <v>0</v>
      </c>
      <c r="J201" s="194">
        <v>0</v>
      </c>
      <c r="K201" s="194">
        <f>ROUND(E201*J201,2)</f>
        <v>0</v>
      </c>
      <c r="L201" s="194">
        <v>0</v>
      </c>
      <c r="M201" s="194">
        <f>ROUND(E201*L201,2)</f>
        <v>0</v>
      </c>
      <c r="N201" s="195"/>
      <c r="O201" s="221" t="s">
        <v>281</v>
      </c>
      <c r="P201" s="32"/>
      <c r="Q201" s="32"/>
      <c r="R201" s="32"/>
      <c r="S201" s="32"/>
      <c r="T201" s="32"/>
      <c r="U201" s="32"/>
      <c r="V201" s="32"/>
      <c r="W201" s="32"/>
      <c r="X201" s="32"/>
      <c r="Y201" s="32"/>
      <c r="Z201" s="32"/>
      <c r="AA201" s="32"/>
      <c r="AB201" s="32"/>
      <c r="AC201" s="32"/>
      <c r="AD201" s="32"/>
      <c r="AE201" s="32" t="s">
        <v>1674</v>
      </c>
      <c r="AF201" s="32"/>
      <c r="AG201" s="32"/>
      <c r="AH201" s="32"/>
      <c r="AI201" s="32"/>
      <c r="AJ201" s="32"/>
      <c r="AK201" s="32"/>
      <c r="AL201" s="32"/>
      <c r="AM201" s="32">
        <v>21</v>
      </c>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177"/>
      <c r="C202" s="293"/>
      <c r="D202" s="294"/>
      <c r="E202" s="295"/>
      <c r="F202" s="296"/>
      <c r="G202" s="29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312" t="s">
        <v>2333</v>
      </c>
      <c r="C203" s="313"/>
      <c r="D203" s="314"/>
      <c r="E203" s="315"/>
      <c r="F203" s="316"/>
      <c r="G203" s="317"/>
      <c r="H203" s="194"/>
      <c r="I203" s="194"/>
      <c r="J203" s="194"/>
      <c r="K203" s="194"/>
      <c r="L203" s="194"/>
      <c r="M203" s="194"/>
      <c r="N203" s="195"/>
      <c r="O203" s="221"/>
      <c r="P203" s="32"/>
      <c r="Q203" s="32"/>
      <c r="R203" s="32"/>
      <c r="S203" s="32"/>
      <c r="T203" s="32"/>
      <c r="U203" s="32"/>
      <c r="V203" s="32"/>
      <c r="W203" s="32"/>
      <c r="X203" s="32"/>
      <c r="Y203" s="32"/>
      <c r="Z203" s="32"/>
      <c r="AA203" s="32"/>
      <c r="AB203" s="32"/>
      <c r="AC203" s="32">
        <v>0</v>
      </c>
      <c r="AD203" s="32"/>
      <c r="AE203" s="32" t="s">
        <v>377</v>
      </c>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53</v>
      </c>
      <c r="B204" s="176" t="s">
        <v>2334</v>
      </c>
      <c r="C204" s="202" t="s">
        <v>2335</v>
      </c>
      <c r="D204" s="181" t="s">
        <v>560</v>
      </c>
      <c r="E204" s="186">
        <v>72</v>
      </c>
      <c r="F204" s="193"/>
      <c r="G204" s="194">
        <f>ROUND(E204*F204,2)</f>
        <v>0</v>
      </c>
      <c r="H204" s="194">
        <v>21</v>
      </c>
      <c r="I204" s="194">
        <f>G204*(1+H204/100)</f>
        <v>0</v>
      </c>
      <c r="J204" s="194">
        <v>0</v>
      </c>
      <c r="K204" s="194">
        <f>ROUND(E204*J204,2)</f>
        <v>0</v>
      </c>
      <c r="L204" s="194">
        <v>0</v>
      </c>
      <c r="M204" s="194">
        <f>ROUND(E204*L204,2)</f>
        <v>0</v>
      </c>
      <c r="N204" s="195"/>
      <c r="O204" s="221" t="s">
        <v>281</v>
      </c>
      <c r="P204" s="32"/>
      <c r="Q204" s="32"/>
      <c r="R204" s="32"/>
      <c r="S204" s="32"/>
      <c r="T204" s="32"/>
      <c r="U204" s="32"/>
      <c r="V204" s="32"/>
      <c r="W204" s="32"/>
      <c r="X204" s="32"/>
      <c r="Y204" s="32"/>
      <c r="Z204" s="32"/>
      <c r="AA204" s="32"/>
      <c r="AB204" s="32"/>
      <c r="AC204" s="32"/>
      <c r="AD204" s="32"/>
      <c r="AE204" s="32" t="s">
        <v>1674</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54</v>
      </c>
      <c r="B206" s="176" t="s">
        <v>2005</v>
      </c>
      <c r="C206" s="202" t="s">
        <v>2336</v>
      </c>
      <c r="D206" s="181" t="s">
        <v>498</v>
      </c>
      <c r="E206" s="186">
        <v>1</v>
      </c>
      <c r="F206" s="193"/>
      <c r="G206" s="194">
        <f>ROUND(E206*F206,2)</f>
        <v>0</v>
      </c>
      <c r="H206" s="194">
        <v>21</v>
      </c>
      <c r="I206" s="194">
        <f>G206*(1+H206/100)</f>
        <v>0</v>
      </c>
      <c r="J206" s="194">
        <v>0</v>
      </c>
      <c r="K206" s="194">
        <f>ROUND(E206*J206,2)</f>
        <v>0</v>
      </c>
      <c r="L206" s="194">
        <v>0</v>
      </c>
      <c r="M206" s="194">
        <f>ROUND(E206*L206,2)</f>
        <v>0</v>
      </c>
      <c r="N206" s="195"/>
      <c r="O206" s="221" t="s">
        <v>295</v>
      </c>
      <c r="P206" s="32"/>
      <c r="Q206" s="32"/>
      <c r="R206" s="32"/>
      <c r="S206" s="32"/>
      <c r="T206" s="32"/>
      <c r="U206" s="32"/>
      <c r="V206" s="32"/>
      <c r="W206" s="32"/>
      <c r="X206" s="32"/>
      <c r="Y206" s="32"/>
      <c r="Z206" s="32"/>
      <c r="AA206" s="32"/>
      <c r="AB206" s="32"/>
      <c r="AC206" s="32"/>
      <c r="AD206" s="32"/>
      <c r="AE206" s="32" t="s">
        <v>1674</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ht="13.5" outlineLevel="1" thickBot="1" x14ac:dyDescent="0.25">
      <c r="A207" s="227"/>
      <c r="B207" s="228"/>
      <c r="C207" s="306"/>
      <c r="D207" s="307"/>
      <c r="E207" s="308"/>
      <c r="F207" s="309"/>
      <c r="G207" s="310"/>
      <c r="H207" s="229"/>
      <c r="I207" s="229"/>
      <c r="J207" s="229"/>
      <c r="K207" s="229"/>
      <c r="L207" s="229"/>
      <c r="M207" s="229"/>
      <c r="N207" s="230"/>
      <c r="O207" s="23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x14ac:dyDescent="0.2">
      <c r="A208" s="166"/>
      <c r="B208" s="178" t="s">
        <v>338</v>
      </c>
      <c r="C208" s="204" t="s">
        <v>338</v>
      </c>
      <c r="D208" s="183"/>
      <c r="E208" s="188"/>
      <c r="F208" s="197"/>
      <c r="G208" s="197"/>
      <c r="H208" s="197"/>
      <c r="I208" s="197"/>
      <c r="J208" s="197"/>
      <c r="K208" s="197"/>
      <c r="L208" s="197"/>
      <c r="M208" s="197"/>
      <c r="N208" s="197"/>
      <c r="O208" s="198"/>
    </row>
    <row r="209" spans="1:15" hidden="1" x14ac:dyDescent="0.2">
      <c r="A209" s="206"/>
      <c r="B209" s="199"/>
      <c r="C209" s="205"/>
      <c r="D209" s="144"/>
      <c r="E209" s="46"/>
      <c r="F209" s="46"/>
      <c r="G209" s="46"/>
      <c r="H209" s="46"/>
      <c r="I209" s="46"/>
      <c r="J209" s="46"/>
      <c r="K209" s="46"/>
      <c r="L209" s="46"/>
      <c r="M209" s="46"/>
      <c r="N209" s="46"/>
      <c r="O209" s="143"/>
    </row>
    <row r="210" spans="1:15" hidden="1" x14ac:dyDescent="0.2">
      <c r="A210" s="209"/>
      <c r="B210" s="210" t="s">
        <v>339</v>
      </c>
      <c r="C210" s="211"/>
      <c r="D210" s="212"/>
      <c r="E210" s="213"/>
      <c r="F210" s="213"/>
      <c r="G210" s="214">
        <f>F9+F48+F99+F105+F122+F128+F188</f>
        <v>0</v>
      </c>
      <c r="H210" s="39"/>
      <c r="I210" s="39"/>
      <c r="J210" s="39"/>
      <c r="K210" s="39"/>
      <c r="L210" s="39"/>
      <c r="M210" s="39"/>
      <c r="N210" s="39"/>
      <c r="O210" s="145"/>
    </row>
    <row r="211" spans="1:15" x14ac:dyDescent="0.2">
      <c r="D211" s="142"/>
    </row>
    <row r="212" spans="1:15" x14ac:dyDescent="0.2">
      <c r="D212" s="142"/>
    </row>
    <row r="213" spans="1:15" x14ac:dyDescent="0.2">
      <c r="D213" s="142"/>
    </row>
    <row r="214" spans="1:15" x14ac:dyDescent="0.2">
      <c r="D214" s="142"/>
    </row>
    <row r="215" spans="1:15" x14ac:dyDescent="0.2">
      <c r="D215" s="142"/>
    </row>
    <row r="216" spans="1:15" x14ac:dyDescent="0.2">
      <c r="D216" s="142"/>
    </row>
    <row r="217" spans="1:15" x14ac:dyDescent="0.2">
      <c r="D217" s="142"/>
    </row>
    <row r="218" spans="1:15" x14ac:dyDescent="0.2">
      <c r="D218" s="142"/>
    </row>
    <row r="219" spans="1:15" x14ac:dyDescent="0.2">
      <c r="D219" s="142"/>
    </row>
    <row r="220" spans="1:15" x14ac:dyDescent="0.2">
      <c r="D220" s="142"/>
    </row>
    <row r="221" spans="1:15" x14ac:dyDescent="0.2">
      <c r="D221" s="142"/>
    </row>
    <row r="222" spans="1:15" x14ac:dyDescent="0.2">
      <c r="D222" s="142"/>
    </row>
    <row r="223" spans="1:15" x14ac:dyDescent="0.2">
      <c r="D223" s="142"/>
    </row>
    <row r="224" spans="1:15"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P5tP/pHC5ZZyTpcEJAqhRbFZ5Xi46z482fJw8zFIq9kRiLgtG9+1yt4DAVi9Da2DFe5Kj6E1xuBagCSvdkS5og==" saltValue="TIBBjQqyBJc6sx+zC3pleg==" spinCount="100000" sheet="1"/>
  <mergeCells count="120">
    <mergeCell ref="C199:G199"/>
    <mergeCell ref="B200:G200"/>
    <mergeCell ref="C202:G202"/>
    <mergeCell ref="B203:G203"/>
    <mergeCell ref="C205:G205"/>
    <mergeCell ref="C207:G207"/>
    <mergeCell ref="C190:G190"/>
    <mergeCell ref="B191:G191"/>
    <mergeCell ref="C193:G193"/>
    <mergeCell ref="B194:G194"/>
    <mergeCell ref="C196:G196"/>
    <mergeCell ref="B197:G197"/>
    <mergeCell ref="C181:G181"/>
    <mergeCell ref="C183:G183"/>
    <mergeCell ref="B184:G184"/>
    <mergeCell ref="B185:G185"/>
    <mergeCell ref="C187:G187"/>
    <mergeCell ref="F188:G188"/>
    <mergeCell ref="B171:G171"/>
    <mergeCell ref="C173:G173"/>
    <mergeCell ref="C175:G175"/>
    <mergeCell ref="B176:G176"/>
    <mergeCell ref="B177:G177"/>
    <mergeCell ref="C179:G179"/>
    <mergeCell ref="B163:G163"/>
    <mergeCell ref="C165:G165"/>
    <mergeCell ref="B166:G166"/>
    <mergeCell ref="B167:G167"/>
    <mergeCell ref="C169:G169"/>
    <mergeCell ref="B170:G170"/>
    <mergeCell ref="B154:G154"/>
    <mergeCell ref="C156:G156"/>
    <mergeCell ref="B157:G157"/>
    <mergeCell ref="C159:G159"/>
    <mergeCell ref="C161:G161"/>
    <mergeCell ref="B162:G162"/>
    <mergeCell ref="B146:G146"/>
    <mergeCell ref="B147:G147"/>
    <mergeCell ref="B148:G148"/>
    <mergeCell ref="C151:G151"/>
    <mergeCell ref="B152:G152"/>
    <mergeCell ref="B153:G153"/>
    <mergeCell ref="B130:G130"/>
    <mergeCell ref="C134:G134"/>
    <mergeCell ref="C138:G138"/>
    <mergeCell ref="C142:G142"/>
    <mergeCell ref="B143:G143"/>
    <mergeCell ref="C145:G145"/>
    <mergeCell ref="F122:G122"/>
    <mergeCell ref="B123:G123"/>
    <mergeCell ref="B124:G124"/>
    <mergeCell ref="C127:G127"/>
    <mergeCell ref="F128:G128"/>
    <mergeCell ref="B129:G129"/>
    <mergeCell ref="C111:G111"/>
    <mergeCell ref="C113:G113"/>
    <mergeCell ref="C115:G115"/>
    <mergeCell ref="C117:G117"/>
    <mergeCell ref="C119:G119"/>
    <mergeCell ref="C121:G121"/>
    <mergeCell ref="B101:G101"/>
    <mergeCell ref="C104:G104"/>
    <mergeCell ref="F105:G105"/>
    <mergeCell ref="B106:G106"/>
    <mergeCell ref="B107:G107"/>
    <mergeCell ref="C109:G109"/>
    <mergeCell ref="C93:G93"/>
    <mergeCell ref="B94:G94"/>
    <mergeCell ref="B95:G95"/>
    <mergeCell ref="C98:G98"/>
    <mergeCell ref="F99:G99"/>
    <mergeCell ref="B100:G100"/>
    <mergeCell ref="B83:G83"/>
    <mergeCell ref="C85:G85"/>
    <mergeCell ref="B86:G86"/>
    <mergeCell ref="C88:G88"/>
    <mergeCell ref="B89:G89"/>
    <mergeCell ref="B90:G90"/>
    <mergeCell ref="C74:G74"/>
    <mergeCell ref="B75:G75"/>
    <mergeCell ref="C78:G78"/>
    <mergeCell ref="B79:G79"/>
    <mergeCell ref="B80:G80"/>
    <mergeCell ref="C82:G82"/>
    <mergeCell ref="B54:G54"/>
    <mergeCell ref="C63:G63"/>
    <mergeCell ref="C66:G66"/>
    <mergeCell ref="B67:G67"/>
    <mergeCell ref="B68:G68"/>
    <mergeCell ref="C71:G71"/>
    <mergeCell ref="C47:G47"/>
    <mergeCell ref="F48:G48"/>
    <mergeCell ref="B49:G49"/>
    <mergeCell ref="B50:G50"/>
    <mergeCell ref="C52:G52"/>
    <mergeCell ref="B53:G53"/>
    <mergeCell ref="C36:G36"/>
    <mergeCell ref="B37:G37"/>
    <mergeCell ref="B38:G38"/>
    <mergeCell ref="C40:G40"/>
    <mergeCell ref="B41:G41"/>
    <mergeCell ref="C44:G44"/>
    <mergeCell ref="B25:G25"/>
    <mergeCell ref="C28:G28"/>
    <mergeCell ref="B29:G29"/>
    <mergeCell ref="C31:G31"/>
    <mergeCell ref="C33:G33"/>
    <mergeCell ref="B34:G34"/>
    <mergeCell ref="B16:G16"/>
    <mergeCell ref="B17:G17"/>
    <mergeCell ref="C20:G20"/>
    <mergeCell ref="B21:G21"/>
    <mergeCell ref="C23:G23"/>
    <mergeCell ref="B24:G24"/>
    <mergeCell ref="A1:G1"/>
    <mergeCell ref="C7:G7"/>
    <mergeCell ref="F9:G9"/>
    <mergeCell ref="B10:G10"/>
    <mergeCell ref="C13:G13"/>
    <mergeCell ref="C15:G15"/>
  </mergeCells>
  <pageMargins left="0.59055118110236204" right="0.39370078740157499" top="0.78740157499999996" bottom="0.78740157499999996"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12">
    <tabColor rgb="FF66FF66"/>
    <pageSetUpPr fitToPage="1"/>
  </sheetPr>
  <dimension ref="A1:P148"/>
  <sheetViews>
    <sheetView showGridLines="0" topLeftCell="B1" zoomScaleNormal="100" zoomScaleSheetLayoutView="75" workbookViewId="0">
      <selection activeCell="B1" sqref="B1"/>
    </sheetView>
  </sheetViews>
  <sheetFormatPr defaultRowHeight="12.75" x14ac:dyDescent="0.2"/>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2.5703125" style="48" customWidth="1"/>
    <col min="11" max="14" width="10.7109375" customWidth="1"/>
    <col min="15" max="15" width="10.7109375" hidden="1" customWidth="1"/>
    <col min="16" max="16" width="0" hidden="1" customWidth="1"/>
  </cols>
  <sheetData>
    <row r="1" spans="1:14" ht="12" customHeight="1" x14ac:dyDescent="0.2">
      <c r="A1">
        <v>-1</v>
      </c>
    </row>
    <row r="2" spans="1:14" ht="17.25" customHeight="1" x14ac:dyDescent="0.25">
      <c r="B2" s="2"/>
      <c r="D2" s="3"/>
      <c r="E2" s="27" t="s">
        <v>25</v>
      </c>
      <c r="F2" s="3"/>
      <c r="G2" s="4"/>
      <c r="H2" s="5"/>
      <c r="I2" s="6"/>
    </row>
    <row r="3" spans="1:14" ht="6" customHeight="1" x14ac:dyDescent="0.2">
      <c r="C3" s="7"/>
      <c r="D3" s="8" t="s">
        <v>0</v>
      </c>
    </row>
    <row r="4" spans="1:14" ht="4.5" customHeight="1" x14ac:dyDescent="0.2"/>
    <row r="5" spans="1:14" ht="13.5" customHeight="1" x14ac:dyDescent="0.25">
      <c r="B5" s="44" t="s">
        <v>1</v>
      </c>
      <c r="D5" s="14" t="s">
        <v>40</v>
      </c>
      <c r="F5" s="10"/>
      <c r="G5" s="11"/>
      <c r="I5" s="11"/>
    </row>
    <row r="6" spans="1:14" ht="13.5" customHeight="1" x14ac:dyDescent="0.25">
      <c r="B6" s="10"/>
      <c r="C6" s="37"/>
      <c r="D6" s="81" t="s">
        <v>41</v>
      </c>
      <c r="F6" s="10"/>
      <c r="G6" s="11"/>
      <c r="H6" s="10"/>
      <c r="I6" s="11"/>
    </row>
    <row r="7" spans="1:14" ht="13.5" customHeight="1" x14ac:dyDescent="0.25">
      <c r="B7" s="10"/>
      <c r="C7" s="37"/>
      <c r="D7" s="9"/>
      <c r="F7" s="10"/>
      <c r="G7" s="11"/>
      <c r="H7" s="10"/>
      <c r="I7" s="45"/>
      <c r="J7" s="49"/>
      <c r="K7" s="46"/>
      <c r="L7" s="46"/>
      <c r="M7" s="46"/>
      <c r="N7" s="46"/>
    </row>
    <row r="8" spans="1:14" ht="13.5" customHeight="1" x14ac:dyDescent="0.25">
      <c r="B8" s="44"/>
      <c r="D8" s="47"/>
      <c r="E8" s="9"/>
      <c r="F8" s="10"/>
      <c r="G8" s="11"/>
      <c r="H8" s="10"/>
      <c r="I8" s="45"/>
      <c r="J8" s="49"/>
      <c r="K8" s="46"/>
      <c r="L8" s="46"/>
      <c r="M8" s="46"/>
      <c r="N8" s="46"/>
    </row>
    <row r="9" spans="1:14" ht="13.5" customHeight="1" x14ac:dyDescent="0.25">
      <c r="B9" s="38"/>
      <c r="C9" s="39"/>
      <c r="D9" s="40"/>
      <c r="E9" s="40"/>
      <c r="F9" s="41"/>
      <c r="G9" s="42"/>
      <c r="H9" s="41"/>
      <c r="I9" s="42"/>
      <c r="J9" s="50"/>
    </row>
    <row r="11" spans="1:14" x14ac:dyDescent="0.2">
      <c r="B11" s="44" t="s">
        <v>23</v>
      </c>
      <c r="D11" s="12"/>
      <c r="H11" s="13" t="s">
        <v>2</v>
      </c>
      <c r="J11" s="51"/>
    </row>
    <row r="12" spans="1:14" x14ac:dyDescent="0.2">
      <c r="D12" s="12"/>
      <c r="H12" s="13" t="s">
        <v>3</v>
      </c>
      <c r="J12" s="51"/>
    </row>
    <row r="13" spans="1:14" ht="12" customHeight="1" x14ac:dyDescent="0.2">
      <c r="C13" s="13"/>
      <c r="D13" s="12"/>
      <c r="J13" s="52"/>
    </row>
    <row r="14" spans="1:14" ht="12" customHeight="1" x14ac:dyDescent="0.2">
      <c r="C14" s="13"/>
      <c r="D14" s="12"/>
      <c r="J14" s="52"/>
    </row>
    <row r="15" spans="1:14" ht="12" customHeight="1" x14ac:dyDescent="0.2">
      <c r="B15" s="44" t="s">
        <v>17</v>
      </c>
      <c r="D15" s="12"/>
      <c r="H15" s="13" t="s">
        <v>2</v>
      </c>
      <c r="J15" s="52"/>
    </row>
    <row r="16" spans="1:14" ht="12" customHeight="1" x14ac:dyDescent="0.2">
      <c r="C16" s="13"/>
      <c r="D16" s="12"/>
      <c r="H16" s="13" t="s">
        <v>3</v>
      </c>
      <c r="J16" s="52"/>
    </row>
    <row r="17" spans="1:16" ht="12" customHeight="1" x14ac:dyDescent="0.2">
      <c r="C17" s="13"/>
      <c r="D17" s="12"/>
      <c r="H17" s="13"/>
      <c r="J17" s="52"/>
    </row>
    <row r="18" spans="1:16" ht="12" customHeight="1" x14ac:dyDescent="0.2">
      <c r="J18" s="52"/>
    </row>
    <row r="19" spans="1:16" ht="18" customHeight="1" x14ac:dyDescent="0.25">
      <c r="B19" s="9" t="s">
        <v>18</v>
      </c>
      <c r="C19" s="43"/>
      <c r="D19" s="43"/>
      <c r="E19" s="43"/>
      <c r="F19" s="43"/>
      <c r="G19" s="43"/>
      <c r="H19" s="43"/>
      <c r="I19" s="43"/>
      <c r="J19" s="53"/>
    </row>
    <row r="21" spans="1:16" x14ac:dyDescent="0.2">
      <c r="A21" s="82"/>
      <c r="B21" s="83" t="s">
        <v>19</v>
      </c>
      <c r="C21" s="84"/>
      <c r="D21" s="84"/>
      <c r="E21" s="85"/>
      <c r="F21" s="86"/>
      <c r="G21" s="86"/>
      <c r="H21" s="93" t="s">
        <v>20</v>
      </c>
      <c r="I21" s="94" t="s">
        <v>21</v>
      </c>
      <c r="J21" s="95" t="s">
        <v>22</v>
      </c>
    </row>
    <row r="22" spans="1:16" x14ac:dyDescent="0.2">
      <c r="A22" s="90"/>
      <c r="B22" s="90" t="s">
        <v>42</v>
      </c>
      <c r="C22" s="91"/>
      <c r="D22" s="91"/>
      <c r="E22" s="91"/>
      <c r="F22" s="91"/>
      <c r="G22" s="92"/>
      <c r="H22" s="96"/>
      <c r="I22" s="97">
        <v>1</v>
      </c>
      <c r="J22" s="98"/>
    </row>
    <row r="23" spans="1:16" x14ac:dyDescent="0.2">
      <c r="A23" s="90"/>
      <c r="B23" s="90" t="s">
        <v>43</v>
      </c>
      <c r="C23" s="91" t="s">
        <v>44</v>
      </c>
      <c r="D23" s="91"/>
      <c r="E23" s="91"/>
      <c r="F23" s="91"/>
      <c r="G23" s="92"/>
      <c r="H23" s="96"/>
      <c r="I23" s="97"/>
      <c r="J23" s="98">
        <f>'Rekapitulace Objekt 00'!H15</f>
        <v>0</v>
      </c>
      <c r="O23" t="s">
        <v>3776</v>
      </c>
      <c r="P23" t="s">
        <v>3776</v>
      </c>
    </row>
    <row r="24" spans="1:16" x14ac:dyDescent="0.2">
      <c r="A24" s="90"/>
      <c r="B24" s="90" t="s">
        <v>45</v>
      </c>
      <c r="C24" s="91"/>
      <c r="D24" s="91"/>
      <c r="E24" s="91"/>
      <c r="F24" s="91"/>
      <c r="G24" s="92"/>
      <c r="H24" s="96"/>
      <c r="I24" s="97">
        <v>1</v>
      </c>
      <c r="J24" s="98"/>
    </row>
    <row r="25" spans="1:16" x14ac:dyDescent="0.2">
      <c r="A25" s="90"/>
      <c r="B25" s="90" t="s">
        <v>46</v>
      </c>
      <c r="C25" s="91" t="s">
        <v>47</v>
      </c>
      <c r="D25" s="91"/>
      <c r="E25" s="91"/>
      <c r="F25" s="91"/>
      <c r="G25" s="92"/>
      <c r="H25" s="96"/>
      <c r="I25" s="97"/>
      <c r="J25" s="98" t="e">
        <f>'Rekapitulace Objekt SO 01'!H30</f>
        <v>#REF!</v>
      </c>
      <c r="O25" t="s">
        <v>3776</v>
      </c>
      <c r="P25" t="s">
        <v>3776</v>
      </c>
    </row>
    <row r="26" spans="1:16" x14ac:dyDescent="0.2">
      <c r="A26" s="90"/>
      <c r="B26" s="90" t="s">
        <v>48</v>
      </c>
      <c r="C26" s="91"/>
      <c r="D26" s="91"/>
      <c r="E26" s="91"/>
      <c r="F26" s="91"/>
      <c r="G26" s="92"/>
      <c r="H26" s="96"/>
      <c r="I26" s="97">
        <v>5</v>
      </c>
      <c r="J26" s="98"/>
    </row>
    <row r="27" spans="1:16" x14ac:dyDescent="0.2">
      <c r="A27" s="90"/>
      <c r="B27" s="90" t="s">
        <v>49</v>
      </c>
      <c r="C27" s="91" t="s">
        <v>50</v>
      </c>
      <c r="D27" s="91"/>
      <c r="E27" s="91"/>
      <c r="F27" s="91"/>
      <c r="G27" s="92"/>
      <c r="H27" s="96"/>
      <c r="I27" s="97"/>
      <c r="J27" s="98">
        <f>'Rekapitulace Objekt IO 01'!H15</f>
        <v>0</v>
      </c>
      <c r="O27" t="s">
        <v>3776</v>
      </c>
      <c r="P27" t="s">
        <v>3776</v>
      </c>
    </row>
    <row r="28" spans="1:16" x14ac:dyDescent="0.2">
      <c r="A28" s="90"/>
      <c r="B28" s="90" t="s">
        <v>51</v>
      </c>
      <c r="C28" s="91" t="s">
        <v>52</v>
      </c>
      <c r="D28" s="91"/>
      <c r="E28" s="91"/>
      <c r="F28" s="91"/>
      <c r="G28" s="92"/>
      <c r="H28" s="96"/>
      <c r="I28" s="97"/>
      <c r="J28" s="98">
        <f>'Rekapitulace Objekt IO 02'!H15</f>
        <v>0</v>
      </c>
      <c r="O28" t="s">
        <v>3776</v>
      </c>
      <c r="P28" t="s">
        <v>3776</v>
      </c>
    </row>
    <row r="29" spans="1:16" x14ac:dyDescent="0.2">
      <c r="A29" s="90"/>
      <c r="B29" s="90" t="s">
        <v>53</v>
      </c>
      <c r="C29" s="91" t="s">
        <v>54</v>
      </c>
      <c r="D29" s="91"/>
      <c r="E29" s="91"/>
      <c r="F29" s="91"/>
      <c r="G29" s="92"/>
      <c r="H29" s="96"/>
      <c r="I29" s="97"/>
      <c r="J29" s="98">
        <f>'Rekapitulace Objekt IO 03'!H15</f>
        <v>0</v>
      </c>
      <c r="O29" t="s">
        <v>3776</v>
      </c>
      <c r="P29" t="s">
        <v>3776</v>
      </c>
    </row>
    <row r="30" spans="1:16" x14ac:dyDescent="0.2">
      <c r="A30" s="90"/>
      <c r="B30" s="90" t="s">
        <v>55</v>
      </c>
      <c r="C30" s="91" t="s">
        <v>56</v>
      </c>
      <c r="D30" s="91"/>
      <c r="E30" s="91"/>
      <c r="F30" s="91"/>
      <c r="G30" s="92"/>
      <c r="H30" s="96"/>
      <c r="I30" s="97"/>
      <c r="J30" s="98">
        <f>'Rekapitulace Objekt IO 04'!H15</f>
        <v>0</v>
      </c>
      <c r="O30" t="s">
        <v>3776</v>
      </c>
      <c r="P30" t="s">
        <v>3776</v>
      </c>
    </row>
    <row r="31" spans="1:16" x14ac:dyDescent="0.2">
      <c r="A31" s="90"/>
      <c r="B31" s="90" t="s">
        <v>57</v>
      </c>
      <c r="C31" s="91" t="s">
        <v>58</v>
      </c>
      <c r="D31" s="91"/>
      <c r="E31" s="91"/>
      <c r="F31" s="91"/>
      <c r="G31" s="92"/>
      <c r="H31" s="96"/>
      <c r="I31" s="97"/>
      <c r="J31" s="98">
        <f>'Rekapitulace Objekt IO 05'!H15</f>
        <v>0</v>
      </c>
      <c r="O31" t="s">
        <v>3776</v>
      </c>
      <c r="P31" t="s">
        <v>3776</v>
      </c>
    </row>
    <row r="32" spans="1:16" ht="25.5" customHeight="1" x14ac:dyDescent="0.25">
      <c r="A32" s="100"/>
      <c r="B32" s="268" t="s">
        <v>59</v>
      </c>
      <c r="C32" s="269"/>
      <c r="D32" s="269"/>
      <c r="E32" s="269"/>
      <c r="F32" s="101"/>
      <c r="G32" s="102"/>
      <c r="H32" s="103"/>
      <c r="I32" s="104"/>
      <c r="J32" s="99" t="e">
        <f>SUM(J22:J31)</f>
        <v>#REF!</v>
      </c>
    </row>
    <row r="41" spans="1:10" ht="15.75" x14ac:dyDescent="0.25">
      <c r="B41" s="80" t="s">
        <v>60</v>
      </c>
    </row>
    <row r="43" spans="1:10" ht="25.5" customHeight="1" x14ac:dyDescent="0.2">
      <c r="A43" s="105"/>
      <c r="B43" s="106" t="s">
        <v>61</v>
      </c>
      <c r="C43" s="107" t="s">
        <v>62</v>
      </c>
      <c r="D43" s="107"/>
      <c r="E43" s="107"/>
      <c r="F43" s="107"/>
      <c r="G43" s="108"/>
      <c r="H43" s="108"/>
      <c r="I43" s="108"/>
      <c r="J43" s="109" t="s">
        <v>63</v>
      </c>
    </row>
    <row r="44" spans="1:10" ht="25.5" customHeight="1" x14ac:dyDescent="0.2">
      <c r="A44" s="110"/>
      <c r="B44" s="111" t="s">
        <v>64</v>
      </c>
      <c r="C44" s="270" t="s">
        <v>65</v>
      </c>
      <c r="D44" s="270"/>
      <c r="E44" s="270"/>
      <c r="F44" s="271"/>
      <c r="G44" s="272"/>
      <c r="H44" s="272"/>
      <c r="I44" s="272"/>
      <c r="J44" s="112">
        <f>'SO 01 D.1.400 Pol'!F9+'SO 01 D.1.400 Pol'!F232+'SO 01 D.1.400 Pol'!F343+'SO 01 D.1.500 Pol'!F9+'IO 03 D.4 Pol'!F9</f>
        <v>0</v>
      </c>
    </row>
    <row r="45" spans="1:10" ht="25.5" customHeight="1" x14ac:dyDescent="0.2">
      <c r="A45" s="110"/>
      <c r="B45" s="110" t="s">
        <v>66</v>
      </c>
      <c r="C45" s="273" t="s">
        <v>67</v>
      </c>
      <c r="D45" s="273"/>
      <c r="E45" s="273"/>
      <c r="F45" s="274"/>
      <c r="G45" s="275"/>
      <c r="H45" s="275"/>
      <c r="I45" s="275"/>
      <c r="J45" s="113">
        <f>'SO 01 D.1.01 Pol'!F9+'SO 01 D.1.03 Pol'!F9+'SO 01 D.1.06 Pol'!F9+'SO 01 D.1.07 Pol'!F9+'SO 01 D.1.400 Pol'!F17+'SO 01 D.1.500 Pol'!F48+'IO 01 D.2 Pol'!F9+'IO 02 D.3 Pol'!F9+'IO 02 D.3 Pol'!F51+'IO 03 D.4 Pol'!F49+'IO 05 D.6 Pol'!F9</f>
        <v>0</v>
      </c>
    </row>
    <row r="46" spans="1:10" ht="25.5" customHeight="1" x14ac:dyDescent="0.2">
      <c r="A46" s="110"/>
      <c r="B46" s="110" t="s">
        <v>68</v>
      </c>
      <c r="C46" s="273" t="s">
        <v>69</v>
      </c>
      <c r="D46" s="273"/>
      <c r="E46" s="273"/>
      <c r="F46" s="274"/>
      <c r="G46" s="275"/>
      <c r="H46" s="275"/>
      <c r="I46" s="275"/>
      <c r="J46" s="113">
        <f>'IO 02 D.3 Pol'!F46+'IO 02 D.3 Pol'!F56+'IO 02 D.3 Pol'!F102</f>
        <v>0</v>
      </c>
    </row>
    <row r="47" spans="1:10" ht="25.5" customHeight="1" x14ac:dyDescent="0.2">
      <c r="A47" s="110"/>
      <c r="B47" s="110" t="s">
        <v>70</v>
      </c>
      <c r="C47" s="273" t="s">
        <v>71</v>
      </c>
      <c r="D47" s="273"/>
      <c r="E47" s="273"/>
      <c r="F47" s="274"/>
      <c r="G47" s="275"/>
      <c r="H47" s="275"/>
      <c r="I47" s="275"/>
      <c r="J47" s="113">
        <f>'SO 01 D.1.01 Pol'!F132</f>
        <v>0</v>
      </c>
    </row>
    <row r="48" spans="1:10" ht="25.5" customHeight="1" x14ac:dyDescent="0.2">
      <c r="A48" s="110"/>
      <c r="B48" s="110" t="s">
        <v>72</v>
      </c>
      <c r="C48" s="273" t="s">
        <v>73</v>
      </c>
      <c r="D48" s="273"/>
      <c r="E48" s="273"/>
      <c r="F48" s="274"/>
      <c r="G48" s="275"/>
      <c r="H48" s="275"/>
      <c r="I48" s="275"/>
      <c r="J48" s="113">
        <f>'SO 01 D.1.01 Pol'!F149</f>
        <v>0</v>
      </c>
    </row>
    <row r="49" spans="1:10" ht="25.5" customHeight="1" x14ac:dyDescent="0.2">
      <c r="A49" s="110"/>
      <c r="B49" s="110" t="s">
        <v>74</v>
      </c>
      <c r="C49" s="273" t="s">
        <v>75</v>
      </c>
      <c r="D49" s="273"/>
      <c r="E49" s="273"/>
      <c r="F49" s="274"/>
      <c r="G49" s="275"/>
      <c r="H49" s="275"/>
      <c r="I49" s="275"/>
      <c r="J49" s="113">
        <f>'IO 02 D.3 Pol'!F87+'IO 02 D.3 Pol'!F152</f>
        <v>0</v>
      </c>
    </row>
    <row r="50" spans="1:10" ht="25.5" customHeight="1" x14ac:dyDescent="0.2">
      <c r="A50" s="110"/>
      <c r="B50" s="110" t="s">
        <v>76</v>
      </c>
      <c r="C50" s="273" t="s">
        <v>77</v>
      </c>
      <c r="D50" s="273"/>
      <c r="E50" s="273"/>
      <c r="F50" s="274"/>
      <c r="G50" s="275"/>
      <c r="H50" s="275"/>
      <c r="I50" s="275"/>
      <c r="J50" s="113">
        <f>'SO 01 D.1.01 Pol'!F200</f>
        <v>0</v>
      </c>
    </row>
    <row r="51" spans="1:10" ht="25.5" customHeight="1" x14ac:dyDescent="0.2">
      <c r="A51" s="110"/>
      <c r="B51" s="110" t="s">
        <v>78</v>
      </c>
      <c r="C51" s="273" t="s">
        <v>79</v>
      </c>
      <c r="D51" s="273"/>
      <c r="E51" s="273"/>
      <c r="F51" s="274"/>
      <c r="G51" s="275"/>
      <c r="H51" s="275"/>
      <c r="I51" s="275"/>
      <c r="J51" s="113">
        <f>'SO 01 D.1.02 Pol'!F9</f>
        <v>0</v>
      </c>
    </row>
    <row r="52" spans="1:10" ht="25.5" customHeight="1" x14ac:dyDescent="0.2">
      <c r="A52" s="110"/>
      <c r="B52" s="110" t="s">
        <v>80</v>
      </c>
      <c r="C52" s="273" t="s">
        <v>81</v>
      </c>
      <c r="D52" s="273"/>
      <c r="E52" s="273"/>
      <c r="F52" s="274"/>
      <c r="G52" s="275"/>
      <c r="H52" s="275"/>
      <c r="I52" s="275"/>
      <c r="J52" s="113">
        <f>'SO 01 D.1.02 Pol'!F118</f>
        <v>0</v>
      </c>
    </row>
    <row r="53" spans="1:10" ht="25.5" customHeight="1" x14ac:dyDescent="0.2">
      <c r="A53" s="110"/>
      <c r="B53" s="110" t="s">
        <v>82</v>
      </c>
      <c r="C53" s="273" t="s">
        <v>83</v>
      </c>
      <c r="D53" s="273"/>
      <c r="E53" s="273"/>
      <c r="F53" s="274"/>
      <c r="G53" s="275"/>
      <c r="H53" s="275"/>
      <c r="I53" s="275"/>
      <c r="J53" s="113">
        <f>'SO 01 D.1.01 Pol'!F331</f>
        <v>0</v>
      </c>
    </row>
    <row r="54" spans="1:10" ht="25.5" customHeight="1" x14ac:dyDescent="0.2">
      <c r="A54" s="110"/>
      <c r="B54" s="110" t="s">
        <v>84</v>
      </c>
      <c r="C54" s="273" t="s">
        <v>85</v>
      </c>
      <c r="D54" s="273"/>
      <c r="E54" s="273"/>
      <c r="F54" s="274"/>
      <c r="G54" s="275"/>
      <c r="H54" s="275"/>
      <c r="I54" s="275"/>
      <c r="J54" s="113">
        <f>'IO 02 D.3 Pol'!F67+'IO 02 D.3 Pol'!F99</f>
        <v>0</v>
      </c>
    </row>
    <row r="55" spans="1:10" ht="25.5" customHeight="1" x14ac:dyDescent="0.2">
      <c r="A55" s="110"/>
      <c r="B55" s="110" t="s">
        <v>86</v>
      </c>
      <c r="C55" s="273" t="s">
        <v>87</v>
      </c>
      <c r="D55" s="273"/>
      <c r="E55" s="273"/>
      <c r="F55" s="274"/>
      <c r="G55" s="275"/>
      <c r="H55" s="275"/>
      <c r="I55" s="275"/>
      <c r="J55" s="113">
        <f>'SO 01 D.1.02 Pol'!F127</f>
        <v>0</v>
      </c>
    </row>
    <row r="56" spans="1:10" ht="25.5" customHeight="1" x14ac:dyDescent="0.2">
      <c r="A56" s="110"/>
      <c r="B56" s="110" t="s">
        <v>88</v>
      </c>
      <c r="C56" s="273" t="s">
        <v>89</v>
      </c>
      <c r="D56" s="273"/>
      <c r="E56" s="273"/>
      <c r="F56" s="274"/>
      <c r="G56" s="275"/>
      <c r="H56" s="275"/>
      <c r="I56" s="275"/>
      <c r="J56" s="113">
        <f>'SO 01 D.1.03 Pol'!F85+'SO 01 D.1.04 Pol'!F9+'SO 01 D.1.05 Pol'!F9+'SO 01 D.1.06 Pol'!F62+'SO 01 D.1.07 Pol'!F63+'SO 01 D.1.08 Pol'!F9+'SO 01 D.1.09 Pol'!F9+'SO 01 D.1.10 Pol'!F9</f>
        <v>0</v>
      </c>
    </row>
    <row r="57" spans="1:10" ht="25.5" customHeight="1" x14ac:dyDescent="0.2">
      <c r="A57" s="110"/>
      <c r="B57" s="110" t="s">
        <v>90</v>
      </c>
      <c r="C57" s="273" t="s">
        <v>91</v>
      </c>
      <c r="D57" s="273"/>
      <c r="E57" s="273"/>
      <c r="F57" s="274"/>
      <c r="G57" s="275"/>
      <c r="H57" s="275"/>
      <c r="I57" s="275"/>
      <c r="J57" s="113">
        <f>'SO 01 D.1.02 Pol'!F149+'SO 01 D.1.400 Pol'!F200+'SO 01 D.1.500 Pol'!F99+'IO 03 D.4 Pol'!F128</f>
        <v>0</v>
      </c>
    </row>
    <row r="58" spans="1:10" ht="25.5" customHeight="1" x14ac:dyDescent="0.2">
      <c r="A58" s="110"/>
      <c r="B58" s="110" t="s">
        <v>92</v>
      </c>
      <c r="C58" s="273" t="s">
        <v>93</v>
      </c>
      <c r="D58" s="273"/>
      <c r="E58" s="273"/>
      <c r="F58" s="274"/>
      <c r="G58" s="275"/>
      <c r="H58" s="275"/>
      <c r="I58" s="275"/>
      <c r="J58" s="113">
        <f>'IO 02 D.3 Pol'!F186</f>
        <v>0</v>
      </c>
    </row>
    <row r="59" spans="1:10" ht="25.5" customHeight="1" x14ac:dyDescent="0.2">
      <c r="A59" s="110"/>
      <c r="B59" s="110" t="s">
        <v>94</v>
      </c>
      <c r="C59" s="273" t="s">
        <v>95</v>
      </c>
      <c r="D59" s="273"/>
      <c r="E59" s="273"/>
      <c r="F59" s="274"/>
      <c r="G59" s="275"/>
      <c r="H59" s="275"/>
      <c r="I59" s="275"/>
      <c r="J59" s="113">
        <f>'IO 01 D.2 Pol'!F105</f>
        <v>0</v>
      </c>
    </row>
    <row r="60" spans="1:10" ht="25.5" customHeight="1" x14ac:dyDescent="0.2">
      <c r="A60" s="110"/>
      <c r="B60" s="110" t="s">
        <v>96</v>
      </c>
      <c r="C60" s="273" t="s">
        <v>97</v>
      </c>
      <c r="D60" s="273"/>
      <c r="E60" s="273"/>
      <c r="F60" s="274"/>
      <c r="G60" s="275"/>
      <c r="H60" s="275"/>
      <c r="I60" s="275"/>
      <c r="J60" s="113">
        <f>'IO 02 D.3 Pol'!F128</f>
        <v>0</v>
      </c>
    </row>
    <row r="61" spans="1:10" ht="25.5" customHeight="1" x14ac:dyDescent="0.2">
      <c r="A61" s="110"/>
      <c r="B61" s="110" t="s">
        <v>98</v>
      </c>
      <c r="C61" s="273" t="s">
        <v>99</v>
      </c>
      <c r="D61" s="273"/>
      <c r="E61" s="273"/>
      <c r="F61" s="274"/>
      <c r="G61" s="275"/>
      <c r="H61" s="275"/>
      <c r="I61" s="275"/>
      <c r="J61" s="113">
        <f>'IO 02 D.3 Pol'!F144+'IO 02 D.3 Pol'!F182+'IO 02 D.3 Pol'!F197+'IO 02 D.3 Pol'!F231</f>
        <v>0</v>
      </c>
    </row>
    <row r="62" spans="1:10" ht="25.5" customHeight="1" x14ac:dyDescent="0.2">
      <c r="A62" s="110"/>
      <c r="B62" s="110" t="s">
        <v>100</v>
      </c>
      <c r="C62" s="273" t="s">
        <v>101</v>
      </c>
      <c r="D62" s="273"/>
      <c r="E62" s="273"/>
      <c r="F62" s="274"/>
      <c r="G62" s="275"/>
      <c r="H62" s="275"/>
      <c r="I62" s="275"/>
      <c r="J62" s="113">
        <f>'IO 02 D.3 Pol'!F136+'IO 02 D.3 Pol'!F214</f>
        <v>0</v>
      </c>
    </row>
    <row r="63" spans="1:10" ht="25.5" customHeight="1" x14ac:dyDescent="0.2">
      <c r="A63" s="110"/>
      <c r="B63" s="110" t="s">
        <v>102</v>
      </c>
      <c r="C63" s="273" t="s">
        <v>103</v>
      </c>
      <c r="D63" s="273"/>
      <c r="E63" s="273"/>
      <c r="F63" s="274"/>
      <c r="G63" s="275"/>
      <c r="H63" s="275"/>
      <c r="I63" s="275"/>
      <c r="J63" s="113">
        <f>'IO 02 D.3 Pol'!F109</f>
        <v>0</v>
      </c>
    </row>
    <row r="64" spans="1:10" ht="25.5" customHeight="1" x14ac:dyDescent="0.2">
      <c r="A64" s="110"/>
      <c r="B64" s="110" t="s">
        <v>104</v>
      </c>
      <c r="C64" s="273" t="s">
        <v>105</v>
      </c>
      <c r="D64" s="273"/>
      <c r="E64" s="273"/>
      <c r="F64" s="274"/>
      <c r="G64" s="275"/>
      <c r="H64" s="275"/>
      <c r="I64" s="275"/>
      <c r="J64" s="113">
        <f>'IO 02 D.3 Pol'!F245</f>
        <v>0</v>
      </c>
    </row>
    <row r="65" spans="1:10" ht="25.5" customHeight="1" x14ac:dyDescent="0.2">
      <c r="A65" s="110"/>
      <c r="B65" s="110" t="s">
        <v>106</v>
      </c>
      <c r="C65" s="273" t="s">
        <v>107</v>
      </c>
      <c r="D65" s="273"/>
      <c r="E65" s="273"/>
      <c r="F65" s="274"/>
      <c r="G65" s="275"/>
      <c r="H65" s="275"/>
      <c r="I65" s="275"/>
      <c r="J65" s="113">
        <f>'SO 01 D.1.02 Pol'!F174</f>
        <v>0</v>
      </c>
    </row>
    <row r="66" spans="1:10" ht="25.5" customHeight="1" x14ac:dyDescent="0.2">
      <c r="A66" s="110"/>
      <c r="B66" s="110" t="s">
        <v>108</v>
      </c>
      <c r="C66" s="273" t="s">
        <v>109</v>
      </c>
      <c r="D66" s="273"/>
      <c r="E66" s="273"/>
      <c r="F66" s="274"/>
      <c r="G66" s="275"/>
      <c r="H66" s="275"/>
      <c r="I66" s="275"/>
      <c r="J66" s="113">
        <f>'SO 01 D.1.02 Pol'!F194</f>
        <v>0</v>
      </c>
    </row>
    <row r="67" spans="1:10" ht="25.5" customHeight="1" x14ac:dyDescent="0.2">
      <c r="A67" s="110"/>
      <c r="B67" s="110" t="s">
        <v>110</v>
      </c>
      <c r="C67" s="273" t="s">
        <v>111</v>
      </c>
      <c r="D67" s="273"/>
      <c r="E67" s="273"/>
      <c r="F67" s="274"/>
      <c r="G67" s="275"/>
      <c r="H67" s="275"/>
      <c r="I67" s="275"/>
      <c r="J67" s="113">
        <f>'SO 01 D.1.02 Pol'!F250+'SO 01 D.1.03 Pol'!F128+'SO 01 D.1.04 Pol'!F52+'SO 01 D.1.05 Pol'!F49+'SO 01 D.1.06 Pol'!F86+'SO 01 D.1.07 Pol'!F84+'SO 01 D.1.08 Pol'!F33+'SO 01 D.1.09 Pol'!F34+'SO 01 D.1.10 Pol'!F45</f>
        <v>0</v>
      </c>
    </row>
    <row r="68" spans="1:10" ht="25.5" customHeight="1" x14ac:dyDescent="0.2">
      <c r="A68" s="110"/>
      <c r="B68" s="110" t="s">
        <v>112</v>
      </c>
      <c r="C68" s="273" t="s">
        <v>113</v>
      </c>
      <c r="D68" s="273"/>
      <c r="E68" s="273"/>
      <c r="F68" s="274"/>
      <c r="G68" s="275"/>
      <c r="H68" s="275"/>
      <c r="I68" s="275"/>
      <c r="J68" s="113">
        <f>'SO 01 D.1.01 Pol'!F360</f>
        <v>0</v>
      </c>
    </row>
    <row r="69" spans="1:10" ht="25.5" customHeight="1" x14ac:dyDescent="0.2">
      <c r="A69" s="110"/>
      <c r="B69" s="110" t="s">
        <v>114</v>
      </c>
      <c r="C69" s="273" t="s">
        <v>115</v>
      </c>
      <c r="D69" s="273"/>
      <c r="E69" s="273"/>
      <c r="F69" s="274"/>
      <c r="G69" s="275"/>
      <c r="H69" s="275"/>
      <c r="I69" s="275"/>
      <c r="J69" s="113">
        <f>'IO 02 D.3 Pol'!F202+'IO 02 D.3 Pol'!F235</f>
        <v>0</v>
      </c>
    </row>
    <row r="70" spans="1:10" ht="25.5" customHeight="1" x14ac:dyDescent="0.2">
      <c r="A70" s="110"/>
      <c r="B70" s="110" t="s">
        <v>116</v>
      </c>
      <c r="C70" s="273" t="s">
        <v>117</v>
      </c>
      <c r="D70" s="273"/>
      <c r="E70" s="273"/>
      <c r="F70" s="274"/>
      <c r="G70" s="275"/>
      <c r="H70" s="275"/>
      <c r="I70" s="275"/>
      <c r="J70" s="113">
        <f>'SO 01 D.1.02 Pol'!F266</f>
        <v>0</v>
      </c>
    </row>
    <row r="71" spans="1:10" ht="25.5" customHeight="1" x14ac:dyDescent="0.2">
      <c r="A71" s="110"/>
      <c r="B71" s="110" t="s">
        <v>118</v>
      </c>
      <c r="C71" s="273" t="s">
        <v>119</v>
      </c>
      <c r="D71" s="273"/>
      <c r="E71" s="273"/>
      <c r="F71" s="274"/>
      <c r="G71" s="275"/>
      <c r="H71" s="275"/>
      <c r="I71" s="275"/>
      <c r="J71" s="113">
        <f>'SO 01 D.1.01 Pol'!F492+'SO 01 D.1.03 Pol'!F150+'SO 01 D.1.10 Pol'!F59+'SO 01 D.1.400 Pol'!F247+'SO 01 D.1.500 Pol'!F105+'IO 03 D.4 Pol'!F141</f>
        <v>0</v>
      </c>
    </row>
    <row r="72" spans="1:10" ht="25.5" customHeight="1" x14ac:dyDescent="0.2">
      <c r="A72" s="110"/>
      <c r="B72" s="110" t="s">
        <v>120</v>
      </c>
      <c r="C72" s="273" t="s">
        <v>121</v>
      </c>
      <c r="D72" s="273"/>
      <c r="E72" s="273"/>
      <c r="F72" s="274"/>
      <c r="G72" s="275"/>
      <c r="H72" s="275"/>
      <c r="I72" s="275"/>
      <c r="J72" s="113">
        <f>'SO 01 D.1.800 Pol'!F9</f>
        <v>0</v>
      </c>
    </row>
    <row r="73" spans="1:10" ht="25.5" customHeight="1" x14ac:dyDescent="0.2">
      <c r="A73" s="110"/>
      <c r="B73" s="110" t="s">
        <v>122</v>
      </c>
      <c r="C73" s="273" t="s">
        <v>123</v>
      </c>
      <c r="D73" s="273"/>
      <c r="E73" s="273"/>
      <c r="F73" s="274"/>
      <c r="G73" s="275"/>
      <c r="H73" s="275"/>
      <c r="I73" s="275"/>
      <c r="J73" s="113">
        <f>'SO 01 D.1.800 Pol'!F334</f>
        <v>0</v>
      </c>
    </row>
    <row r="74" spans="1:10" ht="25.5" customHeight="1" x14ac:dyDescent="0.2">
      <c r="A74" s="110"/>
      <c r="B74" s="110" t="s">
        <v>124</v>
      </c>
      <c r="C74" s="273" t="s">
        <v>125</v>
      </c>
      <c r="D74" s="273"/>
      <c r="E74" s="273"/>
      <c r="F74" s="274"/>
      <c r="G74" s="275"/>
      <c r="H74" s="275"/>
      <c r="I74" s="275"/>
      <c r="J74" s="113">
        <f>'SO 01 D.1.800 Pol'!F345</f>
        <v>0</v>
      </c>
    </row>
    <row r="75" spans="1:10" ht="25.5" customHeight="1" x14ac:dyDescent="0.2">
      <c r="A75" s="110"/>
      <c r="B75" s="110" t="s">
        <v>126</v>
      </c>
      <c r="C75" s="273" t="s">
        <v>127</v>
      </c>
      <c r="D75" s="273"/>
      <c r="E75" s="273"/>
      <c r="F75" s="274"/>
      <c r="G75" s="275"/>
      <c r="H75" s="275"/>
      <c r="I75" s="275"/>
      <c r="J75" s="113">
        <f>'SO 01 D.1.800 Pol'!F362</f>
        <v>0</v>
      </c>
    </row>
    <row r="76" spans="1:10" ht="25.5" customHeight="1" x14ac:dyDescent="0.2">
      <c r="A76" s="110"/>
      <c r="B76" s="110" t="s">
        <v>128</v>
      </c>
      <c r="C76" s="273" t="s">
        <v>129</v>
      </c>
      <c r="D76" s="273"/>
      <c r="E76" s="273"/>
      <c r="F76" s="274"/>
      <c r="G76" s="275"/>
      <c r="H76" s="275"/>
      <c r="I76" s="275"/>
      <c r="J76" s="113">
        <f>'SO 01 D.1.800 Pol'!F19</f>
        <v>0</v>
      </c>
    </row>
    <row r="77" spans="1:10" ht="25.5" customHeight="1" x14ac:dyDescent="0.2">
      <c r="A77" s="110"/>
      <c r="B77" s="110" t="s">
        <v>130</v>
      </c>
      <c r="C77" s="273" t="s">
        <v>131</v>
      </c>
      <c r="D77" s="273"/>
      <c r="E77" s="273"/>
      <c r="F77" s="274"/>
      <c r="G77" s="275"/>
      <c r="H77" s="275"/>
      <c r="I77" s="275"/>
      <c r="J77" s="113">
        <f>'SO 01 D.1.800 Pol'!F53</f>
        <v>0</v>
      </c>
    </row>
    <row r="78" spans="1:10" ht="25.5" customHeight="1" x14ac:dyDescent="0.2">
      <c r="A78" s="110"/>
      <c r="B78" s="110" t="s">
        <v>132</v>
      </c>
      <c r="C78" s="273" t="s">
        <v>133</v>
      </c>
      <c r="D78" s="273"/>
      <c r="E78" s="273"/>
      <c r="F78" s="274"/>
      <c r="G78" s="275"/>
      <c r="H78" s="275"/>
      <c r="I78" s="275"/>
      <c r="J78" s="113">
        <f>'SO 01 D.1.800 Pol'!F88</f>
        <v>0</v>
      </c>
    </row>
    <row r="79" spans="1:10" ht="25.5" customHeight="1" x14ac:dyDescent="0.2">
      <c r="A79" s="110"/>
      <c r="B79" s="110" t="s">
        <v>134</v>
      </c>
      <c r="C79" s="273" t="s">
        <v>135</v>
      </c>
      <c r="D79" s="273"/>
      <c r="E79" s="273"/>
      <c r="F79" s="274"/>
      <c r="G79" s="275"/>
      <c r="H79" s="275"/>
      <c r="I79" s="275"/>
      <c r="J79" s="113">
        <f>'SO 01 D.1.800 Pol'!F137</f>
        <v>0</v>
      </c>
    </row>
    <row r="80" spans="1:10" ht="25.5" customHeight="1" x14ac:dyDescent="0.2">
      <c r="A80" s="110"/>
      <c r="B80" s="110" t="s">
        <v>136</v>
      </c>
      <c r="C80" s="273" t="s">
        <v>137</v>
      </c>
      <c r="D80" s="273"/>
      <c r="E80" s="273"/>
      <c r="F80" s="274"/>
      <c r="G80" s="275"/>
      <c r="H80" s="275"/>
      <c r="I80" s="275"/>
      <c r="J80" s="113">
        <f>'SO 01 D.1.800 Pol'!F184</f>
        <v>0</v>
      </c>
    </row>
    <row r="81" spans="1:10" ht="25.5" customHeight="1" x14ac:dyDescent="0.2">
      <c r="A81" s="110"/>
      <c r="B81" s="110" t="s">
        <v>138</v>
      </c>
      <c r="C81" s="273" t="s">
        <v>139</v>
      </c>
      <c r="D81" s="273"/>
      <c r="E81" s="273"/>
      <c r="F81" s="274"/>
      <c r="G81" s="275"/>
      <c r="H81" s="275"/>
      <c r="I81" s="275"/>
      <c r="J81" s="113">
        <f>'SO 01 D.1.800 Pol'!F251</f>
        <v>0</v>
      </c>
    </row>
    <row r="82" spans="1:10" ht="25.5" customHeight="1" x14ac:dyDescent="0.2">
      <c r="A82" s="110"/>
      <c r="B82" s="110" t="s">
        <v>140</v>
      </c>
      <c r="C82" s="273" t="s">
        <v>141</v>
      </c>
      <c r="D82" s="273"/>
      <c r="E82" s="273"/>
      <c r="F82" s="274"/>
      <c r="G82" s="275"/>
      <c r="H82" s="275"/>
      <c r="I82" s="275"/>
      <c r="J82" s="113">
        <f>'SO 01 D.1.800 Pol'!F310</f>
        <v>0</v>
      </c>
    </row>
    <row r="83" spans="1:10" ht="25.5" customHeight="1" x14ac:dyDescent="0.2">
      <c r="A83" s="110"/>
      <c r="B83" s="110" t="s">
        <v>142</v>
      </c>
      <c r="C83" s="273" t="s">
        <v>143</v>
      </c>
      <c r="D83" s="273"/>
      <c r="E83" s="273"/>
      <c r="F83" s="274"/>
      <c r="G83" s="275"/>
      <c r="H83" s="275"/>
      <c r="I83" s="275"/>
      <c r="J83" s="113">
        <f>'SO 01 D.1.800 Pol'!F323</f>
        <v>0</v>
      </c>
    </row>
    <row r="84" spans="1:10" ht="25.5" customHeight="1" x14ac:dyDescent="0.2">
      <c r="A84" s="110"/>
      <c r="B84" s="110" t="s">
        <v>144</v>
      </c>
      <c r="C84" s="273" t="s">
        <v>145</v>
      </c>
      <c r="D84" s="273"/>
      <c r="E84" s="273"/>
      <c r="F84" s="274"/>
      <c r="G84" s="275"/>
      <c r="H84" s="275"/>
      <c r="I84" s="275"/>
      <c r="J84" s="113">
        <f>'IO 02 D.3 Pol'!F256</f>
        <v>0</v>
      </c>
    </row>
    <row r="85" spans="1:10" ht="25.5" customHeight="1" x14ac:dyDescent="0.2">
      <c r="A85" s="110"/>
      <c r="B85" s="110" t="s">
        <v>146</v>
      </c>
      <c r="C85" s="273" t="s">
        <v>147</v>
      </c>
      <c r="D85" s="273"/>
      <c r="E85" s="273"/>
      <c r="F85" s="274"/>
      <c r="G85" s="275"/>
      <c r="H85" s="275"/>
      <c r="I85" s="275"/>
      <c r="J85" s="113">
        <f>'SO 01 D.1.03 Pol'!F158+'SO 01 D.1.04 Pol'!F77+'SO 01 D.1.05 Pol'!F79+'SO 01 D.1.06 Pol'!F106+'SO 01 D.1.07 Pol'!F104+'SO 01 D.1.08 Pol'!F47+'SO 01 D.1.09 Pol'!F48+'SO 01 D.1.10 Pol'!F71+'IO 02 D.3 Pol'!F167</f>
        <v>0</v>
      </c>
    </row>
    <row r="86" spans="1:10" ht="25.5" customHeight="1" x14ac:dyDescent="0.2">
      <c r="A86" s="110"/>
      <c r="B86" s="110" t="s">
        <v>148</v>
      </c>
      <c r="C86" s="273" t="s">
        <v>149</v>
      </c>
      <c r="D86" s="273"/>
      <c r="E86" s="273"/>
      <c r="F86" s="274"/>
      <c r="G86" s="275"/>
      <c r="H86" s="275"/>
      <c r="I86" s="275"/>
      <c r="J86" s="113">
        <f>'SO 01 D.1.02 Pol'!F297</f>
        <v>0</v>
      </c>
    </row>
    <row r="87" spans="1:10" ht="25.5" customHeight="1" x14ac:dyDescent="0.2">
      <c r="A87" s="110"/>
      <c r="B87" s="110" t="s">
        <v>150</v>
      </c>
      <c r="C87" s="273" t="s">
        <v>151</v>
      </c>
      <c r="D87" s="273"/>
      <c r="E87" s="273"/>
      <c r="F87" s="274"/>
      <c r="G87" s="275"/>
      <c r="H87" s="275"/>
      <c r="I87" s="275"/>
      <c r="J87" s="113">
        <f>'SO 01 D.1.01 Pol'!F535+'SO 01 D.1.02 Pol'!F322+'SO 01 D.1.03 Pol'!F166+'SO 01 D.1.04 Pol'!F85+'SO 01 D.1.05 Pol'!F87+'SO 01 D.1.06 Pol'!F114+'SO 01 D.1.07 Pol'!F112+'SO 01 D.1.08 Pol'!F55+'SO 01 D.1.09 Pol'!F56+'SO 01 D.1.10 Pol'!F79</f>
        <v>0</v>
      </c>
    </row>
    <row r="88" spans="1:10" ht="25.5" customHeight="1" x14ac:dyDescent="0.2">
      <c r="A88" s="110"/>
      <c r="B88" s="110" t="s">
        <v>152</v>
      </c>
      <c r="C88" s="273" t="s">
        <v>153</v>
      </c>
      <c r="D88" s="273"/>
      <c r="E88" s="273"/>
      <c r="F88" s="274"/>
      <c r="G88" s="275"/>
      <c r="H88" s="275"/>
      <c r="I88" s="275"/>
      <c r="J88" s="113">
        <f>'SO 01 D.1.02 Pol'!F337</f>
        <v>0</v>
      </c>
    </row>
    <row r="89" spans="1:10" ht="25.5" customHeight="1" x14ac:dyDescent="0.2">
      <c r="A89" s="110"/>
      <c r="B89" s="110" t="s">
        <v>154</v>
      </c>
      <c r="C89" s="273" t="s">
        <v>155</v>
      </c>
      <c r="D89" s="273"/>
      <c r="E89" s="273"/>
      <c r="F89" s="274"/>
      <c r="G89" s="275"/>
      <c r="H89" s="275"/>
      <c r="I89" s="275"/>
      <c r="J89" s="113">
        <f>'IO 01 D.2 Pol'!F127</f>
        <v>0</v>
      </c>
    </row>
    <row r="90" spans="1:10" ht="25.5" customHeight="1" x14ac:dyDescent="0.2">
      <c r="A90" s="110"/>
      <c r="B90" s="110" t="s">
        <v>156</v>
      </c>
      <c r="C90" s="273" t="s">
        <v>58</v>
      </c>
      <c r="D90" s="273"/>
      <c r="E90" s="273"/>
      <c r="F90" s="274"/>
      <c r="G90" s="275"/>
      <c r="H90" s="275"/>
      <c r="I90" s="275"/>
      <c r="J90" s="113">
        <f>'IO 05 D.6 Pol'!F19</f>
        <v>0</v>
      </c>
    </row>
    <row r="91" spans="1:10" ht="25.5" customHeight="1" x14ac:dyDescent="0.2">
      <c r="A91" s="110"/>
      <c r="B91" s="110" t="s">
        <v>157</v>
      </c>
      <c r="C91" s="273" t="s">
        <v>158</v>
      </c>
      <c r="D91" s="273"/>
      <c r="E91" s="273"/>
      <c r="F91" s="274"/>
      <c r="G91" s="275"/>
      <c r="H91" s="275"/>
      <c r="I91" s="275"/>
      <c r="J91" s="113">
        <f>'SO 01 D.1.01 Pol'!F564+'SO 01 D.1.02 Pol'!F360+'SO 01 D.1.03 Pol'!F173+'SO 01 D.1.04 Pol'!F102+'SO 01 D.1.05 Pol'!F104+'SO 01 D.1.06 Pol'!F127+'SO 01 D.1.07 Pol'!F125+'SO 01 D.1.08 Pol'!F68+'SO 01 D.1.09 Pol'!F68+'SO 01 D.1.10 Pol'!F91+'SO 01 D.1.400 Pol'!F337+'SO 01 D.1.500 Pol'!F122+'IO 01 D.2 Pol'!F131+'IO 02 D.3 Pol'!F272+'IO 03 D.4 Pol'!F226</f>
        <v>0</v>
      </c>
    </row>
    <row r="92" spans="1:10" ht="25.5" customHeight="1" x14ac:dyDescent="0.2">
      <c r="A92" s="110"/>
      <c r="B92" s="110" t="s">
        <v>159</v>
      </c>
      <c r="C92" s="273" t="s">
        <v>121</v>
      </c>
      <c r="D92" s="273"/>
      <c r="E92" s="273"/>
      <c r="F92" s="274"/>
      <c r="G92" s="275"/>
      <c r="H92" s="275"/>
      <c r="I92" s="275"/>
      <c r="J92" s="113">
        <f>'IO 04 D.5.05 Pol'!F9</f>
        <v>0</v>
      </c>
    </row>
    <row r="93" spans="1:10" ht="25.5" customHeight="1" x14ac:dyDescent="0.2">
      <c r="A93" s="110"/>
      <c r="B93" s="110" t="s">
        <v>160</v>
      </c>
      <c r="C93" s="273" t="s">
        <v>131</v>
      </c>
      <c r="D93" s="273"/>
      <c r="E93" s="273"/>
      <c r="F93" s="274"/>
      <c r="G93" s="275"/>
      <c r="H93" s="275"/>
      <c r="I93" s="275"/>
      <c r="J93" s="113">
        <f>'IO 04 D.5.05 Pol'!F18</f>
        <v>0</v>
      </c>
    </row>
    <row r="94" spans="1:10" ht="25.5" customHeight="1" x14ac:dyDescent="0.2">
      <c r="A94" s="110"/>
      <c r="B94" s="110" t="s">
        <v>161</v>
      </c>
      <c r="C94" s="273" t="s">
        <v>135</v>
      </c>
      <c r="D94" s="273"/>
      <c r="E94" s="273"/>
      <c r="F94" s="274"/>
      <c r="G94" s="275"/>
      <c r="H94" s="275"/>
      <c r="I94" s="275"/>
      <c r="J94" s="113">
        <f>'IO 04 D.5.05 Pol'!F23</f>
        <v>0</v>
      </c>
    </row>
    <row r="95" spans="1:10" ht="25.5" customHeight="1" x14ac:dyDescent="0.2">
      <c r="A95" s="110"/>
      <c r="B95" s="110" t="s">
        <v>162</v>
      </c>
      <c r="C95" s="273" t="s">
        <v>139</v>
      </c>
      <c r="D95" s="273"/>
      <c r="E95" s="273"/>
      <c r="F95" s="274"/>
      <c r="G95" s="275"/>
      <c r="H95" s="275"/>
      <c r="I95" s="275"/>
      <c r="J95" s="113">
        <f>'IO 04 D.5.05 Pol'!F28</f>
        <v>0</v>
      </c>
    </row>
    <row r="96" spans="1:10" ht="25.5" customHeight="1" x14ac:dyDescent="0.2">
      <c r="A96" s="110"/>
      <c r="B96" s="110" t="s">
        <v>163</v>
      </c>
      <c r="C96" s="273" t="s">
        <v>141</v>
      </c>
      <c r="D96" s="273"/>
      <c r="E96" s="273"/>
      <c r="F96" s="274"/>
      <c r="G96" s="275"/>
      <c r="H96" s="275"/>
      <c r="I96" s="275"/>
      <c r="J96" s="113">
        <f>'IO 04 D.5.05 Pol'!F41</f>
        <v>0</v>
      </c>
    </row>
    <row r="97" spans="1:10" ht="25.5" customHeight="1" x14ac:dyDescent="0.2">
      <c r="A97" s="110"/>
      <c r="B97" s="110" t="s">
        <v>164</v>
      </c>
      <c r="C97" s="273" t="s">
        <v>123</v>
      </c>
      <c r="D97" s="273"/>
      <c r="E97" s="273"/>
      <c r="F97" s="274"/>
      <c r="G97" s="275"/>
      <c r="H97" s="275"/>
      <c r="I97" s="275"/>
      <c r="J97" s="113">
        <f>'IO 04 D.5.05 Pol'!F46</f>
        <v>0</v>
      </c>
    </row>
    <row r="98" spans="1:10" ht="25.5" customHeight="1" x14ac:dyDescent="0.2">
      <c r="A98" s="110"/>
      <c r="B98" s="110" t="s">
        <v>165</v>
      </c>
      <c r="C98" s="273" t="s">
        <v>125</v>
      </c>
      <c r="D98" s="273"/>
      <c r="E98" s="273"/>
      <c r="F98" s="274"/>
      <c r="G98" s="275"/>
      <c r="H98" s="275"/>
      <c r="I98" s="275"/>
      <c r="J98" s="113">
        <f>'IO 04 D.5.05 Pol'!F77</f>
        <v>0</v>
      </c>
    </row>
    <row r="99" spans="1:10" ht="25.5" customHeight="1" x14ac:dyDescent="0.2">
      <c r="A99" s="110"/>
      <c r="B99" s="110" t="s">
        <v>166</v>
      </c>
      <c r="C99" s="273" t="s">
        <v>127</v>
      </c>
      <c r="D99" s="273"/>
      <c r="E99" s="273"/>
      <c r="F99" s="274"/>
      <c r="G99" s="275"/>
      <c r="H99" s="275"/>
      <c r="I99" s="275"/>
      <c r="J99" s="113">
        <f>'IO 04 D.5.05 Pol'!F94</f>
        <v>0</v>
      </c>
    </row>
    <row r="100" spans="1:10" ht="25.5" customHeight="1" x14ac:dyDescent="0.2">
      <c r="A100" s="110"/>
      <c r="B100" s="110" t="s">
        <v>167</v>
      </c>
      <c r="C100" s="273" t="s">
        <v>168</v>
      </c>
      <c r="D100" s="273"/>
      <c r="E100" s="273"/>
      <c r="F100" s="274"/>
      <c r="G100" s="275"/>
      <c r="H100" s="275"/>
      <c r="I100" s="275"/>
      <c r="J100" s="113">
        <f>'SO 01 D.1.01 Pol'!F577+'SO 01 D.1.02 Pol'!F373</f>
        <v>0</v>
      </c>
    </row>
    <row r="101" spans="1:10" ht="25.5" customHeight="1" x14ac:dyDescent="0.2">
      <c r="A101" s="110"/>
      <c r="B101" s="110" t="s">
        <v>169</v>
      </c>
      <c r="C101" s="273" t="s">
        <v>170</v>
      </c>
      <c r="D101" s="273"/>
      <c r="E101" s="273"/>
      <c r="F101" s="274"/>
      <c r="G101" s="275"/>
      <c r="H101" s="275"/>
      <c r="I101" s="275"/>
      <c r="J101" s="113">
        <f>'SO 01 D.1.02 Pol'!F411</f>
        <v>0</v>
      </c>
    </row>
    <row r="102" spans="1:10" ht="25.5" customHeight="1" x14ac:dyDescent="0.2">
      <c r="A102" s="110"/>
      <c r="B102" s="110" t="s">
        <v>171</v>
      </c>
      <c r="C102" s="273" t="s">
        <v>172</v>
      </c>
      <c r="D102" s="273"/>
      <c r="E102" s="273"/>
      <c r="F102" s="274"/>
      <c r="G102" s="275"/>
      <c r="H102" s="275"/>
      <c r="I102" s="275"/>
      <c r="J102" s="113">
        <f>'SO 01 D.1.02 Pol'!F458+'SO 01 D.1.700 Pol'!F9</f>
        <v>0</v>
      </c>
    </row>
    <row r="103" spans="1:10" ht="25.5" customHeight="1" x14ac:dyDescent="0.2">
      <c r="A103" s="110"/>
      <c r="B103" s="110" t="s">
        <v>173</v>
      </c>
      <c r="C103" s="273" t="s">
        <v>174</v>
      </c>
      <c r="D103" s="273"/>
      <c r="E103" s="273"/>
      <c r="F103" s="274"/>
      <c r="G103" s="275"/>
      <c r="H103" s="275"/>
      <c r="I103" s="275"/>
      <c r="J103" s="113">
        <f>'SO 01 D.1.400 Pol'!F364</f>
        <v>0</v>
      </c>
    </row>
    <row r="104" spans="1:10" ht="25.5" customHeight="1" x14ac:dyDescent="0.2">
      <c r="A104" s="110"/>
      <c r="B104" s="110" t="s">
        <v>175</v>
      </c>
      <c r="C104" s="273" t="s">
        <v>176</v>
      </c>
      <c r="D104" s="273"/>
      <c r="E104" s="273"/>
      <c r="F104" s="274"/>
      <c r="G104" s="275"/>
      <c r="H104" s="275"/>
      <c r="I104" s="275"/>
      <c r="J104" s="113">
        <f>'SO 01 D.1.400 Pol'!F462</f>
        <v>0</v>
      </c>
    </row>
    <row r="105" spans="1:10" ht="25.5" customHeight="1" x14ac:dyDescent="0.2">
      <c r="A105" s="110"/>
      <c r="B105" s="110" t="s">
        <v>177</v>
      </c>
      <c r="C105" s="273" t="s">
        <v>178</v>
      </c>
      <c r="D105" s="273"/>
      <c r="E105" s="273"/>
      <c r="F105" s="274"/>
      <c r="G105" s="275"/>
      <c r="H105" s="275"/>
      <c r="I105" s="275"/>
      <c r="J105" s="113">
        <f>'SO 01 D.1.500 Pol'!F128</f>
        <v>0</v>
      </c>
    </row>
    <row r="106" spans="1:10" ht="25.5" customHeight="1" x14ac:dyDescent="0.2">
      <c r="A106" s="110"/>
      <c r="B106" s="110" t="s">
        <v>179</v>
      </c>
      <c r="C106" s="273" t="s">
        <v>180</v>
      </c>
      <c r="D106" s="273"/>
      <c r="E106" s="273"/>
      <c r="F106" s="274"/>
      <c r="G106" s="275"/>
      <c r="H106" s="275"/>
      <c r="I106" s="275"/>
      <c r="J106" s="113">
        <f>'SO 01 D.1.400 Pol'!F637</f>
        <v>0</v>
      </c>
    </row>
    <row r="107" spans="1:10" ht="25.5" customHeight="1" x14ac:dyDescent="0.2">
      <c r="A107" s="110"/>
      <c r="B107" s="110" t="s">
        <v>181</v>
      </c>
      <c r="C107" s="273" t="s">
        <v>182</v>
      </c>
      <c r="D107" s="273"/>
      <c r="E107" s="273"/>
      <c r="F107" s="274"/>
      <c r="G107" s="275"/>
      <c r="H107" s="275"/>
      <c r="I107" s="275"/>
      <c r="J107" s="113">
        <f>'SO 01 D.1.400 Pol'!F656</f>
        <v>0</v>
      </c>
    </row>
    <row r="108" spans="1:10" ht="25.5" customHeight="1" x14ac:dyDescent="0.2">
      <c r="A108" s="110"/>
      <c r="B108" s="110" t="s">
        <v>183</v>
      </c>
      <c r="C108" s="273" t="s">
        <v>184</v>
      </c>
      <c r="D108" s="273"/>
      <c r="E108" s="273"/>
      <c r="F108" s="274"/>
      <c r="G108" s="275"/>
      <c r="H108" s="275"/>
      <c r="I108" s="275"/>
      <c r="J108" s="113">
        <f>'SO 01 D.1.600 Pol'!F122</f>
        <v>0</v>
      </c>
    </row>
    <row r="109" spans="1:10" ht="25.5" customHeight="1" x14ac:dyDescent="0.2">
      <c r="A109" s="110"/>
      <c r="B109" s="110" t="s">
        <v>185</v>
      </c>
      <c r="C109" s="273" t="s">
        <v>186</v>
      </c>
      <c r="D109" s="273"/>
      <c r="E109" s="273"/>
      <c r="F109" s="274"/>
      <c r="G109" s="275"/>
      <c r="H109" s="275"/>
      <c r="I109" s="275"/>
      <c r="J109" s="113">
        <f>'SO 01 D.1.600 Pol'!F9</f>
        <v>0</v>
      </c>
    </row>
    <row r="110" spans="1:10" ht="25.5" customHeight="1" x14ac:dyDescent="0.2">
      <c r="A110" s="110"/>
      <c r="B110" s="110" t="s">
        <v>187</v>
      </c>
      <c r="C110" s="273" t="s">
        <v>188</v>
      </c>
      <c r="D110" s="273"/>
      <c r="E110" s="273"/>
      <c r="F110" s="274"/>
      <c r="G110" s="275"/>
      <c r="H110" s="275"/>
      <c r="I110" s="275"/>
      <c r="J110" s="113">
        <f>'SO 01 D.1.600 Pol'!F50</f>
        <v>0</v>
      </c>
    </row>
    <row r="111" spans="1:10" ht="25.5" customHeight="1" x14ac:dyDescent="0.2">
      <c r="A111" s="110"/>
      <c r="B111" s="110" t="s">
        <v>189</v>
      </c>
      <c r="C111" s="273" t="s">
        <v>190</v>
      </c>
      <c r="D111" s="273"/>
      <c r="E111" s="273"/>
      <c r="F111" s="274"/>
      <c r="G111" s="275"/>
      <c r="H111" s="275"/>
      <c r="I111" s="275"/>
      <c r="J111" s="113">
        <f>'SO 01 D.1.600 Pol'!F80</f>
        <v>0</v>
      </c>
    </row>
    <row r="112" spans="1:10" ht="25.5" customHeight="1" x14ac:dyDescent="0.2">
      <c r="A112" s="110"/>
      <c r="B112" s="110" t="s">
        <v>191</v>
      </c>
      <c r="C112" s="273" t="s">
        <v>192</v>
      </c>
      <c r="D112" s="273"/>
      <c r="E112" s="273"/>
      <c r="F112" s="274"/>
      <c r="G112" s="275"/>
      <c r="H112" s="275"/>
      <c r="I112" s="275"/>
      <c r="J112" s="113">
        <f>'SO 01 D.1.600 Pol'!F101</f>
        <v>0</v>
      </c>
    </row>
    <row r="113" spans="1:10" ht="25.5" customHeight="1" x14ac:dyDescent="0.2">
      <c r="A113" s="110"/>
      <c r="B113" s="110" t="s">
        <v>193</v>
      </c>
      <c r="C113" s="273" t="s">
        <v>194</v>
      </c>
      <c r="D113" s="273"/>
      <c r="E113" s="273"/>
      <c r="F113" s="274"/>
      <c r="G113" s="275"/>
      <c r="H113" s="275"/>
      <c r="I113" s="275"/>
      <c r="J113" s="113">
        <f>'SO 01 D.1.700 Pol'!F38</f>
        <v>0</v>
      </c>
    </row>
    <row r="114" spans="1:10" ht="25.5" customHeight="1" x14ac:dyDescent="0.2">
      <c r="A114" s="110"/>
      <c r="B114" s="110" t="s">
        <v>195</v>
      </c>
      <c r="C114" s="273" t="s">
        <v>196</v>
      </c>
      <c r="D114" s="273"/>
      <c r="E114" s="273"/>
      <c r="F114" s="274"/>
      <c r="G114" s="275"/>
      <c r="H114" s="275"/>
      <c r="I114" s="275"/>
      <c r="J114" s="113">
        <f>'SO 01 D.1.700 Pol'!F84</f>
        <v>0</v>
      </c>
    </row>
    <row r="115" spans="1:10" ht="25.5" customHeight="1" x14ac:dyDescent="0.2">
      <c r="A115" s="110"/>
      <c r="B115" s="110" t="s">
        <v>197</v>
      </c>
      <c r="C115" s="273" t="s">
        <v>198</v>
      </c>
      <c r="D115" s="273"/>
      <c r="E115" s="273"/>
      <c r="F115" s="274"/>
      <c r="G115" s="275"/>
      <c r="H115" s="275"/>
      <c r="I115" s="275"/>
      <c r="J115" s="113">
        <f>'SO 01 D.1.700 Pol'!F112</f>
        <v>0</v>
      </c>
    </row>
    <row r="116" spans="1:10" ht="25.5" customHeight="1" x14ac:dyDescent="0.2">
      <c r="A116" s="110"/>
      <c r="B116" s="110" t="s">
        <v>199</v>
      </c>
      <c r="C116" s="273" t="s">
        <v>200</v>
      </c>
      <c r="D116" s="273"/>
      <c r="E116" s="273"/>
      <c r="F116" s="274"/>
      <c r="G116" s="275"/>
      <c r="H116" s="275"/>
      <c r="I116" s="275"/>
      <c r="J116" s="113">
        <f>'SO 01 D.1.700 Pol'!F170</f>
        <v>0</v>
      </c>
    </row>
    <row r="117" spans="1:10" ht="25.5" customHeight="1" x14ac:dyDescent="0.2">
      <c r="A117" s="110"/>
      <c r="B117" s="110" t="s">
        <v>201</v>
      </c>
      <c r="C117" s="273" t="s">
        <v>202</v>
      </c>
      <c r="D117" s="273"/>
      <c r="E117" s="273"/>
      <c r="F117" s="274"/>
      <c r="G117" s="275"/>
      <c r="H117" s="275"/>
      <c r="I117" s="275"/>
      <c r="J117" s="113">
        <f>'SO 01 D.1.02 Pol'!F559</f>
        <v>0</v>
      </c>
    </row>
    <row r="118" spans="1:10" ht="25.5" customHeight="1" x14ac:dyDescent="0.2">
      <c r="A118" s="110"/>
      <c r="B118" s="110" t="s">
        <v>203</v>
      </c>
      <c r="C118" s="273" t="s">
        <v>204</v>
      </c>
      <c r="D118" s="273"/>
      <c r="E118" s="273"/>
      <c r="F118" s="274"/>
      <c r="G118" s="275"/>
      <c r="H118" s="275"/>
      <c r="I118" s="275"/>
      <c r="J118" s="113">
        <f>'SO 01 D.1.02 Pol'!F569</f>
        <v>0</v>
      </c>
    </row>
    <row r="119" spans="1:10" ht="25.5" customHeight="1" x14ac:dyDescent="0.2">
      <c r="A119" s="110"/>
      <c r="B119" s="110" t="s">
        <v>205</v>
      </c>
      <c r="C119" s="273" t="s">
        <v>206</v>
      </c>
      <c r="D119" s="273"/>
      <c r="E119" s="273"/>
      <c r="F119" s="274"/>
      <c r="G119" s="275"/>
      <c r="H119" s="275"/>
      <c r="I119" s="275"/>
      <c r="J119" s="113">
        <f>'SO 01 D.1.02 Pol'!F622</f>
        <v>0</v>
      </c>
    </row>
    <row r="120" spans="1:10" ht="25.5" customHeight="1" x14ac:dyDescent="0.2">
      <c r="A120" s="110"/>
      <c r="B120" s="110" t="s">
        <v>207</v>
      </c>
      <c r="C120" s="273" t="s">
        <v>208</v>
      </c>
      <c r="D120" s="273"/>
      <c r="E120" s="273"/>
      <c r="F120" s="274"/>
      <c r="G120" s="275"/>
      <c r="H120" s="275"/>
      <c r="I120" s="275"/>
      <c r="J120" s="113" t="e">
        <f>'SO 01 D.1.02 Pol'!#REF!</f>
        <v>#REF!</v>
      </c>
    </row>
    <row r="121" spans="1:10" ht="25.5" customHeight="1" x14ac:dyDescent="0.2">
      <c r="A121" s="110"/>
      <c r="B121" s="110" t="s">
        <v>209</v>
      </c>
      <c r="C121" s="273" t="s">
        <v>210</v>
      </c>
      <c r="D121" s="273"/>
      <c r="E121" s="273"/>
      <c r="F121" s="274"/>
      <c r="G121" s="275"/>
      <c r="H121" s="275"/>
      <c r="I121" s="275"/>
      <c r="J121" s="113">
        <f>'SO 01 D.1.01 Pol'!F656+'SO 01 D.1.02 Pol'!F657+'SO 01 D.1.04 Pol'!F115+'SO 01 D.1.05 Pol'!F117+'SO 01 D.1.06 Pol'!F140+'SO 01 D.1.07 Pol'!F138+'SO 01 D.1.08 Pol'!F81+'SO 01 D.1.700 Pol'!F204</f>
        <v>0</v>
      </c>
    </row>
    <row r="122" spans="1:10" ht="25.5" customHeight="1" x14ac:dyDescent="0.2">
      <c r="A122" s="110"/>
      <c r="B122" s="110" t="s">
        <v>211</v>
      </c>
      <c r="C122" s="273" t="s">
        <v>212</v>
      </c>
      <c r="D122" s="273"/>
      <c r="E122" s="273"/>
      <c r="F122" s="274"/>
      <c r="G122" s="275"/>
      <c r="H122" s="275"/>
      <c r="I122" s="275"/>
      <c r="J122" s="113">
        <f>'SO 01 D.1.02 Pol'!F677</f>
        <v>0</v>
      </c>
    </row>
    <row r="123" spans="1:10" ht="25.5" customHeight="1" x14ac:dyDescent="0.2">
      <c r="A123" s="110"/>
      <c r="B123" s="110" t="s">
        <v>213</v>
      </c>
      <c r="C123" s="273" t="s">
        <v>214</v>
      </c>
      <c r="D123" s="273"/>
      <c r="E123" s="273"/>
      <c r="F123" s="274"/>
      <c r="G123" s="275"/>
      <c r="H123" s="275"/>
      <c r="I123" s="275"/>
      <c r="J123" s="113">
        <f>'SO 01 D.1.02 Pol'!F692</f>
        <v>0</v>
      </c>
    </row>
    <row r="124" spans="1:10" ht="25.5" customHeight="1" x14ac:dyDescent="0.2">
      <c r="A124" s="110"/>
      <c r="B124" s="110" t="s">
        <v>215</v>
      </c>
      <c r="C124" s="273" t="s">
        <v>216</v>
      </c>
      <c r="D124" s="273"/>
      <c r="E124" s="273"/>
      <c r="F124" s="274"/>
      <c r="G124" s="275"/>
      <c r="H124" s="275"/>
      <c r="I124" s="275"/>
      <c r="J124" s="113">
        <f>'SO 01 D.1.02 Pol'!F719</f>
        <v>0</v>
      </c>
    </row>
    <row r="125" spans="1:10" ht="25.5" customHeight="1" x14ac:dyDescent="0.2">
      <c r="A125" s="110"/>
      <c r="B125" s="110" t="s">
        <v>217</v>
      </c>
      <c r="C125" s="273" t="s">
        <v>218</v>
      </c>
      <c r="D125" s="273"/>
      <c r="E125" s="273"/>
      <c r="F125" s="274"/>
      <c r="G125" s="275"/>
      <c r="H125" s="275"/>
      <c r="I125" s="275"/>
      <c r="J125" s="113">
        <f>'SO 01 D.1.02 Pol'!F728</f>
        <v>0</v>
      </c>
    </row>
    <row r="126" spans="1:10" ht="25.5" customHeight="1" x14ac:dyDescent="0.2">
      <c r="A126" s="110"/>
      <c r="B126" s="110" t="s">
        <v>219</v>
      </c>
      <c r="C126" s="273" t="s">
        <v>220</v>
      </c>
      <c r="D126" s="273"/>
      <c r="E126" s="273"/>
      <c r="F126" s="274"/>
      <c r="G126" s="275"/>
      <c r="H126" s="275"/>
      <c r="I126" s="275"/>
      <c r="J126" s="113">
        <f>'SO 01 D.1.02 Pol'!F760</f>
        <v>0</v>
      </c>
    </row>
    <row r="127" spans="1:10" ht="25.5" customHeight="1" x14ac:dyDescent="0.2">
      <c r="A127" s="110"/>
      <c r="B127" s="110" t="s">
        <v>221</v>
      </c>
      <c r="C127" s="273" t="s">
        <v>222</v>
      </c>
      <c r="D127" s="273"/>
      <c r="E127" s="273"/>
      <c r="F127" s="274"/>
      <c r="G127" s="275"/>
      <c r="H127" s="275"/>
      <c r="I127" s="275"/>
      <c r="J127" s="113">
        <f>'SO 01 D.1.02 Pol'!F797</f>
        <v>0</v>
      </c>
    </row>
    <row r="128" spans="1:10" ht="25.5" customHeight="1" x14ac:dyDescent="0.2">
      <c r="A128" s="110"/>
      <c r="B128" s="110" t="s">
        <v>223</v>
      </c>
      <c r="C128" s="273" t="s">
        <v>224</v>
      </c>
      <c r="D128" s="273"/>
      <c r="E128" s="273"/>
      <c r="F128" s="274"/>
      <c r="G128" s="275"/>
      <c r="H128" s="275"/>
      <c r="I128" s="275"/>
      <c r="J128" s="113">
        <f>'SO 01 D.1.02 Pol'!F824+'SO 01 D.1.700 Pol'!F211</f>
        <v>0</v>
      </c>
    </row>
    <row r="129" spans="1:10" ht="25.5" customHeight="1" x14ac:dyDescent="0.2">
      <c r="A129" s="110"/>
      <c r="B129" s="110" t="s">
        <v>225</v>
      </c>
      <c r="C129" s="273" t="s">
        <v>226</v>
      </c>
      <c r="D129" s="273"/>
      <c r="E129" s="273"/>
      <c r="F129" s="274"/>
      <c r="G129" s="275"/>
      <c r="H129" s="275"/>
      <c r="I129" s="275"/>
      <c r="J129" s="113">
        <f>'SO 01 D.1.02 Pol'!F839</f>
        <v>0</v>
      </c>
    </row>
    <row r="130" spans="1:10" ht="25.5" customHeight="1" x14ac:dyDescent="0.2">
      <c r="A130" s="110"/>
      <c r="B130" s="110" t="s">
        <v>227</v>
      </c>
      <c r="C130" s="273" t="s">
        <v>228</v>
      </c>
      <c r="D130" s="273"/>
      <c r="E130" s="273"/>
      <c r="F130" s="274"/>
      <c r="G130" s="275"/>
      <c r="H130" s="275"/>
      <c r="I130" s="275"/>
      <c r="J130" s="113">
        <f>'SO 01 D.1.900 Pol'!F9</f>
        <v>0</v>
      </c>
    </row>
    <row r="131" spans="1:10" ht="25.5" customHeight="1" x14ac:dyDescent="0.2">
      <c r="A131" s="110"/>
      <c r="B131" s="110" t="s">
        <v>229</v>
      </c>
      <c r="C131" s="273" t="s">
        <v>230</v>
      </c>
      <c r="D131" s="273"/>
      <c r="E131" s="273"/>
      <c r="F131" s="274"/>
      <c r="G131" s="275"/>
      <c r="H131" s="275"/>
      <c r="I131" s="275"/>
      <c r="J131" s="113">
        <f>'SO 01 D.1.900 Pol'!F78</f>
        <v>0</v>
      </c>
    </row>
    <row r="132" spans="1:10" ht="25.5" customHeight="1" x14ac:dyDescent="0.2">
      <c r="A132" s="110"/>
      <c r="B132" s="110" t="s">
        <v>231</v>
      </c>
      <c r="C132" s="273" t="s">
        <v>232</v>
      </c>
      <c r="D132" s="273"/>
      <c r="E132" s="273"/>
      <c r="F132" s="274"/>
      <c r="G132" s="275"/>
      <c r="H132" s="275"/>
      <c r="I132" s="275"/>
      <c r="J132" s="113">
        <f>'SO 01 D.1.900 Pol'!F121</f>
        <v>0</v>
      </c>
    </row>
    <row r="133" spans="1:10" ht="25.5" customHeight="1" x14ac:dyDescent="0.2">
      <c r="A133" s="110"/>
      <c r="B133" s="110" t="s">
        <v>233</v>
      </c>
      <c r="C133" s="273" t="s">
        <v>234</v>
      </c>
      <c r="D133" s="273"/>
      <c r="E133" s="273"/>
      <c r="F133" s="274"/>
      <c r="G133" s="275"/>
      <c r="H133" s="275"/>
      <c r="I133" s="275"/>
      <c r="J133" s="113">
        <f>'SO 01 D.1.900 Pol'!F162</f>
        <v>0</v>
      </c>
    </row>
    <row r="134" spans="1:10" ht="25.5" customHeight="1" x14ac:dyDescent="0.2">
      <c r="A134" s="110"/>
      <c r="B134" s="110" t="s">
        <v>235</v>
      </c>
      <c r="C134" s="273" t="s">
        <v>236</v>
      </c>
      <c r="D134" s="273"/>
      <c r="E134" s="273"/>
      <c r="F134" s="274"/>
      <c r="G134" s="275"/>
      <c r="H134" s="275"/>
      <c r="I134" s="275"/>
      <c r="J134" s="113">
        <f>'SO 01 D.1.900 Pol'!F177</f>
        <v>0</v>
      </c>
    </row>
    <row r="135" spans="1:10" ht="25.5" customHeight="1" x14ac:dyDescent="0.2">
      <c r="A135" s="110"/>
      <c r="B135" s="110" t="s">
        <v>237</v>
      </c>
      <c r="C135" s="273" t="s">
        <v>238</v>
      </c>
      <c r="D135" s="273"/>
      <c r="E135" s="273"/>
      <c r="F135" s="274"/>
      <c r="G135" s="275"/>
      <c r="H135" s="275"/>
      <c r="I135" s="275"/>
      <c r="J135" s="113">
        <f>'SO 01 D.1.900 Pol'!F244</f>
        <v>0</v>
      </c>
    </row>
    <row r="136" spans="1:10" ht="25.5" customHeight="1" x14ac:dyDescent="0.2">
      <c r="A136" s="110"/>
      <c r="B136" s="110" t="s">
        <v>239</v>
      </c>
      <c r="C136" s="273" t="s">
        <v>240</v>
      </c>
      <c r="D136" s="273"/>
      <c r="E136" s="273"/>
      <c r="F136" s="274"/>
      <c r="G136" s="275"/>
      <c r="H136" s="275"/>
      <c r="I136" s="275"/>
      <c r="J136" s="113">
        <f>'SO 01 D.1.900 Pol'!F281</f>
        <v>0</v>
      </c>
    </row>
    <row r="137" spans="1:10" ht="25.5" customHeight="1" x14ac:dyDescent="0.2">
      <c r="A137" s="110"/>
      <c r="B137" s="110" t="s">
        <v>241</v>
      </c>
      <c r="C137" s="273" t="s">
        <v>242</v>
      </c>
      <c r="D137" s="273"/>
      <c r="E137" s="273"/>
      <c r="F137" s="274"/>
      <c r="G137" s="275"/>
      <c r="H137" s="275"/>
      <c r="I137" s="275"/>
      <c r="J137" s="113">
        <f>'SO 01 D.1.900 Pol'!F298</f>
        <v>0</v>
      </c>
    </row>
    <row r="138" spans="1:10" ht="25.5" customHeight="1" x14ac:dyDescent="0.2">
      <c r="A138" s="110"/>
      <c r="B138" s="110" t="s">
        <v>243</v>
      </c>
      <c r="C138" s="273" t="s">
        <v>244</v>
      </c>
      <c r="D138" s="273"/>
      <c r="E138" s="273"/>
      <c r="F138" s="274"/>
      <c r="G138" s="275"/>
      <c r="H138" s="275"/>
      <c r="I138" s="275"/>
      <c r="J138" s="113">
        <f>'SO 01 D.1.900 Pol'!F309</f>
        <v>0</v>
      </c>
    </row>
    <row r="139" spans="1:10" ht="25.5" customHeight="1" x14ac:dyDescent="0.2">
      <c r="A139" s="110"/>
      <c r="B139" s="110" t="s">
        <v>245</v>
      </c>
      <c r="C139" s="273" t="s">
        <v>246</v>
      </c>
      <c r="D139" s="273"/>
      <c r="E139" s="273"/>
      <c r="F139" s="274"/>
      <c r="G139" s="275"/>
      <c r="H139" s="275"/>
      <c r="I139" s="275"/>
      <c r="J139" s="113">
        <f>'SO 01 D.1.900 Pol'!F400</f>
        <v>0</v>
      </c>
    </row>
    <row r="140" spans="1:10" ht="25.5" customHeight="1" x14ac:dyDescent="0.2">
      <c r="A140" s="110"/>
      <c r="B140" s="110" t="s">
        <v>247</v>
      </c>
      <c r="C140" s="273" t="s">
        <v>248</v>
      </c>
      <c r="D140" s="273"/>
      <c r="E140" s="273"/>
      <c r="F140" s="274"/>
      <c r="G140" s="275"/>
      <c r="H140" s="275"/>
      <c r="I140" s="275"/>
      <c r="J140" s="113">
        <f>'SO 01 D.1.500 Pol'!F188</f>
        <v>0</v>
      </c>
    </row>
    <row r="141" spans="1:10" ht="25.5" customHeight="1" x14ac:dyDescent="0.2">
      <c r="A141" s="110"/>
      <c r="B141" s="110" t="s">
        <v>249</v>
      </c>
      <c r="C141" s="273" t="s">
        <v>250</v>
      </c>
      <c r="D141" s="273"/>
      <c r="E141" s="273"/>
      <c r="F141" s="274"/>
      <c r="G141" s="275"/>
      <c r="H141" s="275"/>
      <c r="I141" s="275"/>
      <c r="J141" s="113">
        <f>'SO 01 D.1.02 Pol'!F881</f>
        <v>0</v>
      </c>
    </row>
    <row r="142" spans="1:10" ht="25.5" customHeight="1" x14ac:dyDescent="0.2">
      <c r="A142" s="110"/>
      <c r="B142" s="110" t="s">
        <v>251</v>
      </c>
      <c r="C142" s="273" t="s">
        <v>252</v>
      </c>
      <c r="D142" s="273"/>
      <c r="E142" s="273"/>
      <c r="F142" s="274"/>
      <c r="G142" s="275"/>
      <c r="H142" s="275"/>
      <c r="I142" s="275"/>
      <c r="J142" s="113">
        <f>'IO 01 D.2 Pol'!F144</f>
        <v>0</v>
      </c>
    </row>
    <row r="143" spans="1:10" ht="25.5" customHeight="1" x14ac:dyDescent="0.2">
      <c r="A143" s="110"/>
      <c r="B143" s="110" t="s">
        <v>253</v>
      </c>
      <c r="C143" s="273" t="s">
        <v>254</v>
      </c>
      <c r="D143" s="273"/>
      <c r="E143" s="273"/>
      <c r="F143" s="274"/>
      <c r="G143" s="275"/>
      <c r="H143" s="275"/>
      <c r="I143" s="275"/>
      <c r="J143" s="113">
        <f>'00 9991 Naklady'!F9</f>
        <v>0</v>
      </c>
    </row>
    <row r="144" spans="1:10" ht="25.5" customHeight="1" x14ac:dyDescent="0.2">
      <c r="A144" s="110"/>
      <c r="B144" s="114" t="s">
        <v>255</v>
      </c>
      <c r="C144" s="276" t="s">
        <v>256</v>
      </c>
      <c r="D144" s="276"/>
      <c r="E144" s="276"/>
      <c r="F144" s="277"/>
      <c r="G144" s="278"/>
      <c r="H144" s="278"/>
      <c r="I144" s="278"/>
      <c r="J144" s="115">
        <f>'00 9991 Naklady'!F23</f>
        <v>0</v>
      </c>
    </row>
    <row r="145" spans="1:10" ht="25.5" customHeight="1" x14ac:dyDescent="0.2">
      <c r="A145" s="116"/>
      <c r="B145" s="117" t="s">
        <v>257</v>
      </c>
      <c r="C145" s="118"/>
      <c r="D145" s="118"/>
      <c r="E145" s="118"/>
      <c r="F145" s="119"/>
      <c r="G145" s="120"/>
      <c r="H145" s="120"/>
      <c r="I145" s="120"/>
      <c r="J145" s="121" t="e">
        <f>SUM(J44:J144)</f>
        <v>#REF!</v>
      </c>
    </row>
    <row r="146" spans="1:10" x14ac:dyDescent="0.2">
      <c r="A146" s="87"/>
      <c r="B146" s="87"/>
      <c r="C146" s="87"/>
      <c r="D146" s="87"/>
      <c r="E146" s="87"/>
      <c r="F146" s="87"/>
      <c r="G146" s="88"/>
      <c r="H146" s="87"/>
      <c r="I146" s="88"/>
      <c r="J146" s="89"/>
    </row>
    <row r="147" spans="1:10" x14ac:dyDescent="0.2">
      <c r="A147" s="87"/>
      <c r="B147" s="87"/>
      <c r="C147" s="87"/>
      <c r="D147" s="87"/>
      <c r="E147" s="87"/>
      <c r="F147" s="87"/>
      <c r="G147" s="88"/>
      <c r="H147" s="87"/>
      <c r="I147" s="88"/>
      <c r="J147" s="89"/>
    </row>
    <row r="148" spans="1:10" x14ac:dyDescent="0.2">
      <c r="A148" s="87"/>
      <c r="B148" s="87"/>
      <c r="C148" s="87"/>
      <c r="D148" s="87"/>
      <c r="E148" s="87"/>
      <c r="F148" s="87"/>
      <c r="G148" s="88"/>
      <c r="H148" s="87"/>
      <c r="I148" s="88"/>
      <c r="J148" s="89"/>
    </row>
  </sheetData>
  <sheetProtection algorithmName="SHA-512" hashValue="Vb4LlvPslwpXDd1H8UNUapjwPu2fj3CuAJDdLijFQuIC+tLoqKKXcmZz9y0RnYqMrggs6ZWrCmZMkr7pOOYnaQ==" saltValue="ipbnZ+Gm1TTaV8JagB1GlA==" spinCount="100000" sheet="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02">
    <mergeCell ref="C139:I139"/>
    <mergeCell ref="C140:I140"/>
    <mergeCell ref="C141:I141"/>
    <mergeCell ref="C142:I142"/>
    <mergeCell ref="C143:I143"/>
    <mergeCell ref="C144:I144"/>
    <mergeCell ref="C133:I133"/>
    <mergeCell ref="C134:I134"/>
    <mergeCell ref="C135:I135"/>
    <mergeCell ref="C136:I136"/>
    <mergeCell ref="C137:I137"/>
    <mergeCell ref="C138:I138"/>
    <mergeCell ref="C127:I127"/>
    <mergeCell ref="C128:I128"/>
    <mergeCell ref="C129:I129"/>
    <mergeCell ref="C130:I130"/>
    <mergeCell ref="C131:I131"/>
    <mergeCell ref="C132:I132"/>
    <mergeCell ref="C121:I121"/>
    <mergeCell ref="C122:I122"/>
    <mergeCell ref="C123:I123"/>
    <mergeCell ref="C124:I124"/>
    <mergeCell ref="C125:I125"/>
    <mergeCell ref="C126:I126"/>
    <mergeCell ref="C115:I115"/>
    <mergeCell ref="C116:I116"/>
    <mergeCell ref="C117:I117"/>
    <mergeCell ref="C118:I118"/>
    <mergeCell ref="C119:I119"/>
    <mergeCell ref="C120:I120"/>
    <mergeCell ref="C109:I109"/>
    <mergeCell ref="C110:I110"/>
    <mergeCell ref="C111:I111"/>
    <mergeCell ref="C112:I112"/>
    <mergeCell ref="C113:I113"/>
    <mergeCell ref="C114:I114"/>
    <mergeCell ref="C103:I103"/>
    <mergeCell ref="C104:I104"/>
    <mergeCell ref="C105:I105"/>
    <mergeCell ref="C106:I106"/>
    <mergeCell ref="C107:I107"/>
    <mergeCell ref="C108:I108"/>
    <mergeCell ref="C97:I97"/>
    <mergeCell ref="C98:I98"/>
    <mergeCell ref="C99:I99"/>
    <mergeCell ref="C100:I100"/>
    <mergeCell ref="C101:I101"/>
    <mergeCell ref="C102:I102"/>
    <mergeCell ref="C91:I91"/>
    <mergeCell ref="C92:I92"/>
    <mergeCell ref="C93:I93"/>
    <mergeCell ref="C94:I94"/>
    <mergeCell ref="C95:I95"/>
    <mergeCell ref="C96:I96"/>
    <mergeCell ref="C85:I85"/>
    <mergeCell ref="C86:I86"/>
    <mergeCell ref="C87:I87"/>
    <mergeCell ref="C88:I88"/>
    <mergeCell ref="C89:I89"/>
    <mergeCell ref="C90:I90"/>
    <mergeCell ref="C79:I79"/>
    <mergeCell ref="C80:I80"/>
    <mergeCell ref="C81:I81"/>
    <mergeCell ref="C82:I82"/>
    <mergeCell ref="C83:I83"/>
    <mergeCell ref="C84:I84"/>
    <mergeCell ref="C73:I73"/>
    <mergeCell ref="C74:I74"/>
    <mergeCell ref="C75:I75"/>
    <mergeCell ref="C76:I76"/>
    <mergeCell ref="C77:I77"/>
    <mergeCell ref="C78:I78"/>
    <mergeCell ref="C67:I67"/>
    <mergeCell ref="C68:I68"/>
    <mergeCell ref="C69:I69"/>
    <mergeCell ref="C70:I70"/>
    <mergeCell ref="C71:I71"/>
    <mergeCell ref="C72:I72"/>
    <mergeCell ref="C61:I61"/>
    <mergeCell ref="C62:I62"/>
    <mergeCell ref="C63:I63"/>
    <mergeCell ref="C64:I64"/>
    <mergeCell ref="C65:I65"/>
    <mergeCell ref="C66:I66"/>
    <mergeCell ref="C58:I58"/>
    <mergeCell ref="C59:I59"/>
    <mergeCell ref="C60:I60"/>
    <mergeCell ref="C49:I49"/>
    <mergeCell ref="C50:I50"/>
    <mergeCell ref="C51:I51"/>
    <mergeCell ref="C52:I52"/>
    <mergeCell ref="C53:I53"/>
    <mergeCell ref="C54:I54"/>
    <mergeCell ref="B32:E32"/>
    <mergeCell ref="C44:I44"/>
    <mergeCell ref="C45:I45"/>
    <mergeCell ref="C46:I46"/>
    <mergeCell ref="C47:I47"/>
    <mergeCell ref="C48:I48"/>
    <mergeCell ref="C55:I55"/>
    <mergeCell ref="C56:I56"/>
    <mergeCell ref="C57:I57"/>
  </mergeCells>
  <phoneticPr fontId="0" type="noConversion"/>
  <pageMargins left="0.39370078740157483" right="0.19685039370078741" top="0.39370078740157483" bottom="0.39370078740157483" header="0" footer="0.19685039370078741"/>
  <pageSetup paperSize="9" scale="99"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368</v>
      </c>
      <c r="C4" s="170" t="s">
        <v>184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SUMIF(AM8:AM133,AN5,G8:G133)</f>
        <v>0</v>
      </c>
      <c r="AO6">
        <f>SUMIF(AM8:AM133,AO5,G8:G133)</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185</v>
      </c>
      <c r="C9" s="201" t="s">
        <v>186</v>
      </c>
      <c r="D9" s="180"/>
      <c r="E9" s="185"/>
      <c r="F9" s="304">
        <f>SUM(G10:G49)</f>
        <v>0</v>
      </c>
      <c r="G9" s="305"/>
      <c r="H9" s="191"/>
      <c r="I9" s="191">
        <f>SUM(I10:I49)</f>
        <v>0</v>
      </c>
      <c r="J9" s="191"/>
      <c r="K9" s="191">
        <f>SUM(K10:K49)</f>
        <v>0</v>
      </c>
      <c r="L9" s="191"/>
      <c r="M9" s="191">
        <f>SUM(M10:M49)</f>
        <v>0</v>
      </c>
      <c r="N9" s="192"/>
      <c r="O9" s="220"/>
      <c r="AE9" t="s">
        <v>277</v>
      </c>
    </row>
    <row r="10" spans="1:60" ht="22.5" outlineLevel="1" x14ac:dyDescent="0.2">
      <c r="A10" s="217">
        <v>1</v>
      </c>
      <c r="B10" s="176" t="s">
        <v>2337</v>
      </c>
      <c r="C10" s="202" t="s">
        <v>2338</v>
      </c>
      <c r="D10" s="181" t="s">
        <v>759</v>
      </c>
      <c r="E10" s="186">
        <v>1</v>
      </c>
      <c r="F10" s="193"/>
      <c r="G10" s="194">
        <f>ROUND(E10*F10,2)</f>
        <v>0</v>
      </c>
      <c r="H10" s="194">
        <v>21</v>
      </c>
      <c r="I10" s="194">
        <f>G10*(1+H10/100)</f>
        <v>0</v>
      </c>
      <c r="J10" s="194">
        <v>0</v>
      </c>
      <c r="K10" s="194">
        <f>ROUND(E10*J10,2)</f>
        <v>0</v>
      </c>
      <c r="L10" s="194">
        <v>0</v>
      </c>
      <c r="M10" s="194">
        <f>ROUND(E10*L10,2)</f>
        <v>0</v>
      </c>
      <c r="N10" s="195"/>
      <c r="O10" s="221" t="s">
        <v>295</v>
      </c>
      <c r="P10" s="32"/>
      <c r="Q10" s="32"/>
      <c r="R10" s="32"/>
      <c r="S10" s="32"/>
      <c r="T10" s="32"/>
      <c r="U10" s="32"/>
      <c r="V10" s="32"/>
      <c r="W10" s="32"/>
      <c r="X10" s="32"/>
      <c r="Y10" s="32"/>
      <c r="Z10" s="32"/>
      <c r="AA10" s="32"/>
      <c r="AB10" s="32"/>
      <c r="AC10" s="32"/>
      <c r="AD10" s="32"/>
      <c r="AE10" s="32" t="s">
        <v>786</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03" t="s">
        <v>2339</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284</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03" t="s">
        <v>2340</v>
      </c>
      <c r="D12" s="182"/>
      <c r="E12" s="187"/>
      <c r="F12" s="196"/>
      <c r="G12" s="196"/>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284</v>
      </c>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03" t="s">
        <v>2341</v>
      </c>
      <c r="D13" s="182"/>
      <c r="E13" s="187"/>
      <c r="F13" s="196"/>
      <c r="G13" s="196"/>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284</v>
      </c>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03" t="s">
        <v>2342</v>
      </c>
      <c r="D14" s="182"/>
      <c r="E14" s="187"/>
      <c r="F14" s="196"/>
      <c r="G14" s="196"/>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284</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03" t="s">
        <v>2343</v>
      </c>
      <c r="D15" s="182"/>
      <c r="E15" s="187"/>
      <c r="F15" s="196"/>
      <c r="G15" s="196"/>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284</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03" t="s">
        <v>2344</v>
      </c>
      <c r="D16" s="182"/>
      <c r="E16" s="187"/>
      <c r="F16" s="196"/>
      <c r="G16" s="196"/>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284</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03" t="s">
        <v>2345</v>
      </c>
      <c r="D17" s="182"/>
      <c r="E17" s="187"/>
      <c r="F17" s="196"/>
      <c r="G17" s="196"/>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284</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03" t="s">
        <v>2346</v>
      </c>
      <c r="D18" s="182"/>
      <c r="E18" s="187"/>
      <c r="F18" s="196"/>
      <c r="G18" s="196"/>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284</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03" t="s">
        <v>2347</v>
      </c>
      <c r="D19" s="182"/>
      <c r="E19" s="187"/>
      <c r="F19" s="196"/>
      <c r="G19" s="196"/>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284</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2</v>
      </c>
      <c r="B21" s="176" t="s">
        <v>2348</v>
      </c>
      <c r="C21" s="202" t="s">
        <v>2349</v>
      </c>
      <c r="D21" s="181" t="s">
        <v>759</v>
      </c>
      <c r="E21" s="186">
        <v>2</v>
      </c>
      <c r="F21" s="193"/>
      <c r="G21" s="194">
        <f>ROUND(E21*F21,2)</f>
        <v>0</v>
      </c>
      <c r="H21" s="194">
        <v>21</v>
      </c>
      <c r="I21" s="194">
        <f>G21*(1+H21/100)</f>
        <v>0</v>
      </c>
      <c r="J21" s="194">
        <v>0</v>
      </c>
      <c r="K21" s="194">
        <f>ROUND(E21*J21,2)</f>
        <v>0</v>
      </c>
      <c r="L21" s="194">
        <v>0</v>
      </c>
      <c r="M21" s="194">
        <f>ROUND(E21*L21,2)</f>
        <v>0</v>
      </c>
      <c r="N21" s="195"/>
      <c r="O21" s="221" t="s">
        <v>295</v>
      </c>
      <c r="P21" s="32"/>
      <c r="Q21" s="32"/>
      <c r="R21" s="32"/>
      <c r="S21" s="32"/>
      <c r="T21" s="32"/>
      <c r="U21" s="32"/>
      <c r="V21" s="32"/>
      <c r="W21" s="32"/>
      <c r="X21" s="32"/>
      <c r="Y21" s="32"/>
      <c r="Z21" s="32"/>
      <c r="AA21" s="32"/>
      <c r="AB21" s="32"/>
      <c r="AC21" s="32"/>
      <c r="AD21" s="32"/>
      <c r="AE21" s="32" t="s">
        <v>786</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03" t="s">
        <v>2350</v>
      </c>
      <c r="D22" s="182"/>
      <c r="E22" s="187"/>
      <c r="F22" s="196"/>
      <c r="G22" s="196"/>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284</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3</v>
      </c>
      <c r="B24" s="176" t="s">
        <v>2351</v>
      </c>
      <c r="C24" s="202" t="s">
        <v>2352</v>
      </c>
      <c r="D24" s="181" t="s">
        <v>759</v>
      </c>
      <c r="E24" s="186">
        <v>4</v>
      </c>
      <c r="F24" s="193"/>
      <c r="G24" s="194">
        <f>ROUND(E24*F24,2)</f>
        <v>0</v>
      </c>
      <c r="H24" s="194">
        <v>21</v>
      </c>
      <c r="I24" s="194">
        <f>G24*(1+H24/100)</f>
        <v>0</v>
      </c>
      <c r="J24" s="194">
        <v>0</v>
      </c>
      <c r="K24" s="194">
        <f>ROUND(E24*J24,2)</f>
        <v>0</v>
      </c>
      <c r="L24" s="194">
        <v>0</v>
      </c>
      <c r="M24" s="194">
        <f>ROUND(E24*L24,2)</f>
        <v>0</v>
      </c>
      <c r="N24" s="195"/>
      <c r="O24" s="221" t="s">
        <v>295</v>
      </c>
      <c r="P24" s="32"/>
      <c r="Q24" s="32"/>
      <c r="R24" s="32"/>
      <c r="S24" s="32"/>
      <c r="T24" s="32"/>
      <c r="U24" s="32"/>
      <c r="V24" s="32"/>
      <c r="W24" s="32"/>
      <c r="X24" s="32"/>
      <c r="Y24" s="32"/>
      <c r="Z24" s="32"/>
      <c r="AA24" s="32"/>
      <c r="AB24" s="32"/>
      <c r="AC24" s="32"/>
      <c r="AD24" s="32"/>
      <c r="AE24" s="32" t="s">
        <v>786</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4</v>
      </c>
      <c r="B26" s="176" t="s">
        <v>2353</v>
      </c>
      <c r="C26" s="202" t="s">
        <v>2354</v>
      </c>
      <c r="D26" s="181" t="s">
        <v>759</v>
      </c>
      <c r="E26" s="186">
        <v>2</v>
      </c>
      <c r="F26" s="193"/>
      <c r="G26" s="194">
        <f>ROUND(E26*F26,2)</f>
        <v>0</v>
      </c>
      <c r="H26" s="194">
        <v>21</v>
      </c>
      <c r="I26" s="194">
        <f>G26*(1+H26/100)</f>
        <v>0</v>
      </c>
      <c r="J26" s="194">
        <v>0</v>
      </c>
      <c r="K26" s="194">
        <f>ROUND(E26*J26,2)</f>
        <v>0</v>
      </c>
      <c r="L26" s="194">
        <v>0</v>
      </c>
      <c r="M26" s="194">
        <f>ROUND(E26*L26,2)</f>
        <v>0</v>
      </c>
      <c r="N26" s="195"/>
      <c r="O26" s="221" t="s">
        <v>295</v>
      </c>
      <c r="P26" s="32"/>
      <c r="Q26" s="32"/>
      <c r="R26" s="32"/>
      <c r="S26" s="32"/>
      <c r="T26" s="32"/>
      <c r="U26" s="32"/>
      <c r="V26" s="32"/>
      <c r="W26" s="32"/>
      <c r="X26" s="32"/>
      <c r="Y26" s="32"/>
      <c r="Z26" s="32"/>
      <c r="AA26" s="32"/>
      <c r="AB26" s="32"/>
      <c r="AC26" s="32"/>
      <c r="AD26" s="32"/>
      <c r="AE26" s="32" t="s">
        <v>786</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5</v>
      </c>
      <c r="B28" s="176" t="s">
        <v>2355</v>
      </c>
      <c r="C28" s="202" t="s">
        <v>2356</v>
      </c>
      <c r="D28" s="181" t="s">
        <v>759</v>
      </c>
      <c r="E28" s="186">
        <v>4</v>
      </c>
      <c r="F28" s="193"/>
      <c r="G28" s="194">
        <f>ROUND(E28*F28,2)</f>
        <v>0</v>
      </c>
      <c r="H28" s="194">
        <v>21</v>
      </c>
      <c r="I28" s="194">
        <f>G28*(1+H28/100)</f>
        <v>0</v>
      </c>
      <c r="J28" s="194">
        <v>0</v>
      </c>
      <c r="K28" s="194">
        <f>ROUND(E28*J28,2)</f>
        <v>0</v>
      </c>
      <c r="L28" s="194">
        <v>0</v>
      </c>
      <c r="M28" s="194">
        <f>ROUND(E28*L28,2)</f>
        <v>0</v>
      </c>
      <c r="N28" s="195"/>
      <c r="O28" s="221" t="s">
        <v>295</v>
      </c>
      <c r="P28" s="32"/>
      <c r="Q28" s="32"/>
      <c r="R28" s="32"/>
      <c r="S28" s="32"/>
      <c r="T28" s="32"/>
      <c r="U28" s="32"/>
      <c r="V28" s="32"/>
      <c r="W28" s="32"/>
      <c r="X28" s="32"/>
      <c r="Y28" s="32"/>
      <c r="Z28" s="32"/>
      <c r="AA28" s="32"/>
      <c r="AB28" s="32"/>
      <c r="AC28" s="32"/>
      <c r="AD28" s="32"/>
      <c r="AE28" s="32" t="s">
        <v>786</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6</v>
      </c>
      <c r="B30" s="176" t="s">
        <v>2357</v>
      </c>
      <c r="C30" s="202" t="s">
        <v>2358</v>
      </c>
      <c r="D30" s="181" t="s">
        <v>759</v>
      </c>
      <c r="E30" s="186">
        <v>2</v>
      </c>
      <c r="F30" s="193"/>
      <c r="G30" s="194">
        <f>ROUND(E30*F30,2)</f>
        <v>0</v>
      </c>
      <c r="H30" s="194">
        <v>21</v>
      </c>
      <c r="I30" s="194">
        <f>G30*(1+H30/100)</f>
        <v>0</v>
      </c>
      <c r="J30" s="194">
        <v>0</v>
      </c>
      <c r="K30" s="194">
        <f>ROUND(E30*J30,2)</f>
        <v>0</v>
      </c>
      <c r="L30" s="194">
        <v>0</v>
      </c>
      <c r="M30" s="194">
        <f>ROUND(E30*L30,2)</f>
        <v>0</v>
      </c>
      <c r="N30" s="195"/>
      <c r="O30" s="221" t="s">
        <v>295</v>
      </c>
      <c r="P30" s="32"/>
      <c r="Q30" s="32"/>
      <c r="R30" s="32"/>
      <c r="S30" s="32"/>
      <c r="T30" s="32"/>
      <c r="U30" s="32"/>
      <c r="V30" s="32"/>
      <c r="W30" s="32"/>
      <c r="X30" s="32"/>
      <c r="Y30" s="32"/>
      <c r="Z30" s="32"/>
      <c r="AA30" s="32"/>
      <c r="AB30" s="32"/>
      <c r="AC30" s="32"/>
      <c r="AD30" s="32"/>
      <c r="AE30" s="32" t="s">
        <v>786</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7</v>
      </c>
      <c r="B32" s="176" t="s">
        <v>2359</v>
      </c>
      <c r="C32" s="202" t="s">
        <v>2358</v>
      </c>
      <c r="D32" s="181" t="s">
        <v>759</v>
      </c>
      <c r="E32" s="186">
        <v>8</v>
      </c>
      <c r="F32" s="193"/>
      <c r="G32" s="194">
        <f>ROUND(E32*F32,2)</f>
        <v>0</v>
      </c>
      <c r="H32" s="194">
        <v>21</v>
      </c>
      <c r="I32" s="194">
        <f>G32*(1+H32/100)</f>
        <v>0</v>
      </c>
      <c r="J32" s="194">
        <v>0</v>
      </c>
      <c r="K32" s="194">
        <f>ROUND(E32*J32,2)</f>
        <v>0</v>
      </c>
      <c r="L32" s="194">
        <v>0</v>
      </c>
      <c r="M32" s="194">
        <f>ROUND(E32*L32,2)</f>
        <v>0</v>
      </c>
      <c r="N32" s="195"/>
      <c r="O32" s="221" t="s">
        <v>295</v>
      </c>
      <c r="P32" s="32"/>
      <c r="Q32" s="32"/>
      <c r="R32" s="32"/>
      <c r="S32" s="32"/>
      <c r="T32" s="32"/>
      <c r="U32" s="32"/>
      <c r="V32" s="32"/>
      <c r="W32" s="32"/>
      <c r="X32" s="32"/>
      <c r="Y32" s="32"/>
      <c r="Z32" s="32"/>
      <c r="AA32" s="32"/>
      <c r="AB32" s="32"/>
      <c r="AC32" s="32"/>
      <c r="AD32" s="32"/>
      <c r="AE32" s="32" t="s">
        <v>786</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8</v>
      </c>
      <c r="B34" s="176" t="s">
        <v>2360</v>
      </c>
      <c r="C34" s="202" t="s">
        <v>2361</v>
      </c>
      <c r="D34" s="181" t="s">
        <v>759</v>
      </c>
      <c r="E34" s="186">
        <v>2</v>
      </c>
      <c r="F34" s="193"/>
      <c r="G34" s="194">
        <f>ROUND(E34*F34,2)</f>
        <v>0</v>
      </c>
      <c r="H34" s="194">
        <v>21</v>
      </c>
      <c r="I34" s="194">
        <f>G34*(1+H34/100)</f>
        <v>0</v>
      </c>
      <c r="J34" s="194">
        <v>0</v>
      </c>
      <c r="K34" s="194">
        <f>ROUND(E34*J34,2)</f>
        <v>0</v>
      </c>
      <c r="L34" s="194">
        <v>0</v>
      </c>
      <c r="M34" s="194">
        <f>ROUND(E34*L34,2)</f>
        <v>0</v>
      </c>
      <c r="N34" s="195"/>
      <c r="O34" s="221" t="s">
        <v>295</v>
      </c>
      <c r="P34" s="32"/>
      <c r="Q34" s="32"/>
      <c r="R34" s="32"/>
      <c r="S34" s="32"/>
      <c r="T34" s="32"/>
      <c r="U34" s="32"/>
      <c r="V34" s="32"/>
      <c r="W34" s="32"/>
      <c r="X34" s="32"/>
      <c r="Y34" s="32"/>
      <c r="Z34" s="32"/>
      <c r="AA34" s="32"/>
      <c r="AB34" s="32"/>
      <c r="AC34" s="32"/>
      <c r="AD34" s="32"/>
      <c r="AE34" s="32" t="s">
        <v>786</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9</v>
      </c>
      <c r="B36" s="176" t="s">
        <v>2362</v>
      </c>
      <c r="C36" s="202" t="s">
        <v>2363</v>
      </c>
      <c r="D36" s="181" t="s">
        <v>610</v>
      </c>
      <c r="E36" s="186">
        <v>7</v>
      </c>
      <c r="F36" s="193"/>
      <c r="G36" s="194">
        <f>ROUND(E36*F36,2)</f>
        <v>0</v>
      </c>
      <c r="H36" s="194">
        <v>21</v>
      </c>
      <c r="I36" s="194">
        <f>G36*(1+H36/100)</f>
        <v>0</v>
      </c>
      <c r="J36" s="194">
        <v>0</v>
      </c>
      <c r="K36" s="194">
        <f>ROUND(E36*J36,2)</f>
        <v>0</v>
      </c>
      <c r="L36" s="194">
        <v>0</v>
      </c>
      <c r="M36" s="194">
        <f>ROUND(E36*L36,2)</f>
        <v>0</v>
      </c>
      <c r="N36" s="195"/>
      <c r="O36" s="221" t="s">
        <v>295</v>
      </c>
      <c r="P36" s="32"/>
      <c r="Q36" s="32"/>
      <c r="R36" s="32"/>
      <c r="S36" s="32"/>
      <c r="T36" s="32"/>
      <c r="U36" s="32"/>
      <c r="V36" s="32"/>
      <c r="W36" s="32"/>
      <c r="X36" s="32"/>
      <c r="Y36" s="32"/>
      <c r="Z36" s="32"/>
      <c r="AA36" s="32"/>
      <c r="AB36" s="32"/>
      <c r="AC36" s="32"/>
      <c r="AD36" s="32"/>
      <c r="AE36" s="32" t="s">
        <v>786</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10</v>
      </c>
      <c r="B38" s="176" t="s">
        <v>2364</v>
      </c>
      <c r="C38" s="202" t="s">
        <v>2365</v>
      </c>
      <c r="D38" s="181" t="s">
        <v>642</v>
      </c>
      <c r="E38" s="186">
        <v>6</v>
      </c>
      <c r="F38" s="193"/>
      <c r="G38" s="194">
        <f>ROUND(E38*F38,2)</f>
        <v>0</v>
      </c>
      <c r="H38" s="194">
        <v>21</v>
      </c>
      <c r="I38" s="194">
        <f>G38*(1+H38/100)</f>
        <v>0</v>
      </c>
      <c r="J38" s="194">
        <v>0</v>
      </c>
      <c r="K38" s="194">
        <f>ROUND(E38*J38,2)</f>
        <v>0</v>
      </c>
      <c r="L38" s="194">
        <v>0</v>
      </c>
      <c r="M38" s="194">
        <f>ROUND(E38*L38,2)</f>
        <v>0</v>
      </c>
      <c r="N38" s="195"/>
      <c r="O38" s="221" t="s">
        <v>295</v>
      </c>
      <c r="P38" s="32"/>
      <c r="Q38" s="32"/>
      <c r="R38" s="32"/>
      <c r="S38" s="32"/>
      <c r="T38" s="32"/>
      <c r="U38" s="32"/>
      <c r="V38" s="32"/>
      <c r="W38" s="32"/>
      <c r="X38" s="32"/>
      <c r="Y38" s="32"/>
      <c r="Z38" s="32"/>
      <c r="AA38" s="32"/>
      <c r="AB38" s="32"/>
      <c r="AC38" s="32"/>
      <c r="AD38" s="32"/>
      <c r="AE38" s="32" t="s">
        <v>786</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11</v>
      </c>
      <c r="B40" s="176" t="s">
        <v>2366</v>
      </c>
      <c r="C40" s="202" t="s">
        <v>2367</v>
      </c>
      <c r="D40" s="181" t="s">
        <v>642</v>
      </c>
      <c r="E40" s="186">
        <v>10</v>
      </c>
      <c r="F40" s="193"/>
      <c r="G40" s="194">
        <f>ROUND(E40*F40,2)</f>
        <v>0</v>
      </c>
      <c r="H40" s="194">
        <v>21</v>
      </c>
      <c r="I40" s="194">
        <f>G40*(1+H40/100)</f>
        <v>0</v>
      </c>
      <c r="J40" s="194">
        <v>0</v>
      </c>
      <c r="K40" s="194">
        <f>ROUND(E40*J40,2)</f>
        <v>0</v>
      </c>
      <c r="L40" s="194">
        <v>0</v>
      </c>
      <c r="M40" s="194">
        <f>ROUND(E40*L40,2)</f>
        <v>0</v>
      </c>
      <c r="N40" s="195"/>
      <c r="O40" s="221" t="s">
        <v>295</v>
      </c>
      <c r="P40" s="32"/>
      <c r="Q40" s="32"/>
      <c r="R40" s="32"/>
      <c r="S40" s="32"/>
      <c r="T40" s="32"/>
      <c r="U40" s="32"/>
      <c r="V40" s="32"/>
      <c r="W40" s="32"/>
      <c r="X40" s="32"/>
      <c r="Y40" s="32"/>
      <c r="Z40" s="32"/>
      <c r="AA40" s="32"/>
      <c r="AB40" s="32"/>
      <c r="AC40" s="32"/>
      <c r="AD40" s="32"/>
      <c r="AE40" s="32" t="s">
        <v>786</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12</v>
      </c>
      <c r="B42" s="176" t="s">
        <v>2368</v>
      </c>
      <c r="C42" s="202" t="s">
        <v>2369</v>
      </c>
      <c r="D42" s="181" t="s">
        <v>642</v>
      </c>
      <c r="E42" s="186">
        <v>14</v>
      </c>
      <c r="F42" s="193"/>
      <c r="G42" s="194">
        <f>ROUND(E42*F42,2)</f>
        <v>0</v>
      </c>
      <c r="H42" s="194">
        <v>21</v>
      </c>
      <c r="I42" s="194">
        <f>G42*(1+H42/100)</f>
        <v>0</v>
      </c>
      <c r="J42" s="194">
        <v>0</v>
      </c>
      <c r="K42" s="194">
        <f>ROUND(E42*J42,2)</f>
        <v>0</v>
      </c>
      <c r="L42" s="194">
        <v>0</v>
      </c>
      <c r="M42" s="194">
        <f>ROUND(E42*L42,2)</f>
        <v>0</v>
      </c>
      <c r="N42" s="195"/>
      <c r="O42" s="221" t="s">
        <v>295</v>
      </c>
      <c r="P42" s="32"/>
      <c r="Q42" s="32"/>
      <c r="R42" s="32"/>
      <c r="S42" s="32"/>
      <c r="T42" s="32"/>
      <c r="U42" s="32"/>
      <c r="V42" s="32"/>
      <c r="W42" s="32"/>
      <c r="X42" s="32"/>
      <c r="Y42" s="32"/>
      <c r="Z42" s="32"/>
      <c r="AA42" s="32"/>
      <c r="AB42" s="32"/>
      <c r="AC42" s="32"/>
      <c r="AD42" s="32"/>
      <c r="AE42" s="32" t="s">
        <v>786</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13</v>
      </c>
      <c r="B44" s="176" t="s">
        <v>2370</v>
      </c>
      <c r="C44" s="202" t="s">
        <v>2371</v>
      </c>
      <c r="D44" s="181" t="s">
        <v>642</v>
      </c>
      <c r="E44" s="186">
        <v>30</v>
      </c>
      <c r="F44" s="193"/>
      <c r="G44" s="194">
        <f>ROUND(E44*F44,2)</f>
        <v>0</v>
      </c>
      <c r="H44" s="194">
        <v>21</v>
      </c>
      <c r="I44" s="194">
        <f>G44*(1+H44/100)</f>
        <v>0</v>
      </c>
      <c r="J44" s="194">
        <v>0</v>
      </c>
      <c r="K44" s="194">
        <f>ROUND(E44*J44,2)</f>
        <v>0</v>
      </c>
      <c r="L44" s="194">
        <v>0</v>
      </c>
      <c r="M44" s="194">
        <f>ROUND(E44*L44,2)</f>
        <v>0</v>
      </c>
      <c r="N44" s="195"/>
      <c r="O44" s="221" t="s">
        <v>295</v>
      </c>
      <c r="P44" s="32"/>
      <c r="Q44" s="32"/>
      <c r="R44" s="32"/>
      <c r="S44" s="32"/>
      <c r="T44" s="32"/>
      <c r="U44" s="32"/>
      <c r="V44" s="32"/>
      <c r="W44" s="32"/>
      <c r="X44" s="32"/>
      <c r="Y44" s="32"/>
      <c r="Z44" s="32"/>
      <c r="AA44" s="32"/>
      <c r="AB44" s="32"/>
      <c r="AC44" s="32"/>
      <c r="AD44" s="32"/>
      <c r="AE44" s="32" t="s">
        <v>786</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14</v>
      </c>
      <c r="B46" s="176" t="s">
        <v>2372</v>
      </c>
      <c r="C46" s="202" t="s">
        <v>2373</v>
      </c>
      <c r="D46" s="181" t="s">
        <v>610</v>
      </c>
      <c r="E46" s="186">
        <v>27</v>
      </c>
      <c r="F46" s="193"/>
      <c r="G46" s="194">
        <f>ROUND(E46*F46,2)</f>
        <v>0</v>
      </c>
      <c r="H46" s="194">
        <v>21</v>
      </c>
      <c r="I46" s="194">
        <f>G46*(1+H46/100)</f>
        <v>0</v>
      </c>
      <c r="J46" s="194">
        <v>0</v>
      </c>
      <c r="K46" s="194">
        <f>ROUND(E46*J46,2)</f>
        <v>0</v>
      </c>
      <c r="L46" s="194">
        <v>0</v>
      </c>
      <c r="M46" s="194">
        <f>ROUND(E46*L46,2)</f>
        <v>0</v>
      </c>
      <c r="N46" s="195"/>
      <c r="O46" s="221" t="s">
        <v>295</v>
      </c>
      <c r="P46" s="32"/>
      <c r="Q46" s="32"/>
      <c r="R46" s="32"/>
      <c r="S46" s="32"/>
      <c r="T46" s="32"/>
      <c r="U46" s="32"/>
      <c r="V46" s="32"/>
      <c r="W46" s="32"/>
      <c r="X46" s="32"/>
      <c r="Y46" s="32"/>
      <c r="Z46" s="32"/>
      <c r="AA46" s="32"/>
      <c r="AB46" s="32"/>
      <c r="AC46" s="32"/>
      <c r="AD46" s="32"/>
      <c r="AE46" s="32" t="s">
        <v>786</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15</v>
      </c>
      <c r="B48" s="176" t="s">
        <v>2374</v>
      </c>
      <c r="C48" s="202" t="s">
        <v>2375</v>
      </c>
      <c r="D48" s="181" t="s">
        <v>638</v>
      </c>
      <c r="E48" s="186">
        <v>30</v>
      </c>
      <c r="F48" s="193"/>
      <c r="G48" s="194">
        <f>ROUND(E48*F48,2)</f>
        <v>0</v>
      </c>
      <c r="H48" s="194">
        <v>21</v>
      </c>
      <c r="I48" s="194">
        <f>G48*(1+H48/100)</f>
        <v>0</v>
      </c>
      <c r="J48" s="194">
        <v>0</v>
      </c>
      <c r="K48" s="194">
        <f>ROUND(E48*J48,2)</f>
        <v>0</v>
      </c>
      <c r="L48" s="194">
        <v>0</v>
      </c>
      <c r="M48" s="194">
        <f>ROUND(E48*L48,2)</f>
        <v>0</v>
      </c>
      <c r="N48" s="195"/>
      <c r="O48" s="221" t="s">
        <v>295</v>
      </c>
      <c r="P48" s="32"/>
      <c r="Q48" s="32"/>
      <c r="R48" s="32"/>
      <c r="S48" s="32"/>
      <c r="T48" s="32"/>
      <c r="U48" s="32"/>
      <c r="V48" s="32"/>
      <c r="W48" s="32"/>
      <c r="X48" s="32"/>
      <c r="Y48" s="32"/>
      <c r="Z48" s="32"/>
      <c r="AA48" s="32"/>
      <c r="AB48" s="32"/>
      <c r="AC48" s="32"/>
      <c r="AD48" s="32"/>
      <c r="AE48" s="32" t="s">
        <v>799</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x14ac:dyDescent="0.2">
      <c r="A50" s="216" t="s">
        <v>276</v>
      </c>
      <c r="B50" s="175" t="s">
        <v>187</v>
      </c>
      <c r="C50" s="201" t="s">
        <v>188</v>
      </c>
      <c r="D50" s="180"/>
      <c r="E50" s="185"/>
      <c r="F50" s="304">
        <f>SUM(G51:G79)</f>
        <v>0</v>
      </c>
      <c r="G50" s="305"/>
      <c r="H50" s="191"/>
      <c r="I50" s="191">
        <f>SUM(I51:I79)</f>
        <v>0</v>
      </c>
      <c r="J50" s="191"/>
      <c r="K50" s="191">
        <f>SUM(K51:K79)</f>
        <v>0</v>
      </c>
      <c r="L50" s="191"/>
      <c r="M50" s="191">
        <f>SUM(M51:M79)</f>
        <v>0</v>
      </c>
      <c r="N50" s="192"/>
      <c r="O50" s="220"/>
      <c r="AE50" t="s">
        <v>277</v>
      </c>
    </row>
    <row r="51" spans="1:60" outlineLevel="1" x14ac:dyDescent="0.2">
      <c r="A51" s="217">
        <v>16</v>
      </c>
      <c r="B51" s="176" t="s">
        <v>2376</v>
      </c>
      <c r="C51" s="202" t="s">
        <v>2377</v>
      </c>
      <c r="D51" s="181" t="s">
        <v>759</v>
      </c>
      <c r="E51" s="186">
        <v>2</v>
      </c>
      <c r="F51" s="193"/>
      <c r="G51" s="194">
        <f>ROUND(E51*F51,2)</f>
        <v>0</v>
      </c>
      <c r="H51" s="194">
        <v>21</v>
      </c>
      <c r="I51" s="194">
        <f>G51*(1+H51/100)</f>
        <v>0</v>
      </c>
      <c r="J51" s="194">
        <v>0</v>
      </c>
      <c r="K51" s="194">
        <f>ROUND(E51*J51,2)</f>
        <v>0</v>
      </c>
      <c r="L51" s="194">
        <v>0</v>
      </c>
      <c r="M51" s="194">
        <f>ROUND(E51*L51,2)</f>
        <v>0</v>
      </c>
      <c r="N51" s="195"/>
      <c r="O51" s="221" t="s">
        <v>295</v>
      </c>
      <c r="P51" s="32"/>
      <c r="Q51" s="32"/>
      <c r="R51" s="32"/>
      <c r="S51" s="32"/>
      <c r="T51" s="32"/>
      <c r="U51" s="32"/>
      <c r="V51" s="32"/>
      <c r="W51" s="32"/>
      <c r="X51" s="32"/>
      <c r="Y51" s="32"/>
      <c r="Z51" s="32"/>
      <c r="AA51" s="32"/>
      <c r="AB51" s="32"/>
      <c r="AC51" s="32"/>
      <c r="AD51" s="32"/>
      <c r="AE51" s="32" t="s">
        <v>786</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03" t="s">
        <v>2378</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284</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17</v>
      </c>
      <c r="B54" s="176" t="s">
        <v>2379</v>
      </c>
      <c r="C54" s="202" t="s">
        <v>2380</v>
      </c>
      <c r="D54" s="181" t="s">
        <v>759</v>
      </c>
      <c r="E54" s="186">
        <v>2</v>
      </c>
      <c r="F54" s="193"/>
      <c r="G54" s="194">
        <f>ROUND(E54*F54,2)</f>
        <v>0</v>
      </c>
      <c r="H54" s="194">
        <v>21</v>
      </c>
      <c r="I54" s="194">
        <f>G54*(1+H54/100)</f>
        <v>0</v>
      </c>
      <c r="J54" s="194">
        <v>0</v>
      </c>
      <c r="K54" s="194">
        <f>ROUND(E54*J54,2)</f>
        <v>0</v>
      </c>
      <c r="L54" s="194">
        <v>0</v>
      </c>
      <c r="M54" s="194">
        <f>ROUND(E54*L54,2)</f>
        <v>0</v>
      </c>
      <c r="N54" s="195"/>
      <c r="O54" s="221" t="s">
        <v>295</v>
      </c>
      <c r="P54" s="32"/>
      <c r="Q54" s="32"/>
      <c r="R54" s="32"/>
      <c r="S54" s="32"/>
      <c r="T54" s="32"/>
      <c r="U54" s="32"/>
      <c r="V54" s="32"/>
      <c r="W54" s="32"/>
      <c r="X54" s="32"/>
      <c r="Y54" s="32"/>
      <c r="Z54" s="32"/>
      <c r="AA54" s="32"/>
      <c r="AB54" s="32"/>
      <c r="AC54" s="32"/>
      <c r="AD54" s="32"/>
      <c r="AE54" s="32" t="s">
        <v>786</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03" t="s">
        <v>2381</v>
      </c>
      <c r="D55" s="182"/>
      <c r="E55" s="187"/>
      <c r="F55" s="196"/>
      <c r="G55" s="196"/>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284</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18</v>
      </c>
      <c r="B57" s="176" t="s">
        <v>2382</v>
      </c>
      <c r="C57" s="202" t="s">
        <v>2383</v>
      </c>
      <c r="D57" s="181" t="s">
        <v>759</v>
      </c>
      <c r="E57" s="186">
        <v>2</v>
      </c>
      <c r="F57" s="193"/>
      <c r="G57" s="194">
        <f>ROUND(E57*F57,2)</f>
        <v>0</v>
      </c>
      <c r="H57" s="194">
        <v>21</v>
      </c>
      <c r="I57" s="194">
        <f>G57*(1+H57/100)</f>
        <v>0</v>
      </c>
      <c r="J57" s="194">
        <v>0</v>
      </c>
      <c r="K57" s="194">
        <f>ROUND(E57*J57,2)</f>
        <v>0</v>
      </c>
      <c r="L57" s="194">
        <v>0</v>
      </c>
      <c r="M57" s="194">
        <f>ROUND(E57*L57,2)</f>
        <v>0</v>
      </c>
      <c r="N57" s="195"/>
      <c r="O57" s="221" t="s">
        <v>295</v>
      </c>
      <c r="P57" s="32"/>
      <c r="Q57" s="32"/>
      <c r="R57" s="32"/>
      <c r="S57" s="32"/>
      <c r="T57" s="32"/>
      <c r="U57" s="32"/>
      <c r="V57" s="32"/>
      <c r="W57" s="32"/>
      <c r="X57" s="32"/>
      <c r="Y57" s="32"/>
      <c r="Z57" s="32"/>
      <c r="AA57" s="32"/>
      <c r="AB57" s="32"/>
      <c r="AC57" s="32"/>
      <c r="AD57" s="32"/>
      <c r="AE57" s="32" t="s">
        <v>786</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03" t="s">
        <v>2384</v>
      </c>
      <c r="D58" s="182"/>
      <c r="E58" s="187"/>
      <c r="F58" s="196"/>
      <c r="G58" s="196"/>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284</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19</v>
      </c>
      <c r="B60" s="176" t="s">
        <v>2385</v>
      </c>
      <c r="C60" s="202" t="s">
        <v>2358</v>
      </c>
      <c r="D60" s="181" t="s">
        <v>759</v>
      </c>
      <c r="E60" s="186">
        <v>7</v>
      </c>
      <c r="F60" s="193"/>
      <c r="G60" s="194">
        <f>ROUND(E60*F60,2)</f>
        <v>0</v>
      </c>
      <c r="H60" s="194">
        <v>21</v>
      </c>
      <c r="I60" s="194">
        <f>G60*(1+H60/100)</f>
        <v>0</v>
      </c>
      <c r="J60" s="194">
        <v>0</v>
      </c>
      <c r="K60" s="194">
        <f>ROUND(E60*J60,2)</f>
        <v>0</v>
      </c>
      <c r="L60" s="194">
        <v>0</v>
      </c>
      <c r="M60" s="194">
        <f>ROUND(E60*L60,2)</f>
        <v>0</v>
      </c>
      <c r="N60" s="195"/>
      <c r="O60" s="221" t="s">
        <v>295</v>
      </c>
      <c r="P60" s="32"/>
      <c r="Q60" s="32"/>
      <c r="R60" s="32"/>
      <c r="S60" s="32"/>
      <c r="T60" s="32"/>
      <c r="U60" s="32"/>
      <c r="V60" s="32"/>
      <c r="W60" s="32"/>
      <c r="X60" s="32"/>
      <c r="Y60" s="32"/>
      <c r="Z60" s="32"/>
      <c r="AA60" s="32"/>
      <c r="AB60" s="32"/>
      <c r="AC60" s="32"/>
      <c r="AD60" s="32"/>
      <c r="AE60" s="32" t="s">
        <v>786</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03" t="s">
        <v>2386</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284</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20</v>
      </c>
      <c r="B63" s="176" t="s">
        <v>2387</v>
      </c>
      <c r="C63" s="202" t="s">
        <v>2358</v>
      </c>
      <c r="D63" s="181" t="s">
        <v>759</v>
      </c>
      <c r="E63" s="186">
        <v>1</v>
      </c>
      <c r="F63" s="193"/>
      <c r="G63" s="194">
        <f>ROUND(E63*F63,2)</f>
        <v>0</v>
      </c>
      <c r="H63" s="194">
        <v>21</v>
      </c>
      <c r="I63" s="194">
        <f>G63*(1+H63/100)</f>
        <v>0</v>
      </c>
      <c r="J63" s="194">
        <v>0</v>
      </c>
      <c r="K63" s="194">
        <f>ROUND(E63*J63,2)</f>
        <v>0</v>
      </c>
      <c r="L63" s="194">
        <v>0</v>
      </c>
      <c r="M63" s="194">
        <f>ROUND(E63*L63,2)</f>
        <v>0</v>
      </c>
      <c r="N63" s="195"/>
      <c r="O63" s="221" t="s">
        <v>295</v>
      </c>
      <c r="P63" s="32"/>
      <c r="Q63" s="32"/>
      <c r="R63" s="32"/>
      <c r="S63" s="32"/>
      <c r="T63" s="32"/>
      <c r="U63" s="32"/>
      <c r="V63" s="32"/>
      <c r="W63" s="32"/>
      <c r="X63" s="32"/>
      <c r="Y63" s="32"/>
      <c r="Z63" s="32"/>
      <c r="AA63" s="32"/>
      <c r="AB63" s="32"/>
      <c r="AC63" s="32"/>
      <c r="AD63" s="32"/>
      <c r="AE63" s="32" t="s">
        <v>786</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2388</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284</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21</v>
      </c>
      <c r="B66" s="176" t="s">
        <v>2389</v>
      </c>
      <c r="C66" s="202" t="s">
        <v>2365</v>
      </c>
      <c r="D66" s="181" t="s">
        <v>642</v>
      </c>
      <c r="E66" s="186">
        <v>9</v>
      </c>
      <c r="F66" s="193"/>
      <c r="G66" s="194">
        <f>ROUND(E66*F66,2)</f>
        <v>0</v>
      </c>
      <c r="H66" s="194">
        <v>21</v>
      </c>
      <c r="I66" s="194">
        <f>G66*(1+H66/100)</f>
        <v>0</v>
      </c>
      <c r="J66" s="194">
        <v>0</v>
      </c>
      <c r="K66" s="194">
        <f>ROUND(E66*J66,2)</f>
        <v>0</v>
      </c>
      <c r="L66" s="194">
        <v>0</v>
      </c>
      <c r="M66" s="194">
        <f>ROUND(E66*L66,2)</f>
        <v>0</v>
      </c>
      <c r="N66" s="195"/>
      <c r="O66" s="221" t="s">
        <v>295</v>
      </c>
      <c r="P66" s="32"/>
      <c r="Q66" s="32"/>
      <c r="R66" s="32"/>
      <c r="S66" s="32"/>
      <c r="T66" s="32"/>
      <c r="U66" s="32"/>
      <c r="V66" s="32"/>
      <c r="W66" s="32"/>
      <c r="X66" s="32"/>
      <c r="Y66" s="32"/>
      <c r="Z66" s="32"/>
      <c r="AA66" s="32"/>
      <c r="AB66" s="32"/>
      <c r="AC66" s="32"/>
      <c r="AD66" s="32"/>
      <c r="AE66" s="32" t="s">
        <v>786</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03" t="s">
        <v>2390</v>
      </c>
      <c r="D67" s="182"/>
      <c r="E67" s="187"/>
      <c r="F67" s="196"/>
      <c r="G67" s="196"/>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284</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22</v>
      </c>
      <c r="B69" s="176" t="s">
        <v>2391</v>
      </c>
      <c r="C69" s="202" t="s">
        <v>2392</v>
      </c>
      <c r="D69" s="181" t="s">
        <v>642</v>
      </c>
      <c r="E69" s="186">
        <v>12</v>
      </c>
      <c r="F69" s="193"/>
      <c r="G69" s="194">
        <f>ROUND(E69*F69,2)</f>
        <v>0</v>
      </c>
      <c r="H69" s="194">
        <v>21</v>
      </c>
      <c r="I69" s="194">
        <f>G69*(1+H69/100)</f>
        <v>0</v>
      </c>
      <c r="J69" s="194">
        <v>0</v>
      </c>
      <c r="K69" s="194">
        <f>ROUND(E69*J69,2)</f>
        <v>0</v>
      </c>
      <c r="L69" s="194">
        <v>0</v>
      </c>
      <c r="M69" s="194">
        <f>ROUND(E69*L69,2)</f>
        <v>0</v>
      </c>
      <c r="N69" s="195"/>
      <c r="O69" s="221" t="s">
        <v>295</v>
      </c>
      <c r="P69" s="32"/>
      <c r="Q69" s="32"/>
      <c r="R69" s="32"/>
      <c r="S69" s="32"/>
      <c r="T69" s="32"/>
      <c r="U69" s="32"/>
      <c r="V69" s="32"/>
      <c r="W69" s="32"/>
      <c r="X69" s="32"/>
      <c r="Y69" s="32"/>
      <c r="Z69" s="32"/>
      <c r="AA69" s="32"/>
      <c r="AB69" s="32"/>
      <c r="AC69" s="32"/>
      <c r="AD69" s="32"/>
      <c r="AE69" s="32" t="s">
        <v>786</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03" t="s">
        <v>2390</v>
      </c>
      <c r="D70" s="182"/>
      <c r="E70" s="187"/>
      <c r="F70" s="196"/>
      <c r="G70" s="196"/>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284</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23</v>
      </c>
      <c r="B72" s="176" t="s">
        <v>2393</v>
      </c>
      <c r="C72" s="202" t="s">
        <v>2367</v>
      </c>
      <c r="D72" s="181" t="s">
        <v>642</v>
      </c>
      <c r="E72" s="186">
        <v>1</v>
      </c>
      <c r="F72" s="193"/>
      <c r="G72" s="194">
        <f>ROUND(E72*F72,2)</f>
        <v>0</v>
      </c>
      <c r="H72" s="194">
        <v>21</v>
      </c>
      <c r="I72" s="194">
        <f>G72*(1+H72/100)</f>
        <v>0</v>
      </c>
      <c r="J72" s="194">
        <v>0</v>
      </c>
      <c r="K72" s="194">
        <f>ROUND(E72*J72,2)</f>
        <v>0</v>
      </c>
      <c r="L72" s="194">
        <v>0</v>
      </c>
      <c r="M72" s="194">
        <f>ROUND(E72*L72,2)</f>
        <v>0</v>
      </c>
      <c r="N72" s="195"/>
      <c r="O72" s="221" t="s">
        <v>295</v>
      </c>
      <c r="P72" s="32"/>
      <c r="Q72" s="32"/>
      <c r="R72" s="32"/>
      <c r="S72" s="32"/>
      <c r="T72" s="32"/>
      <c r="U72" s="32"/>
      <c r="V72" s="32"/>
      <c r="W72" s="32"/>
      <c r="X72" s="32"/>
      <c r="Y72" s="32"/>
      <c r="Z72" s="32"/>
      <c r="AA72" s="32"/>
      <c r="AB72" s="32"/>
      <c r="AC72" s="32"/>
      <c r="AD72" s="32"/>
      <c r="AE72" s="32" t="s">
        <v>786</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03" t="s">
        <v>2390</v>
      </c>
      <c r="D73" s="182"/>
      <c r="E73" s="187"/>
      <c r="F73" s="196"/>
      <c r="G73" s="196"/>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284</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24</v>
      </c>
      <c r="B75" s="176" t="s">
        <v>2394</v>
      </c>
      <c r="C75" s="202" t="s">
        <v>2373</v>
      </c>
      <c r="D75" s="181" t="s">
        <v>610</v>
      </c>
      <c r="E75" s="186">
        <v>3</v>
      </c>
      <c r="F75" s="193"/>
      <c r="G75" s="194">
        <f>ROUND(E75*F75,2)</f>
        <v>0</v>
      </c>
      <c r="H75" s="194">
        <v>21</v>
      </c>
      <c r="I75" s="194">
        <f>G75*(1+H75/100)</f>
        <v>0</v>
      </c>
      <c r="J75" s="194">
        <v>0</v>
      </c>
      <c r="K75" s="194">
        <f>ROUND(E75*J75,2)</f>
        <v>0</v>
      </c>
      <c r="L75" s="194">
        <v>0</v>
      </c>
      <c r="M75" s="194">
        <f>ROUND(E75*L75,2)</f>
        <v>0</v>
      </c>
      <c r="N75" s="195"/>
      <c r="O75" s="221" t="s">
        <v>295</v>
      </c>
      <c r="P75" s="32"/>
      <c r="Q75" s="32"/>
      <c r="R75" s="32"/>
      <c r="S75" s="32"/>
      <c r="T75" s="32"/>
      <c r="U75" s="32"/>
      <c r="V75" s="32"/>
      <c r="W75" s="32"/>
      <c r="X75" s="32"/>
      <c r="Y75" s="32"/>
      <c r="Z75" s="32"/>
      <c r="AA75" s="32"/>
      <c r="AB75" s="32"/>
      <c r="AC75" s="32"/>
      <c r="AD75" s="32"/>
      <c r="AE75" s="32" t="s">
        <v>786</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03" t="s">
        <v>2395</v>
      </c>
      <c r="D76" s="182"/>
      <c r="E76" s="187"/>
      <c r="F76" s="196"/>
      <c r="G76" s="196"/>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284</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25</v>
      </c>
      <c r="B78" s="176" t="s">
        <v>2396</v>
      </c>
      <c r="C78" s="202" t="s">
        <v>2375</v>
      </c>
      <c r="D78" s="181" t="s">
        <v>638</v>
      </c>
      <c r="E78" s="186">
        <v>5</v>
      </c>
      <c r="F78" s="193"/>
      <c r="G78" s="194">
        <f>ROUND(E78*F78,2)</f>
        <v>0</v>
      </c>
      <c r="H78" s="194">
        <v>21</v>
      </c>
      <c r="I78" s="194">
        <f>G78*(1+H78/100)</f>
        <v>0</v>
      </c>
      <c r="J78" s="194">
        <v>0</v>
      </c>
      <c r="K78" s="194">
        <f>ROUND(E78*J78,2)</f>
        <v>0</v>
      </c>
      <c r="L78" s="194">
        <v>0</v>
      </c>
      <c r="M78" s="194">
        <f>ROUND(E78*L78,2)</f>
        <v>0</v>
      </c>
      <c r="N78" s="195"/>
      <c r="O78" s="221" t="s">
        <v>295</v>
      </c>
      <c r="P78" s="32"/>
      <c r="Q78" s="32"/>
      <c r="R78" s="32"/>
      <c r="S78" s="32"/>
      <c r="T78" s="32"/>
      <c r="U78" s="32"/>
      <c r="V78" s="32"/>
      <c r="W78" s="32"/>
      <c r="X78" s="32"/>
      <c r="Y78" s="32"/>
      <c r="Z78" s="32"/>
      <c r="AA78" s="32"/>
      <c r="AB78" s="32"/>
      <c r="AC78" s="32"/>
      <c r="AD78" s="32"/>
      <c r="AE78" s="32" t="s">
        <v>799</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x14ac:dyDescent="0.2">
      <c r="A80" s="216" t="s">
        <v>276</v>
      </c>
      <c r="B80" s="175" t="s">
        <v>189</v>
      </c>
      <c r="C80" s="201" t="s">
        <v>190</v>
      </c>
      <c r="D80" s="180"/>
      <c r="E80" s="185"/>
      <c r="F80" s="304">
        <f>SUM(G81:G100)</f>
        <v>0</v>
      </c>
      <c r="G80" s="305"/>
      <c r="H80" s="191"/>
      <c r="I80" s="191">
        <f>SUM(I81:I100)</f>
        <v>0</v>
      </c>
      <c r="J80" s="191"/>
      <c r="K80" s="191">
        <f>SUM(K81:K100)</f>
        <v>0</v>
      </c>
      <c r="L80" s="191"/>
      <c r="M80" s="191">
        <f>SUM(M81:M100)</f>
        <v>0</v>
      </c>
      <c r="N80" s="192"/>
      <c r="O80" s="220"/>
      <c r="AE80" t="s">
        <v>277</v>
      </c>
    </row>
    <row r="81" spans="1:60" outlineLevel="1" x14ac:dyDescent="0.2">
      <c r="A81" s="217">
        <v>26</v>
      </c>
      <c r="B81" s="176" t="s">
        <v>2397</v>
      </c>
      <c r="C81" s="202" t="s">
        <v>2398</v>
      </c>
      <c r="D81" s="181" t="s">
        <v>759</v>
      </c>
      <c r="E81" s="186">
        <v>1</v>
      </c>
      <c r="F81" s="193"/>
      <c r="G81" s="194">
        <f>ROUND(E81*F81,2)</f>
        <v>0</v>
      </c>
      <c r="H81" s="194">
        <v>21</v>
      </c>
      <c r="I81" s="194">
        <f>G81*(1+H81/100)</f>
        <v>0</v>
      </c>
      <c r="J81" s="194">
        <v>0</v>
      </c>
      <c r="K81" s="194">
        <f>ROUND(E81*J81,2)</f>
        <v>0</v>
      </c>
      <c r="L81" s="194">
        <v>0</v>
      </c>
      <c r="M81" s="194">
        <f>ROUND(E81*L81,2)</f>
        <v>0</v>
      </c>
      <c r="N81" s="195"/>
      <c r="O81" s="221" t="s">
        <v>295</v>
      </c>
      <c r="P81" s="32"/>
      <c r="Q81" s="32"/>
      <c r="R81" s="32"/>
      <c r="S81" s="32"/>
      <c r="T81" s="32"/>
      <c r="U81" s="32"/>
      <c r="V81" s="32"/>
      <c r="W81" s="32"/>
      <c r="X81" s="32"/>
      <c r="Y81" s="32"/>
      <c r="Z81" s="32"/>
      <c r="AA81" s="32"/>
      <c r="AB81" s="32"/>
      <c r="AC81" s="32"/>
      <c r="AD81" s="32"/>
      <c r="AE81" s="32" t="s">
        <v>786</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03" t="s">
        <v>2399</v>
      </c>
      <c r="D82" s="182"/>
      <c r="E82" s="187"/>
      <c r="F82" s="196"/>
      <c r="G82" s="196"/>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284</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03" t="s">
        <v>2400</v>
      </c>
      <c r="D83" s="182"/>
      <c r="E83" s="187"/>
      <c r="F83" s="196"/>
      <c r="G83" s="196"/>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284</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03" t="s">
        <v>2401</v>
      </c>
      <c r="D84" s="182"/>
      <c r="E84" s="187"/>
      <c r="F84" s="196"/>
      <c r="G84" s="196"/>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284</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27</v>
      </c>
      <c r="B86" s="176" t="s">
        <v>2402</v>
      </c>
      <c r="C86" s="202" t="s">
        <v>2403</v>
      </c>
      <c r="D86" s="181" t="s">
        <v>759</v>
      </c>
      <c r="E86" s="186">
        <v>1</v>
      </c>
      <c r="F86" s="193"/>
      <c r="G86" s="194">
        <f>ROUND(E86*F86,2)</f>
        <v>0</v>
      </c>
      <c r="H86" s="194">
        <v>21</v>
      </c>
      <c r="I86" s="194">
        <f>G86*(1+H86/100)</f>
        <v>0</v>
      </c>
      <c r="J86" s="194">
        <v>0</v>
      </c>
      <c r="K86" s="194">
        <f>ROUND(E86*J86,2)</f>
        <v>0</v>
      </c>
      <c r="L86" s="194">
        <v>0</v>
      </c>
      <c r="M86" s="194">
        <f>ROUND(E86*L86,2)</f>
        <v>0</v>
      </c>
      <c r="N86" s="195"/>
      <c r="O86" s="221" t="s">
        <v>295</v>
      </c>
      <c r="P86" s="32"/>
      <c r="Q86" s="32"/>
      <c r="R86" s="32"/>
      <c r="S86" s="32"/>
      <c r="T86" s="32"/>
      <c r="U86" s="32"/>
      <c r="V86" s="32"/>
      <c r="W86" s="32"/>
      <c r="X86" s="32"/>
      <c r="Y86" s="32"/>
      <c r="Z86" s="32"/>
      <c r="AA86" s="32"/>
      <c r="AB86" s="32"/>
      <c r="AC86" s="32"/>
      <c r="AD86" s="32"/>
      <c r="AE86" s="32" t="s">
        <v>786</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28</v>
      </c>
      <c r="B88" s="176" t="s">
        <v>2404</v>
      </c>
      <c r="C88" s="202" t="s">
        <v>2405</v>
      </c>
      <c r="D88" s="181" t="s">
        <v>759</v>
      </c>
      <c r="E88" s="186">
        <v>1</v>
      </c>
      <c r="F88" s="193"/>
      <c r="G88" s="194">
        <f>ROUND(E88*F88,2)</f>
        <v>0</v>
      </c>
      <c r="H88" s="194">
        <v>21</v>
      </c>
      <c r="I88" s="194">
        <f>G88*(1+H88/100)</f>
        <v>0</v>
      </c>
      <c r="J88" s="194">
        <v>0</v>
      </c>
      <c r="K88" s="194">
        <f>ROUND(E88*J88,2)</f>
        <v>0</v>
      </c>
      <c r="L88" s="194">
        <v>0</v>
      </c>
      <c r="M88" s="194">
        <f>ROUND(E88*L88,2)</f>
        <v>0</v>
      </c>
      <c r="N88" s="195"/>
      <c r="O88" s="221" t="s">
        <v>295</v>
      </c>
      <c r="P88" s="32"/>
      <c r="Q88" s="32"/>
      <c r="R88" s="32"/>
      <c r="S88" s="32"/>
      <c r="T88" s="32"/>
      <c r="U88" s="32"/>
      <c r="V88" s="32"/>
      <c r="W88" s="32"/>
      <c r="X88" s="32"/>
      <c r="Y88" s="32"/>
      <c r="Z88" s="32"/>
      <c r="AA88" s="32"/>
      <c r="AB88" s="32"/>
      <c r="AC88" s="32"/>
      <c r="AD88" s="32"/>
      <c r="AE88" s="32" t="s">
        <v>786</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29</v>
      </c>
      <c r="B90" s="176" t="s">
        <v>2406</v>
      </c>
      <c r="C90" s="202" t="s">
        <v>2383</v>
      </c>
      <c r="D90" s="181" t="s">
        <v>759</v>
      </c>
      <c r="E90" s="186">
        <v>1</v>
      </c>
      <c r="F90" s="193"/>
      <c r="G90" s="194">
        <f>ROUND(E90*F90,2)</f>
        <v>0</v>
      </c>
      <c r="H90" s="194">
        <v>21</v>
      </c>
      <c r="I90" s="194">
        <f>G90*(1+H90/100)</f>
        <v>0</v>
      </c>
      <c r="J90" s="194">
        <v>0</v>
      </c>
      <c r="K90" s="194">
        <f>ROUND(E90*J90,2)</f>
        <v>0</v>
      </c>
      <c r="L90" s="194">
        <v>0</v>
      </c>
      <c r="M90" s="194">
        <f>ROUND(E90*L90,2)</f>
        <v>0</v>
      </c>
      <c r="N90" s="195"/>
      <c r="O90" s="221" t="s">
        <v>295</v>
      </c>
      <c r="P90" s="32"/>
      <c r="Q90" s="32"/>
      <c r="R90" s="32"/>
      <c r="S90" s="32"/>
      <c r="T90" s="32"/>
      <c r="U90" s="32"/>
      <c r="V90" s="32"/>
      <c r="W90" s="32"/>
      <c r="X90" s="32"/>
      <c r="Y90" s="32"/>
      <c r="Z90" s="32"/>
      <c r="AA90" s="32"/>
      <c r="AB90" s="32"/>
      <c r="AC90" s="32"/>
      <c r="AD90" s="32"/>
      <c r="AE90" s="32" t="s">
        <v>786</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03" t="s">
        <v>2407</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284</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30</v>
      </c>
      <c r="B93" s="176" t="s">
        <v>2408</v>
      </c>
      <c r="C93" s="202" t="s">
        <v>2367</v>
      </c>
      <c r="D93" s="181" t="s">
        <v>642</v>
      </c>
      <c r="E93" s="186">
        <v>6</v>
      </c>
      <c r="F93" s="193"/>
      <c r="G93" s="194">
        <f>ROUND(E93*F93,2)</f>
        <v>0</v>
      </c>
      <c r="H93" s="194">
        <v>21</v>
      </c>
      <c r="I93" s="194">
        <f>G93*(1+H93/100)</f>
        <v>0</v>
      </c>
      <c r="J93" s="194">
        <v>0</v>
      </c>
      <c r="K93" s="194">
        <f>ROUND(E93*J93,2)</f>
        <v>0</v>
      </c>
      <c r="L93" s="194">
        <v>0</v>
      </c>
      <c r="M93" s="194">
        <f>ROUND(E93*L93,2)</f>
        <v>0</v>
      </c>
      <c r="N93" s="195"/>
      <c r="O93" s="221" t="s">
        <v>295</v>
      </c>
      <c r="P93" s="32"/>
      <c r="Q93" s="32"/>
      <c r="R93" s="32"/>
      <c r="S93" s="32"/>
      <c r="T93" s="32"/>
      <c r="U93" s="32"/>
      <c r="V93" s="32"/>
      <c r="W93" s="32"/>
      <c r="X93" s="32"/>
      <c r="Y93" s="32"/>
      <c r="Z93" s="32"/>
      <c r="AA93" s="32"/>
      <c r="AB93" s="32"/>
      <c r="AC93" s="32"/>
      <c r="AD93" s="32"/>
      <c r="AE93" s="32" t="s">
        <v>786</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03" t="s">
        <v>2383</v>
      </c>
      <c r="D94" s="182"/>
      <c r="E94" s="187"/>
      <c r="F94" s="196"/>
      <c r="G94" s="196"/>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284</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31</v>
      </c>
      <c r="B96" s="176" t="s">
        <v>2409</v>
      </c>
      <c r="C96" s="202" t="s">
        <v>2373</v>
      </c>
      <c r="D96" s="181" t="s">
        <v>610</v>
      </c>
      <c r="E96" s="186">
        <v>1</v>
      </c>
      <c r="F96" s="193"/>
      <c r="G96" s="194">
        <f>ROUND(E96*F96,2)</f>
        <v>0</v>
      </c>
      <c r="H96" s="194">
        <v>21</v>
      </c>
      <c r="I96" s="194">
        <f>G96*(1+H96/100)</f>
        <v>0</v>
      </c>
      <c r="J96" s="194">
        <v>0</v>
      </c>
      <c r="K96" s="194">
        <f>ROUND(E96*J96,2)</f>
        <v>0</v>
      </c>
      <c r="L96" s="194">
        <v>0</v>
      </c>
      <c r="M96" s="194">
        <f>ROUND(E96*L96,2)</f>
        <v>0</v>
      </c>
      <c r="N96" s="195"/>
      <c r="O96" s="221" t="s">
        <v>295</v>
      </c>
      <c r="P96" s="32"/>
      <c r="Q96" s="32"/>
      <c r="R96" s="32"/>
      <c r="S96" s="32"/>
      <c r="T96" s="32"/>
      <c r="U96" s="32"/>
      <c r="V96" s="32"/>
      <c r="W96" s="32"/>
      <c r="X96" s="32"/>
      <c r="Y96" s="32"/>
      <c r="Z96" s="32"/>
      <c r="AA96" s="32"/>
      <c r="AB96" s="32"/>
      <c r="AC96" s="32"/>
      <c r="AD96" s="32"/>
      <c r="AE96" s="32" t="s">
        <v>786</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03" t="s">
        <v>2373</v>
      </c>
      <c r="D97" s="182"/>
      <c r="E97" s="187"/>
      <c r="F97" s="196"/>
      <c r="G97" s="196"/>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284</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32</v>
      </c>
      <c r="B99" s="176" t="s">
        <v>2410</v>
      </c>
      <c r="C99" s="202" t="s">
        <v>2411</v>
      </c>
      <c r="D99" s="181" t="s">
        <v>638</v>
      </c>
      <c r="E99" s="186">
        <v>20</v>
      </c>
      <c r="F99" s="193"/>
      <c r="G99" s="194">
        <f>ROUND(E99*F99,2)</f>
        <v>0</v>
      </c>
      <c r="H99" s="194">
        <v>21</v>
      </c>
      <c r="I99" s="194">
        <f>G99*(1+H99/100)</f>
        <v>0</v>
      </c>
      <c r="J99" s="194">
        <v>0</v>
      </c>
      <c r="K99" s="194">
        <f>ROUND(E99*J99,2)</f>
        <v>0</v>
      </c>
      <c r="L99" s="194">
        <v>0</v>
      </c>
      <c r="M99" s="194">
        <f>ROUND(E99*L99,2)</f>
        <v>0</v>
      </c>
      <c r="N99" s="195"/>
      <c r="O99" s="221" t="s">
        <v>295</v>
      </c>
      <c r="P99" s="32"/>
      <c r="Q99" s="32"/>
      <c r="R99" s="32"/>
      <c r="S99" s="32"/>
      <c r="T99" s="32"/>
      <c r="U99" s="32"/>
      <c r="V99" s="32"/>
      <c r="W99" s="32"/>
      <c r="X99" s="32"/>
      <c r="Y99" s="32"/>
      <c r="Z99" s="32"/>
      <c r="AA99" s="32"/>
      <c r="AB99" s="32"/>
      <c r="AC99" s="32"/>
      <c r="AD99" s="32"/>
      <c r="AE99" s="32" t="s">
        <v>799</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x14ac:dyDescent="0.2">
      <c r="A101" s="216" t="s">
        <v>276</v>
      </c>
      <c r="B101" s="175" t="s">
        <v>191</v>
      </c>
      <c r="C101" s="201" t="s">
        <v>192</v>
      </c>
      <c r="D101" s="180"/>
      <c r="E101" s="185"/>
      <c r="F101" s="304">
        <f>SUM(G102:G121)</f>
        <v>0</v>
      </c>
      <c r="G101" s="305"/>
      <c r="H101" s="191"/>
      <c r="I101" s="191">
        <f>SUM(I102:I121)</f>
        <v>0</v>
      </c>
      <c r="J101" s="191"/>
      <c r="K101" s="191">
        <f>SUM(K102:K121)</f>
        <v>0</v>
      </c>
      <c r="L101" s="191"/>
      <c r="M101" s="191">
        <f>SUM(M102:M121)</f>
        <v>0</v>
      </c>
      <c r="N101" s="192"/>
      <c r="O101" s="220"/>
      <c r="AE101" t="s">
        <v>277</v>
      </c>
    </row>
    <row r="102" spans="1:60" outlineLevel="1" x14ac:dyDescent="0.2">
      <c r="A102" s="217">
        <v>33</v>
      </c>
      <c r="B102" s="176" t="s">
        <v>2412</v>
      </c>
      <c r="C102" s="202" t="s">
        <v>2413</v>
      </c>
      <c r="D102" s="181" t="s">
        <v>759</v>
      </c>
      <c r="E102" s="186">
        <v>7</v>
      </c>
      <c r="F102" s="193"/>
      <c r="G102" s="194">
        <f>ROUND(E102*F102,2)</f>
        <v>0</v>
      </c>
      <c r="H102" s="194">
        <v>21</v>
      </c>
      <c r="I102" s="194">
        <f>G102*(1+H102/100)</f>
        <v>0</v>
      </c>
      <c r="J102" s="194">
        <v>0</v>
      </c>
      <c r="K102" s="194">
        <f>ROUND(E102*J102,2)</f>
        <v>0</v>
      </c>
      <c r="L102" s="194">
        <v>0</v>
      </c>
      <c r="M102" s="194">
        <f>ROUND(E102*L102,2)</f>
        <v>0</v>
      </c>
      <c r="N102" s="195"/>
      <c r="O102" s="221" t="s">
        <v>295</v>
      </c>
      <c r="P102" s="32"/>
      <c r="Q102" s="32"/>
      <c r="R102" s="32"/>
      <c r="S102" s="32"/>
      <c r="T102" s="32"/>
      <c r="U102" s="32"/>
      <c r="V102" s="32"/>
      <c r="W102" s="32"/>
      <c r="X102" s="32"/>
      <c r="Y102" s="32"/>
      <c r="Z102" s="32"/>
      <c r="AA102" s="32"/>
      <c r="AB102" s="32"/>
      <c r="AC102" s="32"/>
      <c r="AD102" s="32"/>
      <c r="AE102" s="32" t="s">
        <v>786</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03" t="s">
        <v>2414</v>
      </c>
      <c r="D103" s="182"/>
      <c r="E103" s="187"/>
      <c r="F103" s="196"/>
      <c r="G103" s="196"/>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284</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03" t="s">
        <v>2415</v>
      </c>
      <c r="D104" s="182"/>
      <c r="E104" s="187"/>
      <c r="F104" s="196"/>
      <c r="G104" s="196"/>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284</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34</v>
      </c>
      <c r="B106" s="176" t="s">
        <v>2416</v>
      </c>
      <c r="C106" s="202" t="s">
        <v>2417</v>
      </c>
      <c r="D106" s="181" t="s">
        <v>759</v>
      </c>
      <c r="E106" s="186">
        <v>7</v>
      </c>
      <c r="F106" s="193"/>
      <c r="G106" s="194">
        <f>ROUND(E106*F106,2)</f>
        <v>0</v>
      </c>
      <c r="H106" s="194">
        <v>21</v>
      </c>
      <c r="I106" s="194">
        <f>G106*(1+H106/100)</f>
        <v>0</v>
      </c>
      <c r="J106" s="194">
        <v>0</v>
      </c>
      <c r="K106" s="194">
        <f>ROUND(E106*J106,2)</f>
        <v>0</v>
      </c>
      <c r="L106" s="194">
        <v>0</v>
      </c>
      <c r="M106" s="194">
        <f>ROUND(E106*L106,2)</f>
        <v>0</v>
      </c>
      <c r="N106" s="195"/>
      <c r="O106" s="221" t="s">
        <v>295</v>
      </c>
      <c r="P106" s="32"/>
      <c r="Q106" s="32"/>
      <c r="R106" s="32"/>
      <c r="S106" s="32"/>
      <c r="T106" s="32"/>
      <c r="U106" s="32"/>
      <c r="V106" s="32"/>
      <c r="W106" s="32"/>
      <c r="X106" s="32"/>
      <c r="Y106" s="32"/>
      <c r="Z106" s="32"/>
      <c r="AA106" s="32"/>
      <c r="AB106" s="32"/>
      <c r="AC106" s="32"/>
      <c r="AD106" s="32"/>
      <c r="AE106" s="32" t="s">
        <v>786</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93"/>
      <c r="D107" s="294"/>
      <c r="E107" s="295"/>
      <c r="F107" s="296"/>
      <c r="G107" s="29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35</v>
      </c>
      <c r="B108" s="176" t="s">
        <v>2418</v>
      </c>
      <c r="C108" s="202" t="s">
        <v>2419</v>
      </c>
      <c r="D108" s="181" t="s">
        <v>759</v>
      </c>
      <c r="E108" s="186">
        <v>7</v>
      </c>
      <c r="F108" s="193"/>
      <c r="G108" s="194">
        <f>ROUND(E108*F108,2)</f>
        <v>0</v>
      </c>
      <c r="H108" s="194">
        <v>21</v>
      </c>
      <c r="I108" s="194">
        <f>G108*(1+H108/100)</f>
        <v>0</v>
      </c>
      <c r="J108" s="194">
        <v>0</v>
      </c>
      <c r="K108" s="194">
        <f>ROUND(E108*J108,2)</f>
        <v>0</v>
      </c>
      <c r="L108" s="194">
        <v>0</v>
      </c>
      <c r="M108" s="194">
        <f>ROUND(E108*L108,2)</f>
        <v>0</v>
      </c>
      <c r="N108" s="195"/>
      <c r="O108" s="221" t="s">
        <v>295</v>
      </c>
      <c r="P108" s="32"/>
      <c r="Q108" s="32"/>
      <c r="R108" s="32"/>
      <c r="S108" s="32"/>
      <c r="T108" s="32"/>
      <c r="U108" s="32"/>
      <c r="V108" s="32"/>
      <c r="W108" s="32"/>
      <c r="X108" s="32"/>
      <c r="Y108" s="32"/>
      <c r="Z108" s="32"/>
      <c r="AA108" s="32"/>
      <c r="AB108" s="32"/>
      <c r="AC108" s="32"/>
      <c r="AD108" s="32"/>
      <c r="AE108" s="32" t="s">
        <v>786</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7">
        <v>36</v>
      </c>
      <c r="B110" s="176" t="s">
        <v>2420</v>
      </c>
      <c r="C110" s="202" t="s">
        <v>2421</v>
      </c>
      <c r="D110" s="181" t="s">
        <v>759</v>
      </c>
      <c r="E110" s="186">
        <v>7</v>
      </c>
      <c r="F110" s="193"/>
      <c r="G110" s="194">
        <f>ROUND(E110*F110,2)</f>
        <v>0</v>
      </c>
      <c r="H110" s="194">
        <v>21</v>
      </c>
      <c r="I110" s="194">
        <f>G110*(1+H110/100)</f>
        <v>0</v>
      </c>
      <c r="J110" s="194">
        <v>0</v>
      </c>
      <c r="K110" s="194">
        <f>ROUND(E110*J110,2)</f>
        <v>0</v>
      </c>
      <c r="L110" s="194">
        <v>0</v>
      </c>
      <c r="M110" s="194">
        <f>ROUND(E110*L110,2)</f>
        <v>0</v>
      </c>
      <c r="N110" s="195"/>
      <c r="O110" s="221" t="s">
        <v>295</v>
      </c>
      <c r="P110" s="32"/>
      <c r="Q110" s="32"/>
      <c r="R110" s="32"/>
      <c r="S110" s="32"/>
      <c r="T110" s="32"/>
      <c r="U110" s="32"/>
      <c r="V110" s="32"/>
      <c r="W110" s="32"/>
      <c r="X110" s="32"/>
      <c r="Y110" s="32"/>
      <c r="Z110" s="32"/>
      <c r="AA110" s="32"/>
      <c r="AB110" s="32"/>
      <c r="AC110" s="32"/>
      <c r="AD110" s="32"/>
      <c r="AE110" s="32" t="s">
        <v>786</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03" t="s">
        <v>2363</v>
      </c>
      <c r="D111" s="182"/>
      <c r="E111" s="187"/>
      <c r="F111" s="196"/>
      <c r="G111" s="196"/>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284</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37</v>
      </c>
      <c r="B113" s="176" t="s">
        <v>2422</v>
      </c>
      <c r="C113" s="202" t="s">
        <v>2390</v>
      </c>
      <c r="D113" s="181" t="s">
        <v>610</v>
      </c>
      <c r="E113" s="186">
        <v>24</v>
      </c>
      <c r="F113" s="193"/>
      <c r="G113" s="194">
        <f>ROUND(E113*F113,2)</f>
        <v>0</v>
      </c>
      <c r="H113" s="194">
        <v>21</v>
      </c>
      <c r="I113" s="194">
        <f>G113*(1+H113/100)</f>
        <v>0</v>
      </c>
      <c r="J113" s="194">
        <v>0</v>
      </c>
      <c r="K113" s="194">
        <f>ROUND(E113*J113,2)</f>
        <v>0</v>
      </c>
      <c r="L113" s="194">
        <v>0</v>
      </c>
      <c r="M113" s="194">
        <f>ROUND(E113*L113,2)</f>
        <v>0</v>
      </c>
      <c r="N113" s="195"/>
      <c r="O113" s="221" t="s">
        <v>295</v>
      </c>
      <c r="P113" s="32"/>
      <c r="Q113" s="32"/>
      <c r="R113" s="32"/>
      <c r="S113" s="32"/>
      <c r="T113" s="32"/>
      <c r="U113" s="32"/>
      <c r="V113" s="32"/>
      <c r="W113" s="32"/>
      <c r="X113" s="32"/>
      <c r="Y113" s="32"/>
      <c r="Z113" s="32"/>
      <c r="AA113" s="32"/>
      <c r="AB113" s="32"/>
      <c r="AC113" s="32"/>
      <c r="AD113" s="32"/>
      <c r="AE113" s="32" t="s">
        <v>786</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03" t="s">
        <v>2373</v>
      </c>
      <c r="D114" s="182"/>
      <c r="E114" s="187"/>
      <c r="F114" s="196"/>
      <c r="G114" s="196"/>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284</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7">
        <v>38</v>
      </c>
      <c r="B116" s="176" t="s">
        <v>2423</v>
      </c>
      <c r="C116" s="202" t="s">
        <v>2395</v>
      </c>
      <c r="D116" s="181" t="s">
        <v>610</v>
      </c>
      <c r="E116" s="186">
        <v>24</v>
      </c>
      <c r="F116" s="193"/>
      <c r="G116" s="194">
        <f>ROUND(E116*F116,2)</f>
        <v>0</v>
      </c>
      <c r="H116" s="194">
        <v>21</v>
      </c>
      <c r="I116" s="194">
        <f>G116*(1+H116/100)</f>
        <v>0</v>
      </c>
      <c r="J116" s="194">
        <v>0</v>
      </c>
      <c r="K116" s="194">
        <f>ROUND(E116*J116,2)</f>
        <v>0</v>
      </c>
      <c r="L116" s="194">
        <v>0</v>
      </c>
      <c r="M116" s="194">
        <f>ROUND(E116*L116,2)</f>
        <v>0</v>
      </c>
      <c r="N116" s="195"/>
      <c r="O116" s="221" t="s">
        <v>295</v>
      </c>
      <c r="P116" s="32"/>
      <c r="Q116" s="32"/>
      <c r="R116" s="32"/>
      <c r="S116" s="32"/>
      <c r="T116" s="32"/>
      <c r="U116" s="32"/>
      <c r="V116" s="32"/>
      <c r="W116" s="32"/>
      <c r="X116" s="32"/>
      <c r="Y116" s="32"/>
      <c r="Z116" s="32"/>
      <c r="AA116" s="32"/>
      <c r="AB116" s="32"/>
      <c r="AC116" s="32"/>
      <c r="AD116" s="32"/>
      <c r="AE116" s="32" t="s">
        <v>786</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03" t="s">
        <v>2375</v>
      </c>
      <c r="D117" s="182"/>
      <c r="E117" s="187"/>
      <c r="F117" s="196"/>
      <c r="G117" s="196"/>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284</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39</v>
      </c>
      <c r="B119" s="176" t="s">
        <v>2424</v>
      </c>
      <c r="C119" s="202" t="s">
        <v>2395</v>
      </c>
      <c r="D119" s="181" t="s">
        <v>638</v>
      </c>
      <c r="E119" s="186">
        <v>20</v>
      </c>
      <c r="F119" s="193"/>
      <c r="G119" s="194">
        <f>ROUND(E119*F119,2)</f>
        <v>0</v>
      </c>
      <c r="H119" s="194">
        <v>21</v>
      </c>
      <c r="I119" s="194">
        <f>G119*(1+H119/100)</f>
        <v>0</v>
      </c>
      <c r="J119" s="194">
        <v>0</v>
      </c>
      <c r="K119" s="194">
        <f>ROUND(E119*J119,2)</f>
        <v>0</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799</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03" t="s">
        <v>2375</v>
      </c>
      <c r="D120" s="182"/>
      <c r="E120" s="187"/>
      <c r="F120" s="196"/>
      <c r="G120" s="196"/>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284</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x14ac:dyDescent="0.2">
      <c r="A122" s="216" t="s">
        <v>276</v>
      </c>
      <c r="B122" s="175" t="s">
        <v>183</v>
      </c>
      <c r="C122" s="201" t="s">
        <v>184</v>
      </c>
      <c r="D122" s="180"/>
      <c r="E122" s="185"/>
      <c r="F122" s="304">
        <f>SUM(G123:G130)</f>
        <v>0</v>
      </c>
      <c r="G122" s="305"/>
      <c r="H122" s="191"/>
      <c r="I122" s="191">
        <f>SUM(I123:I130)</f>
        <v>0</v>
      </c>
      <c r="J122" s="191"/>
      <c r="K122" s="191">
        <f>SUM(K123:K130)</f>
        <v>0</v>
      </c>
      <c r="L122" s="191"/>
      <c r="M122" s="191">
        <f>SUM(M123:M130)</f>
        <v>0</v>
      </c>
      <c r="N122" s="192"/>
      <c r="O122" s="220"/>
      <c r="AE122" t="s">
        <v>277</v>
      </c>
    </row>
    <row r="123" spans="1:60" outlineLevel="1" x14ac:dyDescent="0.2">
      <c r="A123" s="217">
        <v>40</v>
      </c>
      <c r="B123" s="176" t="s">
        <v>2425</v>
      </c>
      <c r="C123" s="202" t="s">
        <v>2426</v>
      </c>
      <c r="D123" s="181" t="s">
        <v>759</v>
      </c>
      <c r="E123" s="186">
        <v>1</v>
      </c>
      <c r="F123" s="193"/>
      <c r="G123" s="194">
        <f>ROUND(E123*F123,2)</f>
        <v>0</v>
      </c>
      <c r="H123" s="194">
        <v>21</v>
      </c>
      <c r="I123" s="194">
        <f>G123*(1+H123/100)</f>
        <v>0</v>
      </c>
      <c r="J123" s="194">
        <v>0</v>
      </c>
      <c r="K123" s="194">
        <f>ROUND(E123*J123,2)</f>
        <v>0</v>
      </c>
      <c r="L123" s="194">
        <v>0</v>
      </c>
      <c r="M123" s="194">
        <f>ROUND(E123*L123,2)</f>
        <v>0</v>
      </c>
      <c r="N123" s="195"/>
      <c r="O123" s="221" t="s">
        <v>295</v>
      </c>
      <c r="P123" s="32"/>
      <c r="Q123" s="32"/>
      <c r="R123" s="32"/>
      <c r="S123" s="32"/>
      <c r="T123" s="32"/>
      <c r="U123" s="32"/>
      <c r="V123" s="32"/>
      <c r="W123" s="32"/>
      <c r="X123" s="32"/>
      <c r="Y123" s="32"/>
      <c r="Z123" s="32"/>
      <c r="AA123" s="32"/>
      <c r="AB123" s="32"/>
      <c r="AC123" s="32"/>
      <c r="AD123" s="32"/>
      <c r="AE123" s="32" t="s">
        <v>397</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41</v>
      </c>
      <c r="B125" s="176" t="s">
        <v>2427</v>
      </c>
      <c r="C125" s="202" t="s">
        <v>2428</v>
      </c>
      <c r="D125" s="181" t="s">
        <v>2429</v>
      </c>
      <c r="E125" s="186">
        <v>5.5</v>
      </c>
      <c r="F125" s="193"/>
      <c r="G125" s="194">
        <f>ROUND(E125*F125,2)</f>
        <v>0</v>
      </c>
      <c r="H125" s="194">
        <v>21</v>
      </c>
      <c r="I125" s="194">
        <f>G125*(1+H125/100)</f>
        <v>0</v>
      </c>
      <c r="J125" s="194">
        <v>0</v>
      </c>
      <c r="K125" s="194">
        <f>ROUND(E125*J125,2)</f>
        <v>0</v>
      </c>
      <c r="L125" s="194">
        <v>0</v>
      </c>
      <c r="M125" s="194">
        <f>ROUND(E125*L125,2)</f>
        <v>0</v>
      </c>
      <c r="N125" s="195"/>
      <c r="O125" s="221" t="s">
        <v>295</v>
      </c>
      <c r="P125" s="32"/>
      <c r="Q125" s="32"/>
      <c r="R125" s="32"/>
      <c r="S125" s="32"/>
      <c r="T125" s="32"/>
      <c r="U125" s="32"/>
      <c r="V125" s="32"/>
      <c r="W125" s="32"/>
      <c r="X125" s="32"/>
      <c r="Y125" s="32"/>
      <c r="Z125" s="32"/>
      <c r="AA125" s="32"/>
      <c r="AB125" s="32"/>
      <c r="AC125" s="32"/>
      <c r="AD125" s="32"/>
      <c r="AE125" s="32" t="s">
        <v>2430</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42</v>
      </c>
      <c r="B127" s="176" t="s">
        <v>2431</v>
      </c>
      <c r="C127" s="202" t="s">
        <v>2432</v>
      </c>
      <c r="D127" s="181" t="s">
        <v>2429</v>
      </c>
      <c r="E127" s="186">
        <v>14</v>
      </c>
      <c r="F127" s="193"/>
      <c r="G127" s="194">
        <f>ROUND(E127*F127,2)</f>
        <v>0</v>
      </c>
      <c r="H127" s="194">
        <v>21</v>
      </c>
      <c r="I127" s="194">
        <f>G127*(1+H127/100)</f>
        <v>0</v>
      </c>
      <c r="J127" s="194">
        <v>0</v>
      </c>
      <c r="K127" s="194">
        <f>ROUND(E127*J127,2)</f>
        <v>0</v>
      </c>
      <c r="L127" s="194">
        <v>0</v>
      </c>
      <c r="M127" s="194">
        <f>ROUND(E127*L127,2)</f>
        <v>0</v>
      </c>
      <c r="N127" s="195"/>
      <c r="O127" s="221" t="s">
        <v>295</v>
      </c>
      <c r="P127" s="32"/>
      <c r="Q127" s="32"/>
      <c r="R127" s="32"/>
      <c r="S127" s="32"/>
      <c r="T127" s="32"/>
      <c r="U127" s="32"/>
      <c r="V127" s="32"/>
      <c r="W127" s="32"/>
      <c r="X127" s="32"/>
      <c r="Y127" s="32"/>
      <c r="Z127" s="32"/>
      <c r="AA127" s="32"/>
      <c r="AB127" s="32"/>
      <c r="AC127" s="32"/>
      <c r="AD127" s="32"/>
      <c r="AE127" s="32" t="s">
        <v>2430</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43</v>
      </c>
      <c r="B129" s="176" t="s">
        <v>2433</v>
      </c>
      <c r="C129" s="202" t="s">
        <v>2434</v>
      </c>
      <c r="D129" s="181" t="s">
        <v>2429</v>
      </c>
      <c r="E129" s="186">
        <v>6</v>
      </c>
      <c r="F129" s="193"/>
      <c r="G129" s="194">
        <f>ROUND(E129*F129,2)</f>
        <v>0</v>
      </c>
      <c r="H129" s="194">
        <v>21</v>
      </c>
      <c r="I129" s="194">
        <f>G129*(1+H129/100)</f>
        <v>0</v>
      </c>
      <c r="J129" s="194">
        <v>0</v>
      </c>
      <c r="K129" s="194">
        <f>ROUND(E129*J129,2)</f>
        <v>0</v>
      </c>
      <c r="L129" s="194">
        <v>0</v>
      </c>
      <c r="M129" s="194">
        <f>ROUND(E129*L129,2)</f>
        <v>0</v>
      </c>
      <c r="N129" s="195"/>
      <c r="O129" s="221" t="s">
        <v>295</v>
      </c>
      <c r="P129" s="32"/>
      <c r="Q129" s="32"/>
      <c r="R129" s="32"/>
      <c r="S129" s="32"/>
      <c r="T129" s="32"/>
      <c r="U129" s="32"/>
      <c r="V129" s="32"/>
      <c r="W129" s="32"/>
      <c r="X129" s="32"/>
      <c r="Y129" s="32"/>
      <c r="Z129" s="32"/>
      <c r="AA129" s="32"/>
      <c r="AB129" s="32"/>
      <c r="AC129" s="32"/>
      <c r="AD129" s="32"/>
      <c r="AE129" s="32" t="s">
        <v>2430</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ht="13.5" outlineLevel="1" thickBot="1" x14ac:dyDescent="0.25">
      <c r="A130" s="227"/>
      <c r="B130" s="228"/>
      <c r="C130" s="306"/>
      <c r="D130" s="307"/>
      <c r="E130" s="308"/>
      <c r="F130" s="309"/>
      <c r="G130" s="310"/>
      <c r="H130" s="229"/>
      <c r="I130" s="229"/>
      <c r="J130" s="229"/>
      <c r="K130" s="229"/>
      <c r="L130" s="229"/>
      <c r="M130" s="229"/>
      <c r="N130" s="230"/>
      <c r="O130" s="23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x14ac:dyDescent="0.2">
      <c r="A131" s="166"/>
      <c r="B131" s="178" t="s">
        <v>338</v>
      </c>
      <c r="C131" s="204" t="s">
        <v>338</v>
      </c>
      <c r="D131" s="183"/>
      <c r="E131" s="188"/>
      <c r="F131" s="197"/>
      <c r="G131" s="197"/>
      <c r="H131" s="197"/>
      <c r="I131" s="197"/>
      <c r="J131" s="197"/>
      <c r="K131" s="197"/>
      <c r="L131" s="197"/>
      <c r="M131" s="197"/>
      <c r="N131" s="197"/>
      <c r="O131" s="198"/>
    </row>
    <row r="132" spans="1:60" hidden="1" x14ac:dyDescent="0.2">
      <c r="A132" s="206"/>
      <c r="B132" s="199"/>
      <c r="C132" s="205"/>
      <c r="D132" s="144"/>
      <c r="E132" s="46"/>
      <c r="F132" s="46"/>
      <c r="G132" s="46"/>
      <c r="H132" s="46"/>
      <c r="I132" s="46"/>
      <c r="J132" s="46"/>
      <c r="K132" s="46"/>
      <c r="L132" s="46"/>
      <c r="M132" s="46"/>
      <c r="N132" s="46"/>
      <c r="O132" s="143"/>
    </row>
    <row r="133" spans="1:60" hidden="1" x14ac:dyDescent="0.2">
      <c r="A133" s="209"/>
      <c r="B133" s="210" t="s">
        <v>339</v>
      </c>
      <c r="C133" s="211"/>
      <c r="D133" s="212"/>
      <c r="E133" s="213"/>
      <c r="F133" s="213"/>
      <c r="G133" s="214">
        <f>F9+F50+F80+F101+F122</f>
        <v>0</v>
      </c>
      <c r="H133" s="39"/>
      <c r="I133" s="39"/>
      <c r="J133" s="39"/>
      <c r="K133" s="39"/>
      <c r="L133" s="39"/>
      <c r="M133" s="39"/>
      <c r="N133" s="39"/>
      <c r="O133" s="145"/>
    </row>
    <row r="134" spans="1:60" x14ac:dyDescent="0.2">
      <c r="D134" s="142"/>
    </row>
    <row r="135" spans="1:60" x14ac:dyDescent="0.2">
      <c r="D135" s="142"/>
    </row>
    <row r="136" spans="1:60" x14ac:dyDescent="0.2">
      <c r="D136" s="142"/>
    </row>
    <row r="137" spans="1:60" x14ac:dyDescent="0.2">
      <c r="D137" s="142"/>
    </row>
    <row r="138" spans="1:60" x14ac:dyDescent="0.2">
      <c r="D138" s="142"/>
    </row>
    <row r="139" spans="1:60" x14ac:dyDescent="0.2">
      <c r="D139" s="142"/>
    </row>
    <row r="140" spans="1:60" x14ac:dyDescent="0.2">
      <c r="D140" s="142"/>
    </row>
    <row r="141" spans="1:60" x14ac:dyDescent="0.2">
      <c r="D141" s="142"/>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PIhfdkSaAVjSVjoO+ekcUNEe65+svkLb0ePRACO7YQQWAtUKITbF29OduwPheHeNlRc0Jb9WVHQ6/Zw8aGoMA==" saltValue="UcGntQU4qGz8p58kJC8NIQ==" spinCount="100000" sheet="1"/>
  <mergeCells count="50">
    <mergeCell ref="C128:G128"/>
    <mergeCell ref="C130:G130"/>
    <mergeCell ref="C115:G115"/>
    <mergeCell ref="C118:G118"/>
    <mergeCell ref="C121:G121"/>
    <mergeCell ref="F122:G122"/>
    <mergeCell ref="C124:G124"/>
    <mergeCell ref="C126:G126"/>
    <mergeCell ref="C112:G112"/>
    <mergeCell ref="C85:G85"/>
    <mergeCell ref="C87:G87"/>
    <mergeCell ref="C89:G89"/>
    <mergeCell ref="C92:G92"/>
    <mergeCell ref="C95:G95"/>
    <mergeCell ref="C98:G98"/>
    <mergeCell ref="C100:G100"/>
    <mergeCell ref="F101:G101"/>
    <mergeCell ref="C105:G105"/>
    <mergeCell ref="C107:G107"/>
    <mergeCell ref="C109:G109"/>
    <mergeCell ref="F80:G80"/>
    <mergeCell ref="F50:G50"/>
    <mergeCell ref="C53:G53"/>
    <mergeCell ref="C56:G56"/>
    <mergeCell ref="C59:G59"/>
    <mergeCell ref="C62:G62"/>
    <mergeCell ref="C65:G65"/>
    <mergeCell ref="C68:G68"/>
    <mergeCell ref="C71:G71"/>
    <mergeCell ref="C74:G74"/>
    <mergeCell ref="C77:G77"/>
    <mergeCell ref="C79:G79"/>
    <mergeCell ref="C49:G49"/>
    <mergeCell ref="C27:G27"/>
    <mergeCell ref="C29:G29"/>
    <mergeCell ref="C31:G31"/>
    <mergeCell ref="C33:G33"/>
    <mergeCell ref="C35:G35"/>
    <mergeCell ref="C37:G37"/>
    <mergeCell ref="C39:G39"/>
    <mergeCell ref="C41:G41"/>
    <mergeCell ref="C43:G43"/>
    <mergeCell ref="C45:G45"/>
    <mergeCell ref="C47:G47"/>
    <mergeCell ref="C25:G25"/>
    <mergeCell ref="A1:G1"/>
    <mergeCell ref="C7:G7"/>
    <mergeCell ref="F9:G9"/>
    <mergeCell ref="C20:G20"/>
    <mergeCell ref="C23:G23"/>
  </mergeCells>
  <pageMargins left="0.59055118110236204" right="0.39370078740157499" top="0.78740157499999996" bottom="0.78740157499999996" header="0.3" footer="0.3"/>
  <pageSetup paperSize="9"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369</v>
      </c>
      <c r="C4" s="170" t="s">
        <v>370</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SUMIF(AM8:AM220,AN5,G8:G220)</f>
        <v>0</v>
      </c>
      <c r="AO6">
        <f>SUMIF(AM8:AM220,AO5,G8:G220)</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171</v>
      </c>
      <c r="C9" s="201" t="s">
        <v>172</v>
      </c>
      <c r="D9" s="180"/>
      <c r="E9" s="185"/>
      <c r="F9" s="304">
        <f>SUM(G10:G37)</f>
        <v>0</v>
      </c>
      <c r="G9" s="305"/>
      <c r="H9" s="191"/>
      <c r="I9" s="191">
        <f>SUM(I10:I37)</f>
        <v>0</v>
      </c>
      <c r="J9" s="191"/>
      <c r="K9" s="191">
        <f>SUM(K10:K37)</f>
        <v>0</v>
      </c>
      <c r="L9" s="191"/>
      <c r="M9" s="191">
        <f>SUM(M10:M37)</f>
        <v>0</v>
      </c>
      <c r="N9" s="192"/>
      <c r="O9" s="220"/>
      <c r="AE9" t="s">
        <v>277</v>
      </c>
    </row>
    <row r="10" spans="1:60" outlineLevel="1" x14ac:dyDescent="0.2">
      <c r="A10" s="217">
        <v>1</v>
      </c>
      <c r="B10" s="176" t="s">
        <v>2435</v>
      </c>
      <c r="C10" s="202" t="s">
        <v>2436</v>
      </c>
      <c r="D10" s="181" t="s">
        <v>560</v>
      </c>
      <c r="E10" s="186">
        <v>199</v>
      </c>
      <c r="F10" s="193"/>
      <c r="G10" s="194">
        <f>ROUND(E10*F10,2)</f>
        <v>0</v>
      </c>
      <c r="H10" s="194">
        <v>21</v>
      </c>
      <c r="I10" s="194">
        <f>G10*(1+H10/100)</f>
        <v>0</v>
      </c>
      <c r="J10" s="194">
        <v>0</v>
      </c>
      <c r="K10" s="194">
        <f>ROUND(E10*J10,2)</f>
        <v>0</v>
      </c>
      <c r="L10" s="194">
        <v>0</v>
      </c>
      <c r="M10" s="194">
        <f>ROUND(E10*L10,2)</f>
        <v>0</v>
      </c>
      <c r="N10" s="195"/>
      <c r="O10" s="221" t="s">
        <v>295</v>
      </c>
      <c r="P10" s="32"/>
      <c r="Q10" s="32"/>
      <c r="R10" s="32"/>
      <c r="S10" s="32"/>
      <c r="T10" s="32"/>
      <c r="U10" s="32"/>
      <c r="V10" s="32"/>
      <c r="W10" s="32"/>
      <c r="X10" s="32"/>
      <c r="Y10" s="32"/>
      <c r="Z10" s="32"/>
      <c r="AA10" s="32"/>
      <c r="AB10" s="32"/>
      <c r="AC10" s="32"/>
      <c r="AD10" s="32"/>
      <c r="AE10" s="32" t="s">
        <v>786</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2437</v>
      </c>
      <c r="C12" s="202" t="s">
        <v>2438</v>
      </c>
      <c r="D12" s="181" t="s">
        <v>560</v>
      </c>
      <c r="E12" s="186">
        <v>111</v>
      </c>
      <c r="F12" s="193"/>
      <c r="G12" s="194">
        <f>ROUND(E12*F12,2)</f>
        <v>0</v>
      </c>
      <c r="H12" s="194">
        <v>21</v>
      </c>
      <c r="I12" s="194">
        <f>G12*(1+H12/100)</f>
        <v>0</v>
      </c>
      <c r="J12" s="194">
        <v>0</v>
      </c>
      <c r="K12" s="194">
        <f>ROUND(E12*J12,2)</f>
        <v>0</v>
      </c>
      <c r="L12" s="194">
        <v>0</v>
      </c>
      <c r="M12" s="194">
        <f>ROUND(E12*L12,2)</f>
        <v>0</v>
      </c>
      <c r="N12" s="195"/>
      <c r="O12" s="221" t="s">
        <v>295</v>
      </c>
      <c r="P12" s="32"/>
      <c r="Q12" s="32"/>
      <c r="R12" s="32"/>
      <c r="S12" s="32"/>
      <c r="T12" s="32"/>
      <c r="U12" s="32"/>
      <c r="V12" s="32"/>
      <c r="W12" s="32"/>
      <c r="X12" s="32"/>
      <c r="Y12" s="32"/>
      <c r="Z12" s="32"/>
      <c r="AA12" s="32"/>
      <c r="AB12" s="32"/>
      <c r="AC12" s="32"/>
      <c r="AD12" s="32"/>
      <c r="AE12" s="32" t="s">
        <v>786</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2439</v>
      </c>
      <c r="C14" s="202" t="s">
        <v>2440</v>
      </c>
      <c r="D14" s="181" t="s">
        <v>560</v>
      </c>
      <c r="E14" s="186">
        <v>3</v>
      </c>
      <c r="F14" s="193"/>
      <c r="G14" s="194">
        <f>ROUND(E14*F14,2)</f>
        <v>0</v>
      </c>
      <c r="H14" s="194">
        <v>21</v>
      </c>
      <c r="I14" s="194">
        <f>G14*(1+H14/100)</f>
        <v>0</v>
      </c>
      <c r="J14" s="194">
        <v>0</v>
      </c>
      <c r="K14" s="194">
        <f>ROUND(E14*J14,2)</f>
        <v>0</v>
      </c>
      <c r="L14" s="194">
        <v>0</v>
      </c>
      <c r="M14" s="194">
        <f>ROUND(E14*L14,2)</f>
        <v>0</v>
      </c>
      <c r="N14" s="195"/>
      <c r="O14" s="221" t="s">
        <v>295</v>
      </c>
      <c r="P14" s="32"/>
      <c r="Q14" s="32"/>
      <c r="R14" s="32"/>
      <c r="S14" s="32"/>
      <c r="T14" s="32"/>
      <c r="U14" s="32"/>
      <c r="V14" s="32"/>
      <c r="W14" s="32"/>
      <c r="X14" s="32"/>
      <c r="Y14" s="32"/>
      <c r="Z14" s="32"/>
      <c r="AA14" s="32"/>
      <c r="AB14" s="32"/>
      <c r="AC14" s="32"/>
      <c r="AD14" s="32"/>
      <c r="AE14" s="32" t="s">
        <v>786</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4</v>
      </c>
      <c r="B16" s="176" t="s">
        <v>2441</v>
      </c>
      <c r="C16" s="202" t="s">
        <v>2442</v>
      </c>
      <c r="D16" s="181" t="s">
        <v>560</v>
      </c>
      <c r="E16" s="186">
        <v>19</v>
      </c>
      <c r="F16" s="193"/>
      <c r="G16" s="194">
        <f>ROUND(E16*F16,2)</f>
        <v>0</v>
      </c>
      <c r="H16" s="194">
        <v>21</v>
      </c>
      <c r="I16" s="194">
        <f>G16*(1+H16/100)</f>
        <v>0</v>
      </c>
      <c r="J16" s="194">
        <v>0</v>
      </c>
      <c r="K16" s="194">
        <f>ROUND(E16*J16,2)</f>
        <v>0</v>
      </c>
      <c r="L16" s="194">
        <v>0</v>
      </c>
      <c r="M16" s="194">
        <f>ROUND(E16*L16,2)</f>
        <v>0</v>
      </c>
      <c r="N16" s="195"/>
      <c r="O16" s="221" t="s">
        <v>295</v>
      </c>
      <c r="P16" s="32"/>
      <c r="Q16" s="32"/>
      <c r="R16" s="32"/>
      <c r="S16" s="32"/>
      <c r="T16" s="32"/>
      <c r="U16" s="32"/>
      <c r="V16" s="32"/>
      <c r="W16" s="32"/>
      <c r="X16" s="32"/>
      <c r="Y16" s="32"/>
      <c r="Z16" s="32"/>
      <c r="AA16" s="32"/>
      <c r="AB16" s="32"/>
      <c r="AC16" s="32"/>
      <c r="AD16" s="32"/>
      <c r="AE16" s="32" t="s">
        <v>786</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5</v>
      </c>
      <c r="B18" s="176" t="s">
        <v>2443</v>
      </c>
      <c r="C18" s="202" t="s">
        <v>2444</v>
      </c>
      <c r="D18" s="181" t="s">
        <v>560</v>
      </c>
      <c r="E18" s="186">
        <v>66</v>
      </c>
      <c r="F18" s="193"/>
      <c r="G18" s="194">
        <f>ROUND(E18*F18,2)</f>
        <v>0</v>
      </c>
      <c r="H18" s="194">
        <v>21</v>
      </c>
      <c r="I18" s="194">
        <f>G18*(1+H18/100)</f>
        <v>0</v>
      </c>
      <c r="J18" s="194">
        <v>0</v>
      </c>
      <c r="K18" s="194">
        <f>ROUND(E18*J18,2)</f>
        <v>0</v>
      </c>
      <c r="L18" s="194">
        <v>0</v>
      </c>
      <c r="M18" s="194">
        <f>ROUND(E18*L18,2)</f>
        <v>0</v>
      </c>
      <c r="N18" s="195"/>
      <c r="O18" s="221" t="s">
        <v>295</v>
      </c>
      <c r="P18" s="32"/>
      <c r="Q18" s="32"/>
      <c r="R18" s="32"/>
      <c r="S18" s="32"/>
      <c r="T18" s="32"/>
      <c r="U18" s="32"/>
      <c r="V18" s="32"/>
      <c r="W18" s="32"/>
      <c r="X18" s="32"/>
      <c r="Y18" s="32"/>
      <c r="Z18" s="32"/>
      <c r="AA18" s="32"/>
      <c r="AB18" s="32"/>
      <c r="AC18" s="32"/>
      <c r="AD18" s="32"/>
      <c r="AE18" s="32" t="s">
        <v>786</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6</v>
      </c>
      <c r="B20" s="176" t="s">
        <v>2445</v>
      </c>
      <c r="C20" s="202" t="s">
        <v>2446</v>
      </c>
      <c r="D20" s="181" t="s">
        <v>560</v>
      </c>
      <c r="E20" s="186">
        <v>1022</v>
      </c>
      <c r="F20" s="193"/>
      <c r="G20" s="194">
        <f>ROUND(E20*F20,2)</f>
        <v>0</v>
      </c>
      <c r="H20" s="194">
        <v>21</v>
      </c>
      <c r="I20" s="194">
        <f>G20*(1+H20/100)</f>
        <v>0</v>
      </c>
      <c r="J20" s="194">
        <v>0</v>
      </c>
      <c r="K20" s="194">
        <f>ROUND(E20*J20,2)</f>
        <v>0</v>
      </c>
      <c r="L20" s="194">
        <v>0</v>
      </c>
      <c r="M20" s="194">
        <f>ROUND(E20*L20,2)</f>
        <v>0</v>
      </c>
      <c r="N20" s="195"/>
      <c r="O20" s="221" t="s">
        <v>295</v>
      </c>
      <c r="P20" s="32"/>
      <c r="Q20" s="32"/>
      <c r="R20" s="32"/>
      <c r="S20" s="32"/>
      <c r="T20" s="32"/>
      <c r="U20" s="32"/>
      <c r="V20" s="32"/>
      <c r="W20" s="32"/>
      <c r="X20" s="32"/>
      <c r="Y20" s="32"/>
      <c r="Z20" s="32"/>
      <c r="AA20" s="32"/>
      <c r="AB20" s="32"/>
      <c r="AC20" s="32"/>
      <c r="AD20" s="32"/>
      <c r="AE20" s="32" t="s">
        <v>786</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7</v>
      </c>
      <c r="B22" s="176" t="s">
        <v>2447</v>
      </c>
      <c r="C22" s="202" t="s">
        <v>2448</v>
      </c>
      <c r="D22" s="181" t="s">
        <v>560</v>
      </c>
      <c r="E22" s="186">
        <v>400</v>
      </c>
      <c r="F22" s="193"/>
      <c r="G22" s="194">
        <f>ROUND(E22*F22,2)</f>
        <v>0</v>
      </c>
      <c r="H22" s="194">
        <v>21</v>
      </c>
      <c r="I22" s="194">
        <f>G22*(1+H22/100)</f>
        <v>0</v>
      </c>
      <c r="J22" s="194">
        <v>0</v>
      </c>
      <c r="K22" s="194">
        <f>ROUND(E22*J22,2)</f>
        <v>0</v>
      </c>
      <c r="L22" s="194">
        <v>0</v>
      </c>
      <c r="M22" s="194">
        <f>ROUND(E22*L22,2)</f>
        <v>0</v>
      </c>
      <c r="N22" s="195"/>
      <c r="O22" s="221" t="s">
        <v>295</v>
      </c>
      <c r="P22" s="32"/>
      <c r="Q22" s="32"/>
      <c r="R22" s="32"/>
      <c r="S22" s="32"/>
      <c r="T22" s="32"/>
      <c r="U22" s="32"/>
      <c r="V22" s="32"/>
      <c r="W22" s="32"/>
      <c r="X22" s="32"/>
      <c r="Y22" s="32"/>
      <c r="Z22" s="32"/>
      <c r="AA22" s="32"/>
      <c r="AB22" s="32"/>
      <c r="AC22" s="32"/>
      <c r="AD22" s="32"/>
      <c r="AE22" s="32" t="s">
        <v>786</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8</v>
      </c>
      <c r="B24" s="176" t="s">
        <v>2449</v>
      </c>
      <c r="C24" s="202" t="s">
        <v>2450</v>
      </c>
      <c r="D24" s="181" t="s">
        <v>560</v>
      </c>
      <c r="E24" s="186">
        <v>192</v>
      </c>
      <c r="F24" s="193"/>
      <c r="G24" s="194">
        <f>ROUND(E24*F24,2)</f>
        <v>0</v>
      </c>
      <c r="H24" s="194">
        <v>21</v>
      </c>
      <c r="I24" s="194">
        <f>G24*(1+H24/100)</f>
        <v>0</v>
      </c>
      <c r="J24" s="194">
        <v>0</v>
      </c>
      <c r="K24" s="194">
        <f>ROUND(E24*J24,2)</f>
        <v>0</v>
      </c>
      <c r="L24" s="194">
        <v>0</v>
      </c>
      <c r="M24" s="194">
        <f>ROUND(E24*L24,2)</f>
        <v>0</v>
      </c>
      <c r="N24" s="195"/>
      <c r="O24" s="221" t="s">
        <v>295</v>
      </c>
      <c r="P24" s="32"/>
      <c r="Q24" s="32"/>
      <c r="R24" s="32"/>
      <c r="S24" s="32"/>
      <c r="T24" s="32"/>
      <c r="U24" s="32"/>
      <c r="V24" s="32"/>
      <c r="W24" s="32"/>
      <c r="X24" s="32"/>
      <c r="Y24" s="32"/>
      <c r="Z24" s="32"/>
      <c r="AA24" s="32"/>
      <c r="AB24" s="32"/>
      <c r="AC24" s="32"/>
      <c r="AD24" s="32"/>
      <c r="AE24" s="32" t="s">
        <v>786</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9</v>
      </c>
      <c r="B26" s="176" t="s">
        <v>2451</v>
      </c>
      <c r="C26" s="202" t="s">
        <v>2452</v>
      </c>
      <c r="D26" s="181" t="s">
        <v>560</v>
      </c>
      <c r="E26" s="186">
        <v>280</v>
      </c>
      <c r="F26" s="193"/>
      <c r="G26" s="194">
        <f>ROUND(E26*F26,2)</f>
        <v>0</v>
      </c>
      <c r="H26" s="194">
        <v>21</v>
      </c>
      <c r="I26" s="194">
        <f>G26*(1+H26/100)</f>
        <v>0</v>
      </c>
      <c r="J26" s="194">
        <v>0</v>
      </c>
      <c r="K26" s="194">
        <f>ROUND(E26*J26,2)</f>
        <v>0</v>
      </c>
      <c r="L26" s="194">
        <v>0</v>
      </c>
      <c r="M26" s="194">
        <f>ROUND(E26*L26,2)</f>
        <v>0</v>
      </c>
      <c r="N26" s="195"/>
      <c r="O26" s="221" t="s">
        <v>295</v>
      </c>
      <c r="P26" s="32"/>
      <c r="Q26" s="32"/>
      <c r="R26" s="32"/>
      <c r="S26" s="32"/>
      <c r="T26" s="32"/>
      <c r="U26" s="32"/>
      <c r="V26" s="32"/>
      <c r="W26" s="32"/>
      <c r="X26" s="32"/>
      <c r="Y26" s="32"/>
      <c r="Z26" s="32"/>
      <c r="AA26" s="32"/>
      <c r="AB26" s="32"/>
      <c r="AC26" s="32"/>
      <c r="AD26" s="32"/>
      <c r="AE26" s="32" t="s">
        <v>786</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10</v>
      </c>
      <c r="B28" s="176" t="s">
        <v>2453</v>
      </c>
      <c r="C28" s="202" t="s">
        <v>2454</v>
      </c>
      <c r="D28" s="181" t="s">
        <v>560</v>
      </c>
      <c r="E28" s="186">
        <v>20</v>
      </c>
      <c r="F28" s="193"/>
      <c r="G28" s="194">
        <f>ROUND(E28*F28,2)</f>
        <v>0</v>
      </c>
      <c r="H28" s="194">
        <v>21</v>
      </c>
      <c r="I28" s="194">
        <f>G28*(1+H28/100)</f>
        <v>0</v>
      </c>
      <c r="J28" s="194">
        <v>0</v>
      </c>
      <c r="K28" s="194">
        <f>ROUND(E28*J28,2)</f>
        <v>0</v>
      </c>
      <c r="L28" s="194">
        <v>0</v>
      </c>
      <c r="M28" s="194">
        <f>ROUND(E28*L28,2)</f>
        <v>0</v>
      </c>
      <c r="N28" s="195"/>
      <c r="O28" s="221" t="s">
        <v>295</v>
      </c>
      <c r="P28" s="32"/>
      <c r="Q28" s="32"/>
      <c r="R28" s="32"/>
      <c r="S28" s="32"/>
      <c r="T28" s="32"/>
      <c r="U28" s="32"/>
      <c r="V28" s="32"/>
      <c r="W28" s="32"/>
      <c r="X28" s="32"/>
      <c r="Y28" s="32"/>
      <c r="Z28" s="32"/>
      <c r="AA28" s="32"/>
      <c r="AB28" s="32"/>
      <c r="AC28" s="32"/>
      <c r="AD28" s="32"/>
      <c r="AE28" s="32" t="s">
        <v>786</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11</v>
      </c>
      <c r="B30" s="176" t="s">
        <v>2455</v>
      </c>
      <c r="C30" s="202" t="s">
        <v>2456</v>
      </c>
      <c r="D30" s="181" t="s">
        <v>610</v>
      </c>
      <c r="E30" s="186">
        <v>3</v>
      </c>
      <c r="F30" s="193"/>
      <c r="G30" s="194">
        <f>ROUND(E30*F30,2)</f>
        <v>0</v>
      </c>
      <c r="H30" s="194">
        <v>21</v>
      </c>
      <c r="I30" s="194">
        <f>G30*(1+H30/100)</f>
        <v>0</v>
      </c>
      <c r="J30" s="194">
        <v>0</v>
      </c>
      <c r="K30" s="194">
        <f>ROUND(E30*J30,2)</f>
        <v>0</v>
      </c>
      <c r="L30" s="194">
        <v>0</v>
      </c>
      <c r="M30" s="194">
        <f>ROUND(E30*L30,2)</f>
        <v>0</v>
      </c>
      <c r="N30" s="195"/>
      <c r="O30" s="221" t="s">
        <v>295</v>
      </c>
      <c r="P30" s="32"/>
      <c r="Q30" s="32"/>
      <c r="R30" s="32"/>
      <c r="S30" s="32"/>
      <c r="T30" s="32"/>
      <c r="U30" s="32"/>
      <c r="V30" s="32"/>
      <c r="W30" s="32"/>
      <c r="X30" s="32"/>
      <c r="Y30" s="32"/>
      <c r="Z30" s="32"/>
      <c r="AA30" s="32"/>
      <c r="AB30" s="32"/>
      <c r="AC30" s="32"/>
      <c r="AD30" s="32"/>
      <c r="AE30" s="32" t="s">
        <v>786</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12</v>
      </c>
      <c r="B32" s="176" t="s">
        <v>2457</v>
      </c>
      <c r="C32" s="202" t="s">
        <v>2458</v>
      </c>
      <c r="D32" s="181" t="s">
        <v>560</v>
      </c>
      <c r="E32" s="186">
        <v>130</v>
      </c>
      <c r="F32" s="193"/>
      <c r="G32" s="194">
        <f>ROUND(E32*F32,2)</f>
        <v>0</v>
      </c>
      <c r="H32" s="194">
        <v>21</v>
      </c>
      <c r="I32" s="194">
        <f>G32*(1+H32/100)</f>
        <v>0</v>
      </c>
      <c r="J32" s="194">
        <v>0</v>
      </c>
      <c r="K32" s="194">
        <f>ROUND(E32*J32,2)</f>
        <v>0</v>
      </c>
      <c r="L32" s="194">
        <v>0</v>
      </c>
      <c r="M32" s="194">
        <f>ROUND(E32*L32,2)</f>
        <v>0</v>
      </c>
      <c r="N32" s="195"/>
      <c r="O32" s="221" t="s">
        <v>295</v>
      </c>
      <c r="P32" s="32"/>
      <c r="Q32" s="32"/>
      <c r="R32" s="32"/>
      <c r="S32" s="32"/>
      <c r="T32" s="32"/>
      <c r="U32" s="32"/>
      <c r="V32" s="32"/>
      <c r="W32" s="32"/>
      <c r="X32" s="32"/>
      <c r="Y32" s="32"/>
      <c r="Z32" s="32"/>
      <c r="AA32" s="32"/>
      <c r="AB32" s="32"/>
      <c r="AC32" s="32"/>
      <c r="AD32" s="32"/>
      <c r="AE32" s="32" t="s">
        <v>799</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1178</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820</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379</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v>13</v>
      </c>
      <c r="B36" s="177" t="s">
        <v>2459</v>
      </c>
      <c r="C36" s="202" t="s">
        <v>822</v>
      </c>
      <c r="D36" s="181" t="s">
        <v>823</v>
      </c>
      <c r="E36" s="242"/>
      <c r="F36" s="193"/>
      <c r="G36" s="194">
        <f>ROUND(E36*F36,2)</f>
        <v>0</v>
      </c>
      <c r="H36" s="194">
        <v>21</v>
      </c>
      <c r="I36" s="194">
        <f>G36*(1+H36/100)</f>
        <v>0</v>
      </c>
      <c r="J36" s="194">
        <v>0</v>
      </c>
      <c r="K36" s="194">
        <f>ROUND(E36*J36,2)</f>
        <v>0</v>
      </c>
      <c r="L36" s="194">
        <v>0</v>
      </c>
      <c r="M36" s="194">
        <f>ROUND(E36*L36,2)</f>
        <v>0</v>
      </c>
      <c r="N36" s="195" t="s">
        <v>1146</v>
      </c>
      <c r="O36" s="221" t="s">
        <v>281</v>
      </c>
      <c r="P36" s="32"/>
      <c r="Q36" s="32"/>
      <c r="R36" s="32"/>
      <c r="S36" s="32"/>
      <c r="T36" s="32"/>
      <c r="U36" s="32"/>
      <c r="V36" s="32"/>
      <c r="W36" s="32"/>
      <c r="X36" s="32"/>
      <c r="Y36" s="32"/>
      <c r="Z36" s="32"/>
      <c r="AA36" s="32"/>
      <c r="AB36" s="32"/>
      <c r="AC36" s="32"/>
      <c r="AD36" s="32"/>
      <c r="AE36" s="32" t="s">
        <v>781</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x14ac:dyDescent="0.2">
      <c r="A38" s="216" t="s">
        <v>276</v>
      </c>
      <c r="B38" s="175" t="s">
        <v>193</v>
      </c>
      <c r="C38" s="201" t="s">
        <v>194</v>
      </c>
      <c r="D38" s="180"/>
      <c r="E38" s="185"/>
      <c r="F38" s="304">
        <f>SUM(G39:G83)</f>
        <v>0</v>
      </c>
      <c r="G38" s="305"/>
      <c r="H38" s="191"/>
      <c r="I38" s="191">
        <f>SUM(I39:I83)</f>
        <v>0</v>
      </c>
      <c r="J38" s="191"/>
      <c r="K38" s="191">
        <f>SUM(K39:K83)</f>
        <v>0</v>
      </c>
      <c r="L38" s="191"/>
      <c r="M38" s="191">
        <f>SUM(M39:M83)</f>
        <v>0</v>
      </c>
      <c r="N38" s="192"/>
      <c r="O38" s="220"/>
      <c r="AE38" t="s">
        <v>277</v>
      </c>
    </row>
    <row r="39" spans="1:60" outlineLevel="1" x14ac:dyDescent="0.2">
      <c r="A39" s="217">
        <v>14</v>
      </c>
      <c r="B39" s="176" t="s">
        <v>2460</v>
      </c>
      <c r="C39" s="202" t="s">
        <v>2461</v>
      </c>
      <c r="D39" s="181" t="s">
        <v>498</v>
      </c>
      <c r="E39" s="186">
        <v>2</v>
      </c>
      <c r="F39" s="193"/>
      <c r="G39" s="194">
        <f>ROUND(E39*F39,2)</f>
        <v>0</v>
      </c>
      <c r="H39" s="194">
        <v>21</v>
      </c>
      <c r="I39" s="194">
        <f>G39*(1+H39/100)</f>
        <v>0</v>
      </c>
      <c r="J39" s="194">
        <v>0</v>
      </c>
      <c r="K39" s="194">
        <f>ROUND(E39*J39,2)</f>
        <v>0</v>
      </c>
      <c r="L39" s="194">
        <v>0</v>
      </c>
      <c r="M39" s="194">
        <f>ROUND(E39*L39,2)</f>
        <v>0</v>
      </c>
      <c r="N39" s="195"/>
      <c r="O39" s="221" t="s">
        <v>295</v>
      </c>
      <c r="P39" s="32"/>
      <c r="Q39" s="32"/>
      <c r="R39" s="32"/>
      <c r="S39" s="32"/>
      <c r="T39" s="32"/>
      <c r="U39" s="32"/>
      <c r="V39" s="32"/>
      <c r="W39" s="32"/>
      <c r="X39" s="32"/>
      <c r="Y39" s="32"/>
      <c r="Z39" s="32"/>
      <c r="AA39" s="32"/>
      <c r="AB39" s="32"/>
      <c r="AC39" s="32"/>
      <c r="AD39" s="32"/>
      <c r="AE39" s="32" t="s">
        <v>786</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15</v>
      </c>
      <c r="B41" s="176" t="s">
        <v>2462</v>
      </c>
      <c r="C41" s="202" t="s">
        <v>2463</v>
      </c>
      <c r="D41" s="181" t="s">
        <v>759</v>
      </c>
      <c r="E41" s="186">
        <v>2</v>
      </c>
      <c r="F41" s="193"/>
      <c r="G41" s="194">
        <f>ROUND(E41*F41,2)</f>
        <v>0</v>
      </c>
      <c r="H41" s="194">
        <v>21</v>
      </c>
      <c r="I41" s="194">
        <f>G41*(1+H41/100)</f>
        <v>0</v>
      </c>
      <c r="J41" s="194">
        <v>0</v>
      </c>
      <c r="K41" s="194">
        <f>ROUND(E41*J41,2)</f>
        <v>0</v>
      </c>
      <c r="L41" s="194">
        <v>0</v>
      </c>
      <c r="M41" s="194">
        <f>ROUND(E41*L41,2)</f>
        <v>0</v>
      </c>
      <c r="N41" s="195"/>
      <c r="O41" s="221" t="s">
        <v>295</v>
      </c>
      <c r="P41" s="32"/>
      <c r="Q41" s="32"/>
      <c r="R41" s="32"/>
      <c r="S41" s="32"/>
      <c r="T41" s="32"/>
      <c r="U41" s="32"/>
      <c r="V41" s="32"/>
      <c r="W41" s="32"/>
      <c r="X41" s="32"/>
      <c r="Y41" s="32"/>
      <c r="Z41" s="32"/>
      <c r="AA41" s="32"/>
      <c r="AB41" s="32"/>
      <c r="AC41" s="32"/>
      <c r="AD41" s="32"/>
      <c r="AE41" s="32" t="s">
        <v>786</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16</v>
      </c>
      <c r="B43" s="176" t="s">
        <v>2464</v>
      </c>
      <c r="C43" s="202" t="s">
        <v>2465</v>
      </c>
      <c r="D43" s="181" t="s">
        <v>759</v>
      </c>
      <c r="E43" s="186">
        <v>1</v>
      </c>
      <c r="F43" s="193"/>
      <c r="G43" s="194">
        <f>ROUND(E43*F43,2)</f>
        <v>0</v>
      </c>
      <c r="H43" s="194">
        <v>21</v>
      </c>
      <c r="I43" s="194">
        <f>G43*(1+H43/100)</f>
        <v>0</v>
      </c>
      <c r="J43" s="194">
        <v>0</v>
      </c>
      <c r="K43" s="194">
        <f>ROUND(E43*J43,2)</f>
        <v>0</v>
      </c>
      <c r="L43" s="194">
        <v>0</v>
      </c>
      <c r="M43" s="194">
        <f>ROUND(E43*L43,2)</f>
        <v>0</v>
      </c>
      <c r="N43" s="195"/>
      <c r="O43" s="221" t="s">
        <v>295</v>
      </c>
      <c r="P43" s="32"/>
      <c r="Q43" s="32"/>
      <c r="R43" s="32"/>
      <c r="S43" s="32"/>
      <c r="T43" s="32"/>
      <c r="U43" s="32"/>
      <c r="V43" s="32"/>
      <c r="W43" s="32"/>
      <c r="X43" s="32"/>
      <c r="Y43" s="32"/>
      <c r="Z43" s="32"/>
      <c r="AA43" s="32"/>
      <c r="AB43" s="32"/>
      <c r="AC43" s="32"/>
      <c r="AD43" s="32"/>
      <c r="AE43" s="32" t="s">
        <v>786</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17</v>
      </c>
      <c r="B45" s="176" t="s">
        <v>2466</v>
      </c>
      <c r="C45" s="202" t="s">
        <v>2467</v>
      </c>
      <c r="D45" s="181" t="s">
        <v>759</v>
      </c>
      <c r="E45" s="186">
        <v>1</v>
      </c>
      <c r="F45" s="193"/>
      <c r="G45" s="194">
        <f>ROUND(E45*F45,2)</f>
        <v>0</v>
      </c>
      <c r="H45" s="194">
        <v>21</v>
      </c>
      <c r="I45" s="194">
        <f>G45*(1+H45/100)</f>
        <v>0</v>
      </c>
      <c r="J45" s="194">
        <v>0</v>
      </c>
      <c r="K45" s="194">
        <f>ROUND(E45*J45,2)</f>
        <v>0</v>
      </c>
      <c r="L45" s="194">
        <v>0</v>
      </c>
      <c r="M45" s="194">
        <f>ROUND(E45*L45,2)</f>
        <v>0</v>
      </c>
      <c r="N45" s="195"/>
      <c r="O45" s="221" t="s">
        <v>295</v>
      </c>
      <c r="P45" s="32"/>
      <c r="Q45" s="32"/>
      <c r="R45" s="32"/>
      <c r="S45" s="32"/>
      <c r="T45" s="32"/>
      <c r="U45" s="32"/>
      <c r="V45" s="32"/>
      <c r="W45" s="32"/>
      <c r="X45" s="32"/>
      <c r="Y45" s="32"/>
      <c r="Z45" s="32"/>
      <c r="AA45" s="32"/>
      <c r="AB45" s="32"/>
      <c r="AC45" s="32"/>
      <c r="AD45" s="32"/>
      <c r="AE45" s="32" t="s">
        <v>786</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7">
        <v>18</v>
      </c>
      <c r="B47" s="176" t="s">
        <v>2468</v>
      </c>
      <c r="C47" s="202" t="s">
        <v>2469</v>
      </c>
      <c r="D47" s="181" t="s">
        <v>759</v>
      </c>
      <c r="E47" s="186">
        <v>2</v>
      </c>
      <c r="F47" s="193"/>
      <c r="G47" s="194">
        <f>ROUND(E47*F47,2)</f>
        <v>0</v>
      </c>
      <c r="H47" s="194">
        <v>21</v>
      </c>
      <c r="I47" s="194">
        <f>G47*(1+H47/100)</f>
        <v>0</v>
      </c>
      <c r="J47" s="194">
        <v>0</v>
      </c>
      <c r="K47" s="194">
        <f>ROUND(E47*J47,2)</f>
        <v>0</v>
      </c>
      <c r="L47" s="194">
        <v>0</v>
      </c>
      <c r="M47" s="194">
        <f>ROUND(E47*L47,2)</f>
        <v>0</v>
      </c>
      <c r="N47" s="195"/>
      <c r="O47" s="221" t="s">
        <v>295</v>
      </c>
      <c r="P47" s="32"/>
      <c r="Q47" s="32"/>
      <c r="R47" s="32"/>
      <c r="S47" s="32"/>
      <c r="T47" s="32"/>
      <c r="U47" s="32"/>
      <c r="V47" s="32"/>
      <c r="W47" s="32"/>
      <c r="X47" s="32"/>
      <c r="Y47" s="32"/>
      <c r="Z47" s="32"/>
      <c r="AA47" s="32"/>
      <c r="AB47" s="32"/>
      <c r="AC47" s="32"/>
      <c r="AD47" s="32"/>
      <c r="AE47" s="32" t="s">
        <v>786</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19</v>
      </c>
      <c r="B49" s="176" t="s">
        <v>2470</v>
      </c>
      <c r="C49" s="202" t="s">
        <v>2471</v>
      </c>
      <c r="D49" s="181" t="s">
        <v>759</v>
      </c>
      <c r="E49" s="186">
        <v>2</v>
      </c>
      <c r="F49" s="193"/>
      <c r="G49" s="194">
        <f>ROUND(E49*F49,2)</f>
        <v>0</v>
      </c>
      <c r="H49" s="194">
        <v>21</v>
      </c>
      <c r="I49" s="194">
        <f>G49*(1+H49/100)</f>
        <v>0</v>
      </c>
      <c r="J49" s="194">
        <v>0</v>
      </c>
      <c r="K49" s="194">
        <f>ROUND(E49*J49,2)</f>
        <v>0</v>
      </c>
      <c r="L49" s="194">
        <v>0</v>
      </c>
      <c r="M49" s="194">
        <f>ROUND(E49*L49,2)</f>
        <v>0</v>
      </c>
      <c r="N49" s="195"/>
      <c r="O49" s="221" t="s">
        <v>295</v>
      </c>
      <c r="P49" s="32"/>
      <c r="Q49" s="32"/>
      <c r="R49" s="32"/>
      <c r="S49" s="32"/>
      <c r="T49" s="32"/>
      <c r="U49" s="32"/>
      <c r="V49" s="32"/>
      <c r="W49" s="32"/>
      <c r="X49" s="32"/>
      <c r="Y49" s="32"/>
      <c r="Z49" s="32"/>
      <c r="AA49" s="32"/>
      <c r="AB49" s="32"/>
      <c r="AC49" s="32"/>
      <c r="AD49" s="32"/>
      <c r="AE49" s="32" t="s">
        <v>786</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20</v>
      </c>
      <c r="B51" s="176" t="s">
        <v>2472</v>
      </c>
      <c r="C51" s="202" t="s">
        <v>2473</v>
      </c>
      <c r="D51" s="181" t="s">
        <v>759</v>
      </c>
      <c r="E51" s="186">
        <v>2</v>
      </c>
      <c r="F51" s="193"/>
      <c r="G51" s="194">
        <f>ROUND(E51*F51,2)</f>
        <v>0</v>
      </c>
      <c r="H51" s="194">
        <v>21</v>
      </c>
      <c r="I51" s="194">
        <f>G51*(1+H51/100)</f>
        <v>0</v>
      </c>
      <c r="J51" s="194">
        <v>0</v>
      </c>
      <c r="K51" s="194">
        <f>ROUND(E51*J51,2)</f>
        <v>0</v>
      </c>
      <c r="L51" s="194">
        <v>0</v>
      </c>
      <c r="M51" s="194">
        <f>ROUND(E51*L51,2)</f>
        <v>0</v>
      </c>
      <c r="N51" s="195"/>
      <c r="O51" s="221" t="s">
        <v>295</v>
      </c>
      <c r="P51" s="32"/>
      <c r="Q51" s="32"/>
      <c r="R51" s="32"/>
      <c r="S51" s="32"/>
      <c r="T51" s="32"/>
      <c r="U51" s="32"/>
      <c r="V51" s="32"/>
      <c r="W51" s="32"/>
      <c r="X51" s="32"/>
      <c r="Y51" s="32"/>
      <c r="Z51" s="32"/>
      <c r="AA51" s="32"/>
      <c r="AB51" s="32"/>
      <c r="AC51" s="32"/>
      <c r="AD51" s="32"/>
      <c r="AE51" s="32" t="s">
        <v>786</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21</v>
      </c>
      <c r="B53" s="176" t="s">
        <v>2474</v>
      </c>
      <c r="C53" s="202" t="s">
        <v>2475</v>
      </c>
      <c r="D53" s="181" t="s">
        <v>759</v>
      </c>
      <c r="E53" s="186">
        <v>6</v>
      </c>
      <c r="F53" s="193"/>
      <c r="G53" s="194">
        <f>ROUND(E53*F53,2)</f>
        <v>0</v>
      </c>
      <c r="H53" s="194">
        <v>21</v>
      </c>
      <c r="I53" s="194">
        <f>G53*(1+H53/100)</f>
        <v>0</v>
      </c>
      <c r="J53" s="194">
        <v>0</v>
      </c>
      <c r="K53" s="194">
        <f>ROUND(E53*J53,2)</f>
        <v>0</v>
      </c>
      <c r="L53" s="194">
        <v>0</v>
      </c>
      <c r="M53" s="194">
        <f>ROUND(E53*L53,2)</f>
        <v>0</v>
      </c>
      <c r="N53" s="195"/>
      <c r="O53" s="221" t="s">
        <v>295</v>
      </c>
      <c r="P53" s="32"/>
      <c r="Q53" s="32"/>
      <c r="R53" s="32"/>
      <c r="S53" s="32"/>
      <c r="T53" s="32"/>
      <c r="U53" s="32"/>
      <c r="V53" s="32"/>
      <c r="W53" s="32"/>
      <c r="X53" s="32"/>
      <c r="Y53" s="32"/>
      <c r="Z53" s="32"/>
      <c r="AA53" s="32"/>
      <c r="AB53" s="32"/>
      <c r="AC53" s="32"/>
      <c r="AD53" s="32"/>
      <c r="AE53" s="32" t="s">
        <v>786</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22</v>
      </c>
      <c r="B55" s="176" t="s">
        <v>2476</v>
      </c>
      <c r="C55" s="202" t="s">
        <v>2477</v>
      </c>
      <c r="D55" s="181" t="s">
        <v>759</v>
      </c>
      <c r="E55" s="186">
        <v>2</v>
      </c>
      <c r="F55" s="193"/>
      <c r="G55" s="194">
        <f>ROUND(E55*F55,2)</f>
        <v>0</v>
      </c>
      <c r="H55" s="194">
        <v>21</v>
      </c>
      <c r="I55" s="194">
        <f>G55*(1+H55/100)</f>
        <v>0</v>
      </c>
      <c r="J55" s="194">
        <v>0</v>
      </c>
      <c r="K55" s="194">
        <f>ROUND(E55*J55,2)</f>
        <v>0</v>
      </c>
      <c r="L55" s="194">
        <v>0</v>
      </c>
      <c r="M55" s="194">
        <f>ROUND(E55*L55,2)</f>
        <v>0</v>
      </c>
      <c r="N55" s="195"/>
      <c r="O55" s="221" t="s">
        <v>295</v>
      </c>
      <c r="P55" s="32"/>
      <c r="Q55" s="32"/>
      <c r="R55" s="32"/>
      <c r="S55" s="32"/>
      <c r="T55" s="32"/>
      <c r="U55" s="32"/>
      <c r="V55" s="32"/>
      <c r="W55" s="32"/>
      <c r="X55" s="32"/>
      <c r="Y55" s="32"/>
      <c r="Z55" s="32"/>
      <c r="AA55" s="32"/>
      <c r="AB55" s="32"/>
      <c r="AC55" s="32"/>
      <c r="AD55" s="32"/>
      <c r="AE55" s="32" t="s">
        <v>786</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23</v>
      </c>
      <c r="B57" s="176" t="s">
        <v>2478</v>
      </c>
      <c r="C57" s="202" t="s">
        <v>2479</v>
      </c>
      <c r="D57" s="181" t="s">
        <v>759</v>
      </c>
      <c r="E57" s="186">
        <v>2</v>
      </c>
      <c r="F57" s="193"/>
      <c r="G57" s="194">
        <f>ROUND(E57*F57,2)</f>
        <v>0</v>
      </c>
      <c r="H57" s="194">
        <v>21</v>
      </c>
      <c r="I57" s="194">
        <f>G57*(1+H57/100)</f>
        <v>0</v>
      </c>
      <c r="J57" s="194">
        <v>0</v>
      </c>
      <c r="K57" s="194">
        <f>ROUND(E57*J57,2)</f>
        <v>0</v>
      </c>
      <c r="L57" s="194">
        <v>0</v>
      </c>
      <c r="M57" s="194">
        <f>ROUND(E57*L57,2)</f>
        <v>0</v>
      </c>
      <c r="N57" s="195"/>
      <c r="O57" s="221" t="s">
        <v>295</v>
      </c>
      <c r="P57" s="32"/>
      <c r="Q57" s="32"/>
      <c r="R57" s="32"/>
      <c r="S57" s="32"/>
      <c r="T57" s="32"/>
      <c r="U57" s="32"/>
      <c r="V57" s="32"/>
      <c r="W57" s="32"/>
      <c r="X57" s="32"/>
      <c r="Y57" s="32"/>
      <c r="Z57" s="32"/>
      <c r="AA57" s="32"/>
      <c r="AB57" s="32"/>
      <c r="AC57" s="32"/>
      <c r="AD57" s="32"/>
      <c r="AE57" s="32" t="s">
        <v>786</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24</v>
      </c>
      <c r="B59" s="176" t="s">
        <v>2480</v>
      </c>
      <c r="C59" s="202" t="s">
        <v>2481</v>
      </c>
      <c r="D59" s="181" t="s">
        <v>759</v>
      </c>
      <c r="E59" s="186">
        <v>2</v>
      </c>
      <c r="F59" s="193"/>
      <c r="G59" s="194">
        <f>ROUND(E59*F59,2)</f>
        <v>0</v>
      </c>
      <c r="H59" s="194">
        <v>21</v>
      </c>
      <c r="I59" s="194">
        <f>G59*(1+H59/100)</f>
        <v>0</v>
      </c>
      <c r="J59" s="194">
        <v>0</v>
      </c>
      <c r="K59" s="194">
        <f>ROUND(E59*J59,2)</f>
        <v>0</v>
      </c>
      <c r="L59" s="194">
        <v>0</v>
      </c>
      <c r="M59" s="194">
        <f>ROUND(E59*L59,2)</f>
        <v>0</v>
      </c>
      <c r="N59" s="195"/>
      <c r="O59" s="221" t="s">
        <v>295</v>
      </c>
      <c r="P59" s="32"/>
      <c r="Q59" s="32"/>
      <c r="R59" s="32"/>
      <c r="S59" s="32"/>
      <c r="T59" s="32"/>
      <c r="U59" s="32"/>
      <c r="V59" s="32"/>
      <c r="W59" s="32"/>
      <c r="X59" s="32"/>
      <c r="Y59" s="32"/>
      <c r="Z59" s="32"/>
      <c r="AA59" s="32"/>
      <c r="AB59" s="32"/>
      <c r="AC59" s="32"/>
      <c r="AD59" s="32"/>
      <c r="AE59" s="32" t="s">
        <v>786</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25</v>
      </c>
      <c r="B61" s="176" t="s">
        <v>2482</v>
      </c>
      <c r="C61" s="202" t="s">
        <v>2483</v>
      </c>
      <c r="D61" s="181" t="s">
        <v>759</v>
      </c>
      <c r="E61" s="186">
        <v>2</v>
      </c>
      <c r="F61" s="193"/>
      <c r="G61" s="194">
        <f>ROUND(E61*F61,2)</f>
        <v>0</v>
      </c>
      <c r="H61" s="194">
        <v>21</v>
      </c>
      <c r="I61" s="194">
        <f>G61*(1+H61/100)</f>
        <v>0</v>
      </c>
      <c r="J61" s="194">
        <v>0</v>
      </c>
      <c r="K61" s="194">
        <f>ROUND(E61*J61,2)</f>
        <v>0</v>
      </c>
      <c r="L61" s="194">
        <v>0</v>
      </c>
      <c r="M61" s="194">
        <f>ROUND(E61*L61,2)</f>
        <v>0</v>
      </c>
      <c r="N61" s="195"/>
      <c r="O61" s="221" t="s">
        <v>295</v>
      </c>
      <c r="P61" s="32"/>
      <c r="Q61" s="32"/>
      <c r="R61" s="32"/>
      <c r="S61" s="32"/>
      <c r="T61" s="32"/>
      <c r="U61" s="32"/>
      <c r="V61" s="32"/>
      <c r="W61" s="32"/>
      <c r="X61" s="32"/>
      <c r="Y61" s="32"/>
      <c r="Z61" s="32"/>
      <c r="AA61" s="32"/>
      <c r="AB61" s="32"/>
      <c r="AC61" s="32"/>
      <c r="AD61" s="32"/>
      <c r="AE61" s="32" t="s">
        <v>786</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26</v>
      </c>
      <c r="B63" s="176" t="s">
        <v>2484</v>
      </c>
      <c r="C63" s="202" t="s">
        <v>2485</v>
      </c>
      <c r="D63" s="181" t="s">
        <v>759</v>
      </c>
      <c r="E63" s="186">
        <v>2</v>
      </c>
      <c r="F63" s="193"/>
      <c r="G63" s="194">
        <f>ROUND(E63*F63,2)</f>
        <v>0</v>
      </c>
      <c r="H63" s="194">
        <v>21</v>
      </c>
      <c r="I63" s="194">
        <f>G63*(1+H63/100)</f>
        <v>0</v>
      </c>
      <c r="J63" s="194">
        <v>0</v>
      </c>
      <c r="K63" s="194">
        <f>ROUND(E63*J63,2)</f>
        <v>0</v>
      </c>
      <c r="L63" s="194">
        <v>0</v>
      </c>
      <c r="M63" s="194">
        <f>ROUND(E63*L63,2)</f>
        <v>0</v>
      </c>
      <c r="N63" s="195"/>
      <c r="O63" s="221" t="s">
        <v>295</v>
      </c>
      <c r="P63" s="32"/>
      <c r="Q63" s="32"/>
      <c r="R63" s="32"/>
      <c r="S63" s="32"/>
      <c r="T63" s="32"/>
      <c r="U63" s="32"/>
      <c r="V63" s="32"/>
      <c r="W63" s="32"/>
      <c r="X63" s="32"/>
      <c r="Y63" s="32"/>
      <c r="Z63" s="32"/>
      <c r="AA63" s="32"/>
      <c r="AB63" s="32"/>
      <c r="AC63" s="32"/>
      <c r="AD63" s="32"/>
      <c r="AE63" s="32" t="s">
        <v>786</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27</v>
      </c>
      <c r="B65" s="176" t="s">
        <v>2486</v>
      </c>
      <c r="C65" s="202" t="s">
        <v>2487</v>
      </c>
      <c r="D65" s="181" t="s">
        <v>759</v>
      </c>
      <c r="E65" s="186">
        <v>2</v>
      </c>
      <c r="F65" s="193"/>
      <c r="G65" s="194">
        <f>ROUND(E65*F65,2)</f>
        <v>0</v>
      </c>
      <c r="H65" s="194">
        <v>21</v>
      </c>
      <c r="I65" s="194">
        <f>G65*(1+H65/100)</f>
        <v>0</v>
      </c>
      <c r="J65" s="194">
        <v>0</v>
      </c>
      <c r="K65" s="194">
        <f>ROUND(E65*J65,2)</f>
        <v>0</v>
      </c>
      <c r="L65" s="194">
        <v>0</v>
      </c>
      <c r="M65" s="194">
        <f>ROUND(E65*L65,2)</f>
        <v>0</v>
      </c>
      <c r="N65" s="195"/>
      <c r="O65" s="221" t="s">
        <v>295</v>
      </c>
      <c r="P65" s="32"/>
      <c r="Q65" s="32"/>
      <c r="R65" s="32"/>
      <c r="S65" s="32"/>
      <c r="T65" s="32"/>
      <c r="U65" s="32"/>
      <c r="V65" s="32"/>
      <c r="W65" s="32"/>
      <c r="X65" s="32"/>
      <c r="Y65" s="32"/>
      <c r="Z65" s="32"/>
      <c r="AA65" s="32"/>
      <c r="AB65" s="32"/>
      <c r="AC65" s="32"/>
      <c r="AD65" s="32"/>
      <c r="AE65" s="32" t="s">
        <v>786</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28</v>
      </c>
      <c r="B67" s="176" t="s">
        <v>2488</v>
      </c>
      <c r="C67" s="202" t="s">
        <v>2489</v>
      </c>
      <c r="D67" s="181" t="s">
        <v>759</v>
      </c>
      <c r="E67" s="186">
        <v>1</v>
      </c>
      <c r="F67" s="193"/>
      <c r="G67" s="194">
        <f>ROUND(E67*F67,2)</f>
        <v>0</v>
      </c>
      <c r="H67" s="194">
        <v>21</v>
      </c>
      <c r="I67" s="194">
        <f>G67*(1+H67/100)</f>
        <v>0</v>
      </c>
      <c r="J67" s="194">
        <v>0</v>
      </c>
      <c r="K67" s="194">
        <f>ROUND(E67*J67,2)</f>
        <v>0</v>
      </c>
      <c r="L67" s="194">
        <v>0</v>
      </c>
      <c r="M67" s="194">
        <f>ROUND(E67*L67,2)</f>
        <v>0</v>
      </c>
      <c r="N67" s="195"/>
      <c r="O67" s="221" t="s">
        <v>295</v>
      </c>
      <c r="P67" s="32"/>
      <c r="Q67" s="32"/>
      <c r="R67" s="32"/>
      <c r="S67" s="32"/>
      <c r="T67" s="32"/>
      <c r="U67" s="32"/>
      <c r="V67" s="32"/>
      <c r="W67" s="32"/>
      <c r="X67" s="32"/>
      <c r="Y67" s="32"/>
      <c r="Z67" s="32"/>
      <c r="AA67" s="32"/>
      <c r="AB67" s="32"/>
      <c r="AC67" s="32"/>
      <c r="AD67" s="32"/>
      <c r="AE67" s="32" t="s">
        <v>786</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29</v>
      </c>
      <c r="B69" s="176" t="s">
        <v>2490</v>
      </c>
      <c r="C69" s="202" t="s">
        <v>2491</v>
      </c>
      <c r="D69" s="181" t="s">
        <v>759</v>
      </c>
      <c r="E69" s="186">
        <v>1</v>
      </c>
      <c r="F69" s="193"/>
      <c r="G69" s="194">
        <f>ROUND(E69*F69,2)</f>
        <v>0</v>
      </c>
      <c r="H69" s="194">
        <v>21</v>
      </c>
      <c r="I69" s="194">
        <f>G69*(1+H69/100)</f>
        <v>0</v>
      </c>
      <c r="J69" s="194">
        <v>0</v>
      </c>
      <c r="K69" s="194">
        <f>ROUND(E69*J69,2)</f>
        <v>0</v>
      </c>
      <c r="L69" s="194">
        <v>0</v>
      </c>
      <c r="M69" s="194">
        <f>ROUND(E69*L69,2)</f>
        <v>0</v>
      </c>
      <c r="N69" s="195"/>
      <c r="O69" s="221" t="s">
        <v>295</v>
      </c>
      <c r="P69" s="32"/>
      <c r="Q69" s="32"/>
      <c r="R69" s="32"/>
      <c r="S69" s="32"/>
      <c r="T69" s="32"/>
      <c r="U69" s="32"/>
      <c r="V69" s="32"/>
      <c r="W69" s="32"/>
      <c r="X69" s="32"/>
      <c r="Y69" s="32"/>
      <c r="Z69" s="32"/>
      <c r="AA69" s="32"/>
      <c r="AB69" s="32"/>
      <c r="AC69" s="32"/>
      <c r="AD69" s="32"/>
      <c r="AE69" s="32" t="s">
        <v>786</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30</v>
      </c>
      <c r="B71" s="176" t="s">
        <v>2492</v>
      </c>
      <c r="C71" s="202" t="s">
        <v>2493</v>
      </c>
      <c r="D71" s="181" t="s">
        <v>498</v>
      </c>
      <c r="E71" s="186">
        <v>1</v>
      </c>
      <c r="F71" s="193"/>
      <c r="G71" s="194">
        <f>ROUND(E71*F71,2)</f>
        <v>0</v>
      </c>
      <c r="H71" s="194">
        <v>21</v>
      </c>
      <c r="I71" s="194">
        <f>G71*(1+H71/100)</f>
        <v>0</v>
      </c>
      <c r="J71" s="194">
        <v>0</v>
      </c>
      <c r="K71" s="194">
        <f>ROUND(E71*J71,2)</f>
        <v>0</v>
      </c>
      <c r="L71" s="194">
        <v>0</v>
      </c>
      <c r="M71" s="194">
        <f>ROUND(E71*L71,2)</f>
        <v>0</v>
      </c>
      <c r="N71" s="195"/>
      <c r="O71" s="221" t="s">
        <v>295</v>
      </c>
      <c r="P71" s="32"/>
      <c r="Q71" s="32"/>
      <c r="R71" s="32"/>
      <c r="S71" s="32"/>
      <c r="T71" s="32"/>
      <c r="U71" s="32"/>
      <c r="V71" s="32"/>
      <c r="W71" s="32"/>
      <c r="X71" s="32"/>
      <c r="Y71" s="32"/>
      <c r="Z71" s="32"/>
      <c r="AA71" s="32"/>
      <c r="AB71" s="32"/>
      <c r="AC71" s="32"/>
      <c r="AD71" s="32"/>
      <c r="AE71" s="32" t="s">
        <v>786</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31</v>
      </c>
      <c r="B73" s="176" t="s">
        <v>2494</v>
      </c>
      <c r="C73" s="202" t="s">
        <v>2495</v>
      </c>
      <c r="D73" s="181" t="s">
        <v>759</v>
      </c>
      <c r="E73" s="186">
        <v>1</v>
      </c>
      <c r="F73" s="193"/>
      <c r="G73" s="194">
        <f>ROUND(E73*F73,2)</f>
        <v>0</v>
      </c>
      <c r="H73" s="194">
        <v>21</v>
      </c>
      <c r="I73" s="194">
        <f>G73*(1+H73/100)</f>
        <v>0</v>
      </c>
      <c r="J73" s="194">
        <v>0</v>
      </c>
      <c r="K73" s="194">
        <f>ROUND(E73*J73,2)</f>
        <v>0</v>
      </c>
      <c r="L73" s="194">
        <v>0</v>
      </c>
      <c r="M73" s="194">
        <f>ROUND(E73*L73,2)</f>
        <v>0</v>
      </c>
      <c r="N73" s="195"/>
      <c r="O73" s="221" t="s">
        <v>295</v>
      </c>
      <c r="P73" s="32"/>
      <c r="Q73" s="32"/>
      <c r="R73" s="32"/>
      <c r="S73" s="32"/>
      <c r="T73" s="32"/>
      <c r="U73" s="32"/>
      <c r="V73" s="32"/>
      <c r="W73" s="32"/>
      <c r="X73" s="32"/>
      <c r="Y73" s="32"/>
      <c r="Z73" s="32"/>
      <c r="AA73" s="32"/>
      <c r="AB73" s="32"/>
      <c r="AC73" s="32"/>
      <c r="AD73" s="32"/>
      <c r="AE73" s="32" t="s">
        <v>786</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32</v>
      </c>
      <c r="B75" s="176" t="s">
        <v>2496</v>
      </c>
      <c r="C75" s="202" t="s">
        <v>2497</v>
      </c>
      <c r="D75" s="181" t="s">
        <v>759</v>
      </c>
      <c r="E75" s="186">
        <v>3</v>
      </c>
      <c r="F75" s="193"/>
      <c r="G75" s="194">
        <f>ROUND(E75*F75,2)</f>
        <v>0</v>
      </c>
      <c r="H75" s="194">
        <v>21</v>
      </c>
      <c r="I75" s="194">
        <f>G75*(1+H75/100)</f>
        <v>0</v>
      </c>
      <c r="J75" s="194">
        <v>0</v>
      </c>
      <c r="K75" s="194">
        <f>ROUND(E75*J75,2)</f>
        <v>0</v>
      </c>
      <c r="L75" s="194">
        <v>0</v>
      </c>
      <c r="M75" s="194">
        <f>ROUND(E75*L75,2)</f>
        <v>0</v>
      </c>
      <c r="N75" s="195"/>
      <c r="O75" s="221" t="s">
        <v>295</v>
      </c>
      <c r="P75" s="32"/>
      <c r="Q75" s="32"/>
      <c r="R75" s="32"/>
      <c r="S75" s="32"/>
      <c r="T75" s="32"/>
      <c r="U75" s="32"/>
      <c r="V75" s="32"/>
      <c r="W75" s="32"/>
      <c r="X75" s="32"/>
      <c r="Y75" s="32"/>
      <c r="Z75" s="32"/>
      <c r="AA75" s="32"/>
      <c r="AB75" s="32"/>
      <c r="AC75" s="32"/>
      <c r="AD75" s="32"/>
      <c r="AE75" s="32" t="s">
        <v>786</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33</v>
      </c>
      <c r="B77" s="176" t="s">
        <v>2498</v>
      </c>
      <c r="C77" s="202" t="s">
        <v>2499</v>
      </c>
      <c r="D77" s="181" t="s">
        <v>759</v>
      </c>
      <c r="E77" s="186">
        <v>1</v>
      </c>
      <c r="F77" s="193"/>
      <c r="G77" s="194">
        <f>ROUND(E77*F77,2)</f>
        <v>0</v>
      </c>
      <c r="H77" s="194">
        <v>21</v>
      </c>
      <c r="I77" s="194">
        <f>G77*(1+H77/100)</f>
        <v>0</v>
      </c>
      <c r="J77" s="194">
        <v>0</v>
      </c>
      <c r="K77" s="194">
        <f>ROUND(E77*J77,2)</f>
        <v>0</v>
      </c>
      <c r="L77" s="194">
        <v>0</v>
      </c>
      <c r="M77" s="194">
        <f>ROUND(E77*L77,2)</f>
        <v>0</v>
      </c>
      <c r="N77" s="195"/>
      <c r="O77" s="221" t="s">
        <v>295</v>
      </c>
      <c r="P77" s="32"/>
      <c r="Q77" s="32"/>
      <c r="R77" s="32"/>
      <c r="S77" s="32"/>
      <c r="T77" s="32"/>
      <c r="U77" s="32"/>
      <c r="V77" s="32"/>
      <c r="W77" s="32"/>
      <c r="X77" s="32"/>
      <c r="Y77" s="32"/>
      <c r="Z77" s="32"/>
      <c r="AA77" s="32"/>
      <c r="AB77" s="32"/>
      <c r="AC77" s="32"/>
      <c r="AD77" s="32"/>
      <c r="AE77" s="32" t="s">
        <v>799</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ht="22.5" outlineLevel="1" x14ac:dyDescent="0.2">
      <c r="A79" s="217">
        <v>34</v>
      </c>
      <c r="B79" s="176" t="s">
        <v>2460</v>
      </c>
      <c r="C79" s="202" t="s">
        <v>2500</v>
      </c>
      <c r="D79" s="181" t="s">
        <v>759</v>
      </c>
      <c r="E79" s="186">
        <v>2</v>
      </c>
      <c r="F79" s="193"/>
      <c r="G79" s="194">
        <f>ROUND(E79*F79,2)</f>
        <v>0</v>
      </c>
      <c r="H79" s="194">
        <v>21</v>
      </c>
      <c r="I79" s="194">
        <f>G79*(1+H79/100)</f>
        <v>0</v>
      </c>
      <c r="J79" s="194">
        <v>0</v>
      </c>
      <c r="K79" s="194">
        <f>ROUND(E79*J79,2)</f>
        <v>0</v>
      </c>
      <c r="L79" s="194">
        <v>0</v>
      </c>
      <c r="M79" s="194">
        <f>ROUND(E79*L79,2)</f>
        <v>0</v>
      </c>
      <c r="N79" s="195"/>
      <c r="O79" s="221" t="s">
        <v>295</v>
      </c>
      <c r="P79" s="32"/>
      <c r="Q79" s="32"/>
      <c r="R79" s="32"/>
      <c r="S79" s="32"/>
      <c r="T79" s="32"/>
      <c r="U79" s="32"/>
      <c r="V79" s="32"/>
      <c r="W79" s="32"/>
      <c r="X79" s="32"/>
      <c r="Y79" s="32"/>
      <c r="Z79" s="32"/>
      <c r="AA79" s="32"/>
      <c r="AB79" s="32"/>
      <c r="AC79" s="32"/>
      <c r="AD79" s="32"/>
      <c r="AE79" s="32" t="s">
        <v>2501</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2502</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0</v>
      </c>
      <c r="AD81" s="32"/>
      <c r="AE81" s="32" t="s">
        <v>377</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v>35</v>
      </c>
      <c r="B82" s="177" t="s">
        <v>2503</v>
      </c>
      <c r="C82" s="202" t="s">
        <v>822</v>
      </c>
      <c r="D82" s="181" t="s">
        <v>823</v>
      </c>
      <c r="E82" s="242"/>
      <c r="F82" s="193"/>
      <c r="G82" s="194">
        <f>ROUND(E82*F82,2)</f>
        <v>0</v>
      </c>
      <c r="H82" s="194">
        <v>21</v>
      </c>
      <c r="I82" s="194">
        <f>G82*(1+H82/100)</f>
        <v>0</v>
      </c>
      <c r="J82" s="194">
        <v>0</v>
      </c>
      <c r="K82" s="194">
        <f>ROUND(E82*J82,2)</f>
        <v>0</v>
      </c>
      <c r="L82" s="194">
        <v>0</v>
      </c>
      <c r="M82" s="194">
        <f>ROUND(E82*L82,2)</f>
        <v>0</v>
      </c>
      <c r="N82" s="195" t="s">
        <v>2504</v>
      </c>
      <c r="O82" s="221" t="s">
        <v>281</v>
      </c>
      <c r="P82" s="32"/>
      <c r="Q82" s="32"/>
      <c r="R82" s="32"/>
      <c r="S82" s="32"/>
      <c r="T82" s="32"/>
      <c r="U82" s="32"/>
      <c r="V82" s="32"/>
      <c r="W82" s="32"/>
      <c r="X82" s="32"/>
      <c r="Y82" s="32"/>
      <c r="Z82" s="32"/>
      <c r="AA82" s="32"/>
      <c r="AB82" s="32"/>
      <c r="AC82" s="32"/>
      <c r="AD82" s="32"/>
      <c r="AE82" s="32" t="s">
        <v>781</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x14ac:dyDescent="0.2">
      <c r="A84" s="216" t="s">
        <v>276</v>
      </c>
      <c r="B84" s="175" t="s">
        <v>195</v>
      </c>
      <c r="C84" s="201" t="s">
        <v>196</v>
      </c>
      <c r="D84" s="180"/>
      <c r="E84" s="185"/>
      <c r="F84" s="304">
        <f>SUM(G85:G111)</f>
        <v>0</v>
      </c>
      <c r="G84" s="305"/>
      <c r="H84" s="191"/>
      <c r="I84" s="191">
        <f>SUM(I85:I111)</f>
        <v>0</v>
      </c>
      <c r="J84" s="191"/>
      <c r="K84" s="191">
        <f>SUM(K85:K111)</f>
        <v>0</v>
      </c>
      <c r="L84" s="191"/>
      <c r="M84" s="191">
        <f>SUM(M85:M111)</f>
        <v>0</v>
      </c>
      <c r="N84" s="192"/>
      <c r="O84" s="220"/>
      <c r="AE84" t="s">
        <v>277</v>
      </c>
    </row>
    <row r="85" spans="1:60" ht="22.5" outlineLevel="1" x14ac:dyDescent="0.2">
      <c r="A85" s="217">
        <v>36</v>
      </c>
      <c r="B85" s="176" t="s">
        <v>2505</v>
      </c>
      <c r="C85" s="202" t="s">
        <v>2506</v>
      </c>
      <c r="D85" s="181" t="s">
        <v>759</v>
      </c>
      <c r="E85" s="186">
        <v>20</v>
      </c>
      <c r="F85" s="193"/>
      <c r="G85" s="194">
        <f>ROUND(E85*F85,2)</f>
        <v>0</v>
      </c>
      <c r="H85" s="194">
        <v>21</v>
      </c>
      <c r="I85" s="194">
        <f>G85*(1+H85/100)</f>
        <v>0</v>
      </c>
      <c r="J85" s="194">
        <v>0</v>
      </c>
      <c r="K85" s="194">
        <f>ROUND(E85*J85,2)</f>
        <v>0</v>
      </c>
      <c r="L85" s="194">
        <v>0</v>
      </c>
      <c r="M85" s="194">
        <f>ROUND(E85*L85,2)</f>
        <v>0</v>
      </c>
      <c r="N85" s="195"/>
      <c r="O85" s="221" t="s">
        <v>295</v>
      </c>
      <c r="P85" s="32"/>
      <c r="Q85" s="32"/>
      <c r="R85" s="32"/>
      <c r="S85" s="32"/>
      <c r="T85" s="32"/>
      <c r="U85" s="32"/>
      <c r="V85" s="32"/>
      <c r="W85" s="32"/>
      <c r="X85" s="32"/>
      <c r="Y85" s="32"/>
      <c r="Z85" s="32"/>
      <c r="AA85" s="32"/>
      <c r="AB85" s="32"/>
      <c r="AC85" s="32"/>
      <c r="AD85" s="32"/>
      <c r="AE85" s="32" t="s">
        <v>786</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37</v>
      </c>
      <c r="B87" s="176" t="s">
        <v>2507</v>
      </c>
      <c r="C87" s="202" t="s">
        <v>2508</v>
      </c>
      <c r="D87" s="181" t="s">
        <v>560</v>
      </c>
      <c r="E87" s="186">
        <v>199</v>
      </c>
      <c r="F87" s="193"/>
      <c r="G87" s="194">
        <f>ROUND(E87*F87,2)</f>
        <v>0</v>
      </c>
      <c r="H87" s="194">
        <v>21</v>
      </c>
      <c r="I87" s="194">
        <f>G87*(1+H87/100)</f>
        <v>0</v>
      </c>
      <c r="J87" s="194">
        <v>0</v>
      </c>
      <c r="K87" s="194">
        <f>ROUND(E87*J87,2)</f>
        <v>0</v>
      </c>
      <c r="L87" s="194">
        <v>0</v>
      </c>
      <c r="M87" s="194">
        <f>ROUND(E87*L87,2)</f>
        <v>0</v>
      </c>
      <c r="N87" s="195"/>
      <c r="O87" s="221" t="s">
        <v>295</v>
      </c>
      <c r="P87" s="32"/>
      <c r="Q87" s="32"/>
      <c r="R87" s="32"/>
      <c r="S87" s="32"/>
      <c r="T87" s="32"/>
      <c r="U87" s="32"/>
      <c r="V87" s="32"/>
      <c r="W87" s="32"/>
      <c r="X87" s="32"/>
      <c r="Y87" s="32"/>
      <c r="Z87" s="32"/>
      <c r="AA87" s="32"/>
      <c r="AB87" s="32"/>
      <c r="AC87" s="32"/>
      <c r="AD87" s="32"/>
      <c r="AE87" s="32" t="s">
        <v>786</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38</v>
      </c>
      <c r="B89" s="176" t="s">
        <v>2509</v>
      </c>
      <c r="C89" s="202" t="s">
        <v>2510</v>
      </c>
      <c r="D89" s="181" t="s">
        <v>560</v>
      </c>
      <c r="E89" s="186">
        <v>111</v>
      </c>
      <c r="F89" s="193"/>
      <c r="G89" s="194">
        <f>ROUND(E89*F89,2)</f>
        <v>0</v>
      </c>
      <c r="H89" s="194">
        <v>21</v>
      </c>
      <c r="I89" s="194">
        <f>G89*(1+H89/100)</f>
        <v>0</v>
      </c>
      <c r="J89" s="194">
        <v>0</v>
      </c>
      <c r="K89" s="194">
        <f>ROUND(E89*J89,2)</f>
        <v>0</v>
      </c>
      <c r="L89" s="194">
        <v>0</v>
      </c>
      <c r="M89" s="194">
        <f>ROUND(E89*L89,2)</f>
        <v>0</v>
      </c>
      <c r="N89" s="195"/>
      <c r="O89" s="221" t="s">
        <v>295</v>
      </c>
      <c r="P89" s="32"/>
      <c r="Q89" s="32"/>
      <c r="R89" s="32"/>
      <c r="S89" s="32"/>
      <c r="T89" s="32"/>
      <c r="U89" s="32"/>
      <c r="V89" s="32"/>
      <c r="W89" s="32"/>
      <c r="X89" s="32"/>
      <c r="Y89" s="32"/>
      <c r="Z89" s="32"/>
      <c r="AA89" s="32"/>
      <c r="AB89" s="32"/>
      <c r="AC89" s="32"/>
      <c r="AD89" s="32"/>
      <c r="AE89" s="32" t="s">
        <v>786</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39</v>
      </c>
      <c r="B91" s="176" t="s">
        <v>2511</v>
      </c>
      <c r="C91" s="202" t="s">
        <v>2512</v>
      </c>
      <c r="D91" s="181" t="s">
        <v>560</v>
      </c>
      <c r="E91" s="186">
        <v>3</v>
      </c>
      <c r="F91" s="193"/>
      <c r="G91" s="194">
        <f>ROUND(E91*F91,2)</f>
        <v>0</v>
      </c>
      <c r="H91" s="194">
        <v>21</v>
      </c>
      <c r="I91" s="194">
        <f>G91*(1+H91/100)</f>
        <v>0</v>
      </c>
      <c r="J91" s="194">
        <v>0</v>
      </c>
      <c r="K91" s="194">
        <f>ROUND(E91*J91,2)</f>
        <v>0</v>
      </c>
      <c r="L91" s="194">
        <v>0</v>
      </c>
      <c r="M91" s="194">
        <f>ROUND(E91*L91,2)</f>
        <v>0</v>
      </c>
      <c r="N91" s="195"/>
      <c r="O91" s="221" t="s">
        <v>295</v>
      </c>
      <c r="P91" s="32"/>
      <c r="Q91" s="32"/>
      <c r="R91" s="32"/>
      <c r="S91" s="32"/>
      <c r="T91" s="32"/>
      <c r="U91" s="32"/>
      <c r="V91" s="32"/>
      <c r="W91" s="32"/>
      <c r="X91" s="32"/>
      <c r="Y91" s="32"/>
      <c r="Z91" s="32"/>
      <c r="AA91" s="32"/>
      <c r="AB91" s="32"/>
      <c r="AC91" s="32"/>
      <c r="AD91" s="32"/>
      <c r="AE91" s="32" t="s">
        <v>786</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40</v>
      </c>
      <c r="B93" s="176" t="s">
        <v>2513</v>
      </c>
      <c r="C93" s="202" t="s">
        <v>2514</v>
      </c>
      <c r="D93" s="181" t="s">
        <v>560</v>
      </c>
      <c r="E93" s="186">
        <v>19</v>
      </c>
      <c r="F93" s="193"/>
      <c r="G93" s="194">
        <f>ROUND(E93*F93,2)</f>
        <v>0</v>
      </c>
      <c r="H93" s="194">
        <v>21</v>
      </c>
      <c r="I93" s="194">
        <f>G93*(1+H93/100)</f>
        <v>0</v>
      </c>
      <c r="J93" s="194">
        <v>0</v>
      </c>
      <c r="K93" s="194">
        <f>ROUND(E93*J93,2)</f>
        <v>0</v>
      </c>
      <c r="L93" s="194">
        <v>0</v>
      </c>
      <c r="M93" s="194">
        <f>ROUND(E93*L93,2)</f>
        <v>0</v>
      </c>
      <c r="N93" s="195"/>
      <c r="O93" s="221" t="s">
        <v>295</v>
      </c>
      <c r="P93" s="32"/>
      <c r="Q93" s="32"/>
      <c r="R93" s="32"/>
      <c r="S93" s="32"/>
      <c r="T93" s="32"/>
      <c r="U93" s="32"/>
      <c r="V93" s="32"/>
      <c r="W93" s="32"/>
      <c r="X93" s="32"/>
      <c r="Y93" s="32"/>
      <c r="Z93" s="32"/>
      <c r="AA93" s="32"/>
      <c r="AB93" s="32"/>
      <c r="AC93" s="32"/>
      <c r="AD93" s="32"/>
      <c r="AE93" s="32" t="s">
        <v>786</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41</v>
      </c>
      <c r="B95" s="176" t="s">
        <v>2515</v>
      </c>
      <c r="C95" s="202" t="s">
        <v>2516</v>
      </c>
      <c r="D95" s="181" t="s">
        <v>560</v>
      </c>
      <c r="E95" s="186">
        <v>66</v>
      </c>
      <c r="F95" s="193"/>
      <c r="G95" s="194">
        <f>ROUND(E95*F95,2)</f>
        <v>0</v>
      </c>
      <c r="H95" s="194">
        <v>21</v>
      </c>
      <c r="I95" s="194">
        <f>G95*(1+H95/100)</f>
        <v>0</v>
      </c>
      <c r="J95" s="194">
        <v>0</v>
      </c>
      <c r="K95" s="194">
        <f>ROUND(E95*J95,2)</f>
        <v>0</v>
      </c>
      <c r="L95" s="194">
        <v>0</v>
      </c>
      <c r="M95" s="194">
        <f>ROUND(E95*L95,2)</f>
        <v>0</v>
      </c>
      <c r="N95" s="195"/>
      <c r="O95" s="221" t="s">
        <v>295</v>
      </c>
      <c r="P95" s="32"/>
      <c r="Q95" s="32"/>
      <c r="R95" s="32"/>
      <c r="S95" s="32"/>
      <c r="T95" s="32"/>
      <c r="U95" s="32"/>
      <c r="V95" s="32"/>
      <c r="W95" s="32"/>
      <c r="X95" s="32"/>
      <c r="Y95" s="32"/>
      <c r="Z95" s="32"/>
      <c r="AA95" s="32"/>
      <c r="AB95" s="32"/>
      <c r="AC95" s="32"/>
      <c r="AD95" s="32"/>
      <c r="AE95" s="32" t="s">
        <v>786</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42</v>
      </c>
      <c r="B97" s="176" t="s">
        <v>2517</v>
      </c>
      <c r="C97" s="202" t="s">
        <v>2518</v>
      </c>
      <c r="D97" s="181" t="s">
        <v>560</v>
      </c>
      <c r="E97" s="186">
        <v>1022</v>
      </c>
      <c r="F97" s="193"/>
      <c r="G97" s="194">
        <f>ROUND(E97*F97,2)</f>
        <v>0</v>
      </c>
      <c r="H97" s="194">
        <v>21</v>
      </c>
      <c r="I97" s="194">
        <f>G97*(1+H97/100)</f>
        <v>0</v>
      </c>
      <c r="J97" s="194">
        <v>0</v>
      </c>
      <c r="K97" s="194">
        <f>ROUND(E97*J97,2)</f>
        <v>0</v>
      </c>
      <c r="L97" s="194">
        <v>0</v>
      </c>
      <c r="M97" s="194">
        <f>ROUND(E97*L97,2)</f>
        <v>0</v>
      </c>
      <c r="N97" s="195"/>
      <c r="O97" s="221" t="s">
        <v>295</v>
      </c>
      <c r="P97" s="32"/>
      <c r="Q97" s="32"/>
      <c r="R97" s="32"/>
      <c r="S97" s="32"/>
      <c r="T97" s="32"/>
      <c r="U97" s="32"/>
      <c r="V97" s="32"/>
      <c r="W97" s="32"/>
      <c r="X97" s="32"/>
      <c r="Y97" s="32"/>
      <c r="Z97" s="32"/>
      <c r="AA97" s="32"/>
      <c r="AB97" s="32"/>
      <c r="AC97" s="32"/>
      <c r="AD97" s="32"/>
      <c r="AE97" s="32" t="s">
        <v>786</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43</v>
      </c>
      <c r="B99" s="176" t="s">
        <v>2519</v>
      </c>
      <c r="C99" s="202" t="s">
        <v>2520</v>
      </c>
      <c r="D99" s="181" t="s">
        <v>560</v>
      </c>
      <c r="E99" s="186">
        <v>400</v>
      </c>
      <c r="F99" s="193"/>
      <c r="G99" s="194">
        <f>ROUND(E99*F99,2)</f>
        <v>0</v>
      </c>
      <c r="H99" s="194">
        <v>21</v>
      </c>
      <c r="I99" s="194">
        <f>G99*(1+H99/100)</f>
        <v>0</v>
      </c>
      <c r="J99" s="194">
        <v>0</v>
      </c>
      <c r="K99" s="194">
        <f>ROUND(E99*J99,2)</f>
        <v>0</v>
      </c>
      <c r="L99" s="194">
        <v>0</v>
      </c>
      <c r="M99" s="194">
        <f>ROUND(E99*L99,2)</f>
        <v>0</v>
      </c>
      <c r="N99" s="195"/>
      <c r="O99" s="221" t="s">
        <v>295</v>
      </c>
      <c r="P99" s="32"/>
      <c r="Q99" s="32"/>
      <c r="R99" s="32"/>
      <c r="S99" s="32"/>
      <c r="T99" s="32"/>
      <c r="U99" s="32"/>
      <c r="V99" s="32"/>
      <c r="W99" s="32"/>
      <c r="X99" s="32"/>
      <c r="Y99" s="32"/>
      <c r="Z99" s="32"/>
      <c r="AA99" s="32"/>
      <c r="AB99" s="32"/>
      <c r="AC99" s="32"/>
      <c r="AD99" s="32"/>
      <c r="AE99" s="32" t="s">
        <v>786</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44</v>
      </c>
      <c r="B101" s="176" t="s">
        <v>2521</v>
      </c>
      <c r="C101" s="202" t="s">
        <v>2522</v>
      </c>
      <c r="D101" s="181" t="s">
        <v>560</v>
      </c>
      <c r="E101" s="186">
        <v>192</v>
      </c>
      <c r="F101" s="193"/>
      <c r="G101" s="194">
        <f>ROUND(E101*F101,2)</f>
        <v>0</v>
      </c>
      <c r="H101" s="194">
        <v>21</v>
      </c>
      <c r="I101" s="194">
        <f>G101*(1+H101/100)</f>
        <v>0</v>
      </c>
      <c r="J101" s="194">
        <v>0</v>
      </c>
      <c r="K101" s="194">
        <f>ROUND(E101*J101,2)</f>
        <v>0</v>
      </c>
      <c r="L101" s="194">
        <v>0</v>
      </c>
      <c r="M101" s="194">
        <f>ROUND(E101*L101,2)</f>
        <v>0</v>
      </c>
      <c r="N101" s="195"/>
      <c r="O101" s="221" t="s">
        <v>295</v>
      </c>
      <c r="P101" s="32"/>
      <c r="Q101" s="32"/>
      <c r="R101" s="32"/>
      <c r="S101" s="32"/>
      <c r="T101" s="32"/>
      <c r="U101" s="32"/>
      <c r="V101" s="32"/>
      <c r="W101" s="32"/>
      <c r="X101" s="32"/>
      <c r="Y101" s="32"/>
      <c r="Z101" s="32"/>
      <c r="AA101" s="32"/>
      <c r="AB101" s="32"/>
      <c r="AC101" s="32"/>
      <c r="AD101" s="32"/>
      <c r="AE101" s="32" t="s">
        <v>786</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45</v>
      </c>
      <c r="B103" s="176" t="s">
        <v>2523</v>
      </c>
      <c r="C103" s="202" t="s">
        <v>2524</v>
      </c>
      <c r="D103" s="181" t="s">
        <v>560</v>
      </c>
      <c r="E103" s="186">
        <v>130</v>
      </c>
      <c r="F103" s="193"/>
      <c r="G103" s="194">
        <f>ROUND(E103*F103,2)</f>
        <v>0</v>
      </c>
      <c r="H103" s="194">
        <v>21</v>
      </c>
      <c r="I103" s="194">
        <f>G103*(1+H103/100)</f>
        <v>0</v>
      </c>
      <c r="J103" s="194">
        <v>0</v>
      </c>
      <c r="K103" s="194">
        <f>ROUND(E103*J103,2)</f>
        <v>0</v>
      </c>
      <c r="L103" s="194">
        <v>0</v>
      </c>
      <c r="M103" s="194">
        <f>ROUND(E103*L103,2)</f>
        <v>0</v>
      </c>
      <c r="N103" s="195"/>
      <c r="O103" s="221" t="s">
        <v>295</v>
      </c>
      <c r="P103" s="32"/>
      <c r="Q103" s="32"/>
      <c r="R103" s="32"/>
      <c r="S103" s="32"/>
      <c r="T103" s="32"/>
      <c r="U103" s="32"/>
      <c r="V103" s="32"/>
      <c r="W103" s="32"/>
      <c r="X103" s="32"/>
      <c r="Y103" s="32"/>
      <c r="Z103" s="32"/>
      <c r="AA103" s="32"/>
      <c r="AB103" s="32"/>
      <c r="AC103" s="32"/>
      <c r="AD103" s="32"/>
      <c r="AE103" s="32" t="s">
        <v>786</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46</v>
      </c>
      <c r="B105" s="176" t="s">
        <v>2525</v>
      </c>
      <c r="C105" s="202" t="s">
        <v>2526</v>
      </c>
      <c r="D105" s="181" t="s">
        <v>560</v>
      </c>
      <c r="E105" s="186">
        <v>20</v>
      </c>
      <c r="F105" s="193"/>
      <c r="G105" s="194">
        <f>ROUND(E105*F105,2)</f>
        <v>0</v>
      </c>
      <c r="H105" s="194">
        <v>21</v>
      </c>
      <c r="I105" s="194">
        <f>G105*(1+H105/100)</f>
        <v>0</v>
      </c>
      <c r="J105" s="194">
        <v>0</v>
      </c>
      <c r="K105" s="194">
        <f>ROUND(E105*J105,2)</f>
        <v>0</v>
      </c>
      <c r="L105" s="194">
        <v>0</v>
      </c>
      <c r="M105" s="194">
        <f>ROUND(E105*L105,2)</f>
        <v>0</v>
      </c>
      <c r="N105" s="195"/>
      <c r="O105" s="221" t="s">
        <v>295</v>
      </c>
      <c r="P105" s="32"/>
      <c r="Q105" s="32"/>
      <c r="R105" s="32"/>
      <c r="S105" s="32"/>
      <c r="T105" s="32"/>
      <c r="U105" s="32"/>
      <c r="V105" s="32"/>
      <c r="W105" s="32"/>
      <c r="X105" s="32"/>
      <c r="Y105" s="32"/>
      <c r="Z105" s="32"/>
      <c r="AA105" s="32"/>
      <c r="AB105" s="32"/>
      <c r="AC105" s="32"/>
      <c r="AD105" s="32"/>
      <c r="AE105" s="32" t="s">
        <v>786</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47</v>
      </c>
      <c r="B107" s="176" t="s">
        <v>2527</v>
      </c>
      <c r="C107" s="202" t="s">
        <v>2528</v>
      </c>
      <c r="D107" s="181" t="s">
        <v>560</v>
      </c>
      <c r="E107" s="186">
        <v>280</v>
      </c>
      <c r="F107" s="193"/>
      <c r="G107" s="194">
        <f>ROUND(E107*F107,2)</f>
        <v>0</v>
      </c>
      <c r="H107" s="194">
        <v>21</v>
      </c>
      <c r="I107" s="194">
        <f>G107*(1+H107/100)</f>
        <v>0</v>
      </c>
      <c r="J107" s="194">
        <v>0</v>
      </c>
      <c r="K107" s="194">
        <f>ROUND(E107*J107,2)</f>
        <v>0</v>
      </c>
      <c r="L107" s="194">
        <v>0</v>
      </c>
      <c r="M107" s="194">
        <f>ROUND(E107*L107,2)</f>
        <v>0</v>
      </c>
      <c r="N107" s="195"/>
      <c r="O107" s="221" t="s">
        <v>295</v>
      </c>
      <c r="P107" s="32"/>
      <c r="Q107" s="32"/>
      <c r="R107" s="32"/>
      <c r="S107" s="32"/>
      <c r="T107" s="32"/>
      <c r="U107" s="32"/>
      <c r="V107" s="32"/>
      <c r="W107" s="32"/>
      <c r="X107" s="32"/>
      <c r="Y107" s="32"/>
      <c r="Z107" s="32"/>
      <c r="AA107" s="32"/>
      <c r="AB107" s="32"/>
      <c r="AC107" s="32"/>
      <c r="AD107" s="32"/>
      <c r="AE107" s="32" t="s">
        <v>799</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2529</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v>0</v>
      </c>
      <c r="AD109" s="32"/>
      <c r="AE109" s="32" t="s">
        <v>377</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v>48</v>
      </c>
      <c r="B110" s="177" t="s">
        <v>2530</v>
      </c>
      <c r="C110" s="202" t="s">
        <v>2531</v>
      </c>
      <c r="D110" s="181" t="s">
        <v>823</v>
      </c>
      <c r="E110" s="242"/>
      <c r="F110" s="193"/>
      <c r="G110" s="194">
        <f>ROUND(E110*F110,2)</f>
        <v>0</v>
      </c>
      <c r="H110" s="194">
        <v>21</v>
      </c>
      <c r="I110" s="194">
        <f>G110*(1+H110/100)</f>
        <v>0</v>
      </c>
      <c r="J110" s="194">
        <v>0</v>
      </c>
      <c r="K110" s="194">
        <f>ROUND(E110*J110,2)</f>
        <v>0</v>
      </c>
      <c r="L110" s="194">
        <v>0</v>
      </c>
      <c r="M110" s="194">
        <f>ROUND(E110*L110,2)</f>
        <v>0</v>
      </c>
      <c r="N110" s="195" t="s">
        <v>2504</v>
      </c>
      <c r="O110" s="221" t="s">
        <v>281</v>
      </c>
      <c r="P110" s="32"/>
      <c r="Q110" s="32"/>
      <c r="R110" s="32"/>
      <c r="S110" s="32"/>
      <c r="T110" s="32"/>
      <c r="U110" s="32"/>
      <c r="V110" s="32"/>
      <c r="W110" s="32"/>
      <c r="X110" s="32"/>
      <c r="Y110" s="32"/>
      <c r="Z110" s="32"/>
      <c r="AA110" s="32"/>
      <c r="AB110" s="32"/>
      <c r="AC110" s="32"/>
      <c r="AD110" s="32"/>
      <c r="AE110" s="32" t="s">
        <v>781</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x14ac:dyDescent="0.2">
      <c r="A112" s="216" t="s">
        <v>276</v>
      </c>
      <c r="B112" s="175" t="s">
        <v>197</v>
      </c>
      <c r="C112" s="201" t="s">
        <v>198</v>
      </c>
      <c r="D112" s="180"/>
      <c r="E112" s="185"/>
      <c r="F112" s="304">
        <f>SUM(G113:G169)</f>
        <v>0</v>
      </c>
      <c r="G112" s="305"/>
      <c r="H112" s="191"/>
      <c r="I112" s="191">
        <f>SUM(I113:I169)</f>
        <v>0</v>
      </c>
      <c r="J112" s="191"/>
      <c r="K112" s="191">
        <f>SUM(K113:K169)</f>
        <v>0</v>
      </c>
      <c r="L112" s="191"/>
      <c r="M112" s="191">
        <f>SUM(M113:M169)</f>
        <v>0</v>
      </c>
      <c r="N112" s="192"/>
      <c r="O112" s="220"/>
      <c r="AE112" t="s">
        <v>277</v>
      </c>
    </row>
    <row r="113" spans="1:60" outlineLevel="1" x14ac:dyDescent="0.2">
      <c r="A113" s="217">
        <v>49</v>
      </c>
      <c r="B113" s="176" t="s">
        <v>2532</v>
      </c>
      <c r="C113" s="202" t="s">
        <v>2533</v>
      </c>
      <c r="D113" s="181" t="s">
        <v>498</v>
      </c>
      <c r="E113" s="186">
        <v>126</v>
      </c>
      <c r="F113" s="193"/>
      <c r="G113" s="194">
        <f>ROUND(E113*F113,2)</f>
        <v>0</v>
      </c>
      <c r="H113" s="194">
        <v>21</v>
      </c>
      <c r="I113" s="194">
        <f>G113*(1+H113/100)</f>
        <v>0</v>
      </c>
      <c r="J113" s="194">
        <v>0</v>
      </c>
      <c r="K113" s="194">
        <f>ROUND(E113*J113,2)</f>
        <v>0</v>
      </c>
      <c r="L113" s="194">
        <v>0</v>
      </c>
      <c r="M113" s="194">
        <f>ROUND(E113*L113,2)</f>
        <v>0</v>
      </c>
      <c r="N113" s="195"/>
      <c r="O113" s="221" t="s">
        <v>295</v>
      </c>
      <c r="P113" s="32"/>
      <c r="Q113" s="32"/>
      <c r="R113" s="32"/>
      <c r="S113" s="32"/>
      <c r="T113" s="32"/>
      <c r="U113" s="32"/>
      <c r="V113" s="32"/>
      <c r="W113" s="32"/>
      <c r="X113" s="32"/>
      <c r="Y113" s="32"/>
      <c r="Z113" s="32"/>
      <c r="AA113" s="32"/>
      <c r="AB113" s="32"/>
      <c r="AC113" s="32"/>
      <c r="AD113" s="32"/>
      <c r="AE113" s="32" t="s">
        <v>786</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50</v>
      </c>
      <c r="B115" s="176" t="s">
        <v>2534</v>
      </c>
      <c r="C115" s="202" t="s">
        <v>2535</v>
      </c>
      <c r="D115" s="181" t="s">
        <v>498</v>
      </c>
      <c r="E115" s="186">
        <v>9</v>
      </c>
      <c r="F115" s="193"/>
      <c r="G115" s="194">
        <f>ROUND(E115*F115,2)</f>
        <v>0</v>
      </c>
      <c r="H115" s="194">
        <v>21</v>
      </c>
      <c r="I115" s="194">
        <f>G115*(1+H115/100)</f>
        <v>0</v>
      </c>
      <c r="J115" s="194">
        <v>0</v>
      </c>
      <c r="K115" s="194">
        <f>ROUND(E115*J115,2)</f>
        <v>0</v>
      </c>
      <c r="L115" s="194">
        <v>0</v>
      </c>
      <c r="M115" s="194">
        <f>ROUND(E115*L115,2)</f>
        <v>0</v>
      </c>
      <c r="N115" s="195"/>
      <c r="O115" s="221" t="s">
        <v>295</v>
      </c>
      <c r="P115" s="32"/>
      <c r="Q115" s="32"/>
      <c r="R115" s="32"/>
      <c r="S115" s="32"/>
      <c r="T115" s="32"/>
      <c r="U115" s="32"/>
      <c r="V115" s="32"/>
      <c r="W115" s="32"/>
      <c r="X115" s="32"/>
      <c r="Y115" s="32"/>
      <c r="Z115" s="32"/>
      <c r="AA115" s="32"/>
      <c r="AB115" s="32"/>
      <c r="AC115" s="32"/>
      <c r="AD115" s="32"/>
      <c r="AE115" s="32" t="s">
        <v>786</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51</v>
      </c>
      <c r="B117" s="176" t="s">
        <v>2536</v>
      </c>
      <c r="C117" s="202" t="s">
        <v>2537</v>
      </c>
      <c r="D117" s="181" t="s">
        <v>759</v>
      </c>
      <c r="E117" s="186">
        <v>4</v>
      </c>
      <c r="F117" s="193"/>
      <c r="G117" s="194">
        <f>ROUND(E117*F117,2)</f>
        <v>0</v>
      </c>
      <c r="H117" s="194">
        <v>21</v>
      </c>
      <c r="I117" s="194">
        <f>G117*(1+H117/100)</f>
        <v>0</v>
      </c>
      <c r="J117" s="194">
        <v>0</v>
      </c>
      <c r="K117" s="194">
        <f>ROUND(E117*J117,2)</f>
        <v>0</v>
      </c>
      <c r="L117" s="194">
        <v>0</v>
      </c>
      <c r="M117" s="194">
        <f>ROUND(E117*L117,2)</f>
        <v>0</v>
      </c>
      <c r="N117" s="195"/>
      <c r="O117" s="221" t="s">
        <v>295</v>
      </c>
      <c r="P117" s="32"/>
      <c r="Q117" s="32"/>
      <c r="R117" s="32"/>
      <c r="S117" s="32"/>
      <c r="T117" s="32"/>
      <c r="U117" s="32"/>
      <c r="V117" s="32"/>
      <c r="W117" s="32"/>
      <c r="X117" s="32"/>
      <c r="Y117" s="32"/>
      <c r="Z117" s="32"/>
      <c r="AA117" s="32"/>
      <c r="AB117" s="32"/>
      <c r="AC117" s="32"/>
      <c r="AD117" s="32"/>
      <c r="AE117" s="32" t="s">
        <v>786</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52</v>
      </c>
      <c r="B119" s="176" t="s">
        <v>2538</v>
      </c>
      <c r="C119" s="202" t="s">
        <v>2539</v>
      </c>
      <c r="D119" s="181" t="s">
        <v>759</v>
      </c>
      <c r="E119" s="186">
        <v>5</v>
      </c>
      <c r="F119" s="193"/>
      <c r="G119" s="194">
        <f>ROUND(E119*F119,2)</f>
        <v>0</v>
      </c>
      <c r="H119" s="194">
        <v>21</v>
      </c>
      <c r="I119" s="194">
        <f>G119*(1+H119/100)</f>
        <v>0</v>
      </c>
      <c r="J119" s="194">
        <v>0</v>
      </c>
      <c r="K119" s="194">
        <f>ROUND(E119*J119,2)</f>
        <v>0</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786</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53</v>
      </c>
      <c r="B121" s="176" t="s">
        <v>2540</v>
      </c>
      <c r="C121" s="202" t="s">
        <v>2541</v>
      </c>
      <c r="D121" s="181" t="s">
        <v>759</v>
      </c>
      <c r="E121" s="186">
        <v>3</v>
      </c>
      <c r="F121" s="193"/>
      <c r="G121" s="194">
        <f>ROUND(E121*F121,2)</f>
        <v>0</v>
      </c>
      <c r="H121" s="194">
        <v>21</v>
      </c>
      <c r="I121" s="194">
        <f>G121*(1+H121/100)</f>
        <v>0</v>
      </c>
      <c r="J121" s="194">
        <v>0</v>
      </c>
      <c r="K121" s="194">
        <f>ROUND(E121*J121,2)</f>
        <v>0</v>
      </c>
      <c r="L121" s="194">
        <v>0</v>
      </c>
      <c r="M121" s="194">
        <f>ROUND(E121*L121,2)</f>
        <v>0</v>
      </c>
      <c r="N121" s="195"/>
      <c r="O121" s="221" t="s">
        <v>295</v>
      </c>
      <c r="P121" s="32"/>
      <c r="Q121" s="32"/>
      <c r="R121" s="32"/>
      <c r="S121" s="32"/>
      <c r="T121" s="32"/>
      <c r="U121" s="32"/>
      <c r="V121" s="32"/>
      <c r="W121" s="32"/>
      <c r="X121" s="32"/>
      <c r="Y121" s="32"/>
      <c r="Z121" s="32"/>
      <c r="AA121" s="32"/>
      <c r="AB121" s="32"/>
      <c r="AC121" s="32"/>
      <c r="AD121" s="32"/>
      <c r="AE121" s="32" t="s">
        <v>786</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54</v>
      </c>
      <c r="B123" s="176" t="s">
        <v>2542</v>
      </c>
      <c r="C123" s="202" t="s">
        <v>2543</v>
      </c>
      <c r="D123" s="181" t="s">
        <v>759</v>
      </c>
      <c r="E123" s="186">
        <v>6</v>
      </c>
      <c r="F123" s="193"/>
      <c r="G123" s="194">
        <f>ROUND(E123*F123,2)</f>
        <v>0</v>
      </c>
      <c r="H123" s="194">
        <v>21</v>
      </c>
      <c r="I123" s="194">
        <f>G123*(1+H123/100)</f>
        <v>0</v>
      </c>
      <c r="J123" s="194">
        <v>0</v>
      </c>
      <c r="K123" s="194">
        <f>ROUND(E123*J123,2)</f>
        <v>0</v>
      </c>
      <c r="L123" s="194">
        <v>0</v>
      </c>
      <c r="M123" s="194">
        <f>ROUND(E123*L123,2)</f>
        <v>0</v>
      </c>
      <c r="N123" s="195"/>
      <c r="O123" s="221" t="s">
        <v>295</v>
      </c>
      <c r="P123" s="32"/>
      <c r="Q123" s="32"/>
      <c r="R123" s="32"/>
      <c r="S123" s="32"/>
      <c r="T123" s="32"/>
      <c r="U123" s="32"/>
      <c r="V123" s="32"/>
      <c r="W123" s="32"/>
      <c r="X123" s="32"/>
      <c r="Y123" s="32"/>
      <c r="Z123" s="32"/>
      <c r="AA123" s="32"/>
      <c r="AB123" s="32"/>
      <c r="AC123" s="32"/>
      <c r="AD123" s="32"/>
      <c r="AE123" s="32" t="s">
        <v>786</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55</v>
      </c>
      <c r="B125" s="176" t="s">
        <v>2544</v>
      </c>
      <c r="C125" s="202" t="s">
        <v>2545</v>
      </c>
      <c r="D125" s="181" t="s">
        <v>759</v>
      </c>
      <c r="E125" s="186">
        <v>2</v>
      </c>
      <c r="F125" s="193"/>
      <c r="G125" s="194">
        <f>ROUND(E125*F125,2)</f>
        <v>0</v>
      </c>
      <c r="H125" s="194">
        <v>21</v>
      </c>
      <c r="I125" s="194">
        <f>G125*(1+H125/100)</f>
        <v>0</v>
      </c>
      <c r="J125" s="194">
        <v>0</v>
      </c>
      <c r="K125" s="194">
        <f>ROUND(E125*J125,2)</f>
        <v>0</v>
      </c>
      <c r="L125" s="194">
        <v>0</v>
      </c>
      <c r="M125" s="194">
        <f>ROUND(E125*L125,2)</f>
        <v>0</v>
      </c>
      <c r="N125" s="195"/>
      <c r="O125" s="221" t="s">
        <v>295</v>
      </c>
      <c r="P125" s="32"/>
      <c r="Q125" s="32"/>
      <c r="R125" s="32"/>
      <c r="S125" s="32"/>
      <c r="T125" s="32"/>
      <c r="U125" s="32"/>
      <c r="V125" s="32"/>
      <c r="W125" s="32"/>
      <c r="X125" s="32"/>
      <c r="Y125" s="32"/>
      <c r="Z125" s="32"/>
      <c r="AA125" s="32"/>
      <c r="AB125" s="32"/>
      <c r="AC125" s="32"/>
      <c r="AD125" s="32"/>
      <c r="AE125" s="32" t="s">
        <v>786</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56</v>
      </c>
      <c r="B127" s="176" t="s">
        <v>2546</v>
      </c>
      <c r="C127" s="202" t="s">
        <v>2547</v>
      </c>
      <c r="D127" s="181" t="s">
        <v>759</v>
      </c>
      <c r="E127" s="186">
        <v>1</v>
      </c>
      <c r="F127" s="193"/>
      <c r="G127" s="194">
        <f>ROUND(E127*F127,2)</f>
        <v>0</v>
      </c>
      <c r="H127" s="194">
        <v>21</v>
      </c>
      <c r="I127" s="194">
        <f>G127*(1+H127/100)</f>
        <v>0</v>
      </c>
      <c r="J127" s="194">
        <v>0</v>
      </c>
      <c r="K127" s="194">
        <f>ROUND(E127*J127,2)</f>
        <v>0</v>
      </c>
      <c r="L127" s="194">
        <v>0</v>
      </c>
      <c r="M127" s="194">
        <f>ROUND(E127*L127,2)</f>
        <v>0</v>
      </c>
      <c r="N127" s="195"/>
      <c r="O127" s="221" t="s">
        <v>295</v>
      </c>
      <c r="P127" s="32"/>
      <c r="Q127" s="32"/>
      <c r="R127" s="32"/>
      <c r="S127" s="32"/>
      <c r="T127" s="32"/>
      <c r="U127" s="32"/>
      <c r="V127" s="32"/>
      <c r="W127" s="32"/>
      <c r="X127" s="32"/>
      <c r="Y127" s="32"/>
      <c r="Z127" s="32"/>
      <c r="AA127" s="32"/>
      <c r="AB127" s="32"/>
      <c r="AC127" s="32"/>
      <c r="AD127" s="32"/>
      <c r="AE127" s="32" t="s">
        <v>786</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57</v>
      </c>
      <c r="B129" s="176" t="s">
        <v>2548</v>
      </c>
      <c r="C129" s="202" t="s">
        <v>2549</v>
      </c>
      <c r="D129" s="181" t="s">
        <v>759</v>
      </c>
      <c r="E129" s="186">
        <v>1</v>
      </c>
      <c r="F129" s="193"/>
      <c r="G129" s="194">
        <f>ROUND(E129*F129,2)</f>
        <v>0</v>
      </c>
      <c r="H129" s="194">
        <v>21</v>
      </c>
      <c r="I129" s="194">
        <f>G129*(1+H129/100)</f>
        <v>0</v>
      </c>
      <c r="J129" s="194">
        <v>0</v>
      </c>
      <c r="K129" s="194">
        <f>ROUND(E129*J129,2)</f>
        <v>0</v>
      </c>
      <c r="L129" s="194">
        <v>0</v>
      </c>
      <c r="M129" s="194">
        <f>ROUND(E129*L129,2)</f>
        <v>0</v>
      </c>
      <c r="N129" s="195"/>
      <c r="O129" s="221" t="s">
        <v>295</v>
      </c>
      <c r="P129" s="32"/>
      <c r="Q129" s="32"/>
      <c r="R129" s="32"/>
      <c r="S129" s="32"/>
      <c r="T129" s="32"/>
      <c r="U129" s="32"/>
      <c r="V129" s="32"/>
      <c r="W129" s="32"/>
      <c r="X129" s="32"/>
      <c r="Y129" s="32"/>
      <c r="Z129" s="32"/>
      <c r="AA129" s="32"/>
      <c r="AB129" s="32"/>
      <c r="AC129" s="32"/>
      <c r="AD129" s="32"/>
      <c r="AE129" s="32" t="s">
        <v>786</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58</v>
      </c>
      <c r="B131" s="176" t="s">
        <v>2550</v>
      </c>
      <c r="C131" s="202" t="s">
        <v>2551</v>
      </c>
      <c r="D131" s="181" t="s">
        <v>759</v>
      </c>
      <c r="E131" s="186">
        <v>1</v>
      </c>
      <c r="F131" s="193"/>
      <c r="G131" s="194">
        <f>ROUND(E131*F131,2)</f>
        <v>0</v>
      </c>
      <c r="H131" s="194">
        <v>21</v>
      </c>
      <c r="I131" s="194">
        <f>G131*(1+H131/100)</f>
        <v>0</v>
      </c>
      <c r="J131" s="194">
        <v>0</v>
      </c>
      <c r="K131" s="194">
        <f>ROUND(E131*J131,2)</f>
        <v>0</v>
      </c>
      <c r="L131" s="194">
        <v>0</v>
      </c>
      <c r="M131" s="194">
        <f>ROUND(E131*L131,2)</f>
        <v>0</v>
      </c>
      <c r="N131" s="195"/>
      <c r="O131" s="221" t="s">
        <v>295</v>
      </c>
      <c r="P131" s="32"/>
      <c r="Q131" s="32"/>
      <c r="R131" s="32"/>
      <c r="S131" s="32"/>
      <c r="T131" s="32"/>
      <c r="U131" s="32"/>
      <c r="V131" s="32"/>
      <c r="W131" s="32"/>
      <c r="X131" s="32"/>
      <c r="Y131" s="32"/>
      <c r="Z131" s="32"/>
      <c r="AA131" s="32"/>
      <c r="AB131" s="32"/>
      <c r="AC131" s="32"/>
      <c r="AD131" s="32"/>
      <c r="AE131" s="32" t="s">
        <v>786</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7">
        <v>59</v>
      </c>
      <c r="B133" s="176" t="s">
        <v>2552</v>
      </c>
      <c r="C133" s="202" t="s">
        <v>2553</v>
      </c>
      <c r="D133" s="181" t="s">
        <v>759</v>
      </c>
      <c r="E133" s="186">
        <v>1</v>
      </c>
      <c r="F133" s="193"/>
      <c r="G133" s="194">
        <f>ROUND(E133*F133,2)</f>
        <v>0</v>
      </c>
      <c r="H133" s="194">
        <v>21</v>
      </c>
      <c r="I133" s="194">
        <f>G133*(1+H133/100)</f>
        <v>0</v>
      </c>
      <c r="J133" s="194">
        <v>0</v>
      </c>
      <c r="K133" s="194">
        <f>ROUND(E133*J133,2)</f>
        <v>0</v>
      </c>
      <c r="L133" s="194">
        <v>0</v>
      </c>
      <c r="M133" s="194">
        <f>ROUND(E133*L133,2)</f>
        <v>0</v>
      </c>
      <c r="N133" s="195"/>
      <c r="O133" s="221" t="s">
        <v>295</v>
      </c>
      <c r="P133" s="32"/>
      <c r="Q133" s="32"/>
      <c r="R133" s="32"/>
      <c r="S133" s="32"/>
      <c r="T133" s="32"/>
      <c r="U133" s="32"/>
      <c r="V133" s="32"/>
      <c r="W133" s="32"/>
      <c r="X133" s="32"/>
      <c r="Y133" s="32"/>
      <c r="Z133" s="32"/>
      <c r="AA133" s="32"/>
      <c r="AB133" s="32"/>
      <c r="AC133" s="32"/>
      <c r="AD133" s="32"/>
      <c r="AE133" s="32" t="s">
        <v>786</v>
      </c>
      <c r="AF133" s="32"/>
      <c r="AG133" s="32"/>
      <c r="AH133" s="32"/>
      <c r="AI133" s="32"/>
      <c r="AJ133" s="32"/>
      <c r="AK133" s="32"/>
      <c r="AL133" s="32"/>
      <c r="AM133" s="32">
        <v>21</v>
      </c>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60</v>
      </c>
      <c r="B135" s="176" t="s">
        <v>2554</v>
      </c>
      <c r="C135" s="202" t="s">
        <v>2555</v>
      </c>
      <c r="D135" s="181" t="s">
        <v>759</v>
      </c>
      <c r="E135" s="186">
        <v>2</v>
      </c>
      <c r="F135" s="193"/>
      <c r="G135" s="194">
        <f>ROUND(E135*F135,2)</f>
        <v>0</v>
      </c>
      <c r="H135" s="194">
        <v>21</v>
      </c>
      <c r="I135" s="194">
        <f>G135*(1+H135/100)</f>
        <v>0</v>
      </c>
      <c r="J135" s="194">
        <v>0</v>
      </c>
      <c r="K135" s="194">
        <f>ROUND(E135*J135,2)</f>
        <v>0</v>
      </c>
      <c r="L135" s="194">
        <v>0</v>
      </c>
      <c r="M135" s="194">
        <f>ROUND(E135*L135,2)</f>
        <v>0</v>
      </c>
      <c r="N135" s="195"/>
      <c r="O135" s="221" t="s">
        <v>295</v>
      </c>
      <c r="P135" s="32"/>
      <c r="Q135" s="32"/>
      <c r="R135" s="32"/>
      <c r="S135" s="32"/>
      <c r="T135" s="32"/>
      <c r="U135" s="32"/>
      <c r="V135" s="32"/>
      <c r="W135" s="32"/>
      <c r="X135" s="32"/>
      <c r="Y135" s="32"/>
      <c r="Z135" s="32"/>
      <c r="AA135" s="32"/>
      <c r="AB135" s="32"/>
      <c r="AC135" s="32"/>
      <c r="AD135" s="32"/>
      <c r="AE135" s="32" t="s">
        <v>786</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7">
        <v>61</v>
      </c>
      <c r="B137" s="176" t="s">
        <v>2556</v>
      </c>
      <c r="C137" s="202" t="s">
        <v>2557</v>
      </c>
      <c r="D137" s="181" t="s">
        <v>759</v>
      </c>
      <c r="E137" s="186">
        <v>1</v>
      </c>
      <c r="F137" s="193"/>
      <c r="G137" s="194">
        <f>ROUND(E137*F137,2)</f>
        <v>0</v>
      </c>
      <c r="H137" s="194">
        <v>21</v>
      </c>
      <c r="I137" s="194">
        <f>G137*(1+H137/100)</f>
        <v>0</v>
      </c>
      <c r="J137" s="194">
        <v>0</v>
      </c>
      <c r="K137" s="194">
        <f>ROUND(E137*J137,2)</f>
        <v>0</v>
      </c>
      <c r="L137" s="194">
        <v>0</v>
      </c>
      <c r="M137" s="194">
        <f>ROUND(E137*L137,2)</f>
        <v>0</v>
      </c>
      <c r="N137" s="195"/>
      <c r="O137" s="221" t="s">
        <v>295</v>
      </c>
      <c r="P137" s="32"/>
      <c r="Q137" s="32"/>
      <c r="R137" s="32"/>
      <c r="S137" s="32"/>
      <c r="T137" s="32"/>
      <c r="U137" s="32"/>
      <c r="V137" s="32"/>
      <c r="W137" s="32"/>
      <c r="X137" s="32"/>
      <c r="Y137" s="32"/>
      <c r="Z137" s="32"/>
      <c r="AA137" s="32"/>
      <c r="AB137" s="32"/>
      <c r="AC137" s="32"/>
      <c r="AD137" s="32"/>
      <c r="AE137" s="32" t="s">
        <v>786</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93"/>
      <c r="D138" s="294"/>
      <c r="E138" s="295"/>
      <c r="F138" s="296"/>
      <c r="G138" s="29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62</v>
      </c>
      <c r="B139" s="176" t="s">
        <v>2558</v>
      </c>
      <c r="C139" s="202" t="s">
        <v>2559</v>
      </c>
      <c r="D139" s="181" t="s">
        <v>759</v>
      </c>
      <c r="E139" s="186">
        <v>1</v>
      </c>
      <c r="F139" s="193"/>
      <c r="G139" s="194">
        <f>ROUND(E139*F139,2)</f>
        <v>0</v>
      </c>
      <c r="H139" s="194">
        <v>21</v>
      </c>
      <c r="I139" s="194">
        <f>G139*(1+H139/100)</f>
        <v>0</v>
      </c>
      <c r="J139" s="194">
        <v>0</v>
      </c>
      <c r="K139" s="194">
        <f>ROUND(E139*J139,2)</f>
        <v>0</v>
      </c>
      <c r="L139" s="194">
        <v>0</v>
      </c>
      <c r="M139" s="194">
        <f>ROUND(E139*L139,2)</f>
        <v>0</v>
      </c>
      <c r="N139" s="195"/>
      <c r="O139" s="221" t="s">
        <v>295</v>
      </c>
      <c r="P139" s="32"/>
      <c r="Q139" s="32"/>
      <c r="R139" s="32"/>
      <c r="S139" s="32"/>
      <c r="T139" s="32"/>
      <c r="U139" s="32"/>
      <c r="V139" s="32"/>
      <c r="W139" s="32"/>
      <c r="X139" s="32"/>
      <c r="Y139" s="32"/>
      <c r="Z139" s="32"/>
      <c r="AA139" s="32"/>
      <c r="AB139" s="32"/>
      <c r="AC139" s="32"/>
      <c r="AD139" s="32"/>
      <c r="AE139" s="32" t="s">
        <v>786</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7">
        <v>63</v>
      </c>
      <c r="B141" s="176" t="s">
        <v>2560</v>
      </c>
      <c r="C141" s="202" t="s">
        <v>2561</v>
      </c>
      <c r="D141" s="181" t="s">
        <v>759</v>
      </c>
      <c r="E141" s="186">
        <v>2</v>
      </c>
      <c r="F141" s="193"/>
      <c r="G141" s="194">
        <f>ROUND(E141*F141,2)</f>
        <v>0</v>
      </c>
      <c r="H141" s="194">
        <v>21</v>
      </c>
      <c r="I141" s="194">
        <f>G141*(1+H141/100)</f>
        <v>0</v>
      </c>
      <c r="J141" s="194">
        <v>0</v>
      </c>
      <c r="K141" s="194">
        <f>ROUND(E141*J141,2)</f>
        <v>0</v>
      </c>
      <c r="L141" s="194">
        <v>0</v>
      </c>
      <c r="M141" s="194">
        <f>ROUND(E141*L141,2)</f>
        <v>0</v>
      </c>
      <c r="N141" s="195"/>
      <c r="O141" s="221" t="s">
        <v>295</v>
      </c>
      <c r="P141" s="32"/>
      <c r="Q141" s="32"/>
      <c r="R141" s="32"/>
      <c r="S141" s="32"/>
      <c r="T141" s="32"/>
      <c r="U141" s="32"/>
      <c r="V141" s="32"/>
      <c r="W141" s="32"/>
      <c r="X141" s="32"/>
      <c r="Y141" s="32"/>
      <c r="Z141" s="32"/>
      <c r="AA141" s="32"/>
      <c r="AB141" s="32"/>
      <c r="AC141" s="32"/>
      <c r="AD141" s="32"/>
      <c r="AE141" s="32" t="s">
        <v>786</v>
      </c>
      <c r="AF141" s="32"/>
      <c r="AG141" s="32"/>
      <c r="AH141" s="32"/>
      <c r="AI141" s="32"/>
      <c r="AJ141" s="32"/>
      <c r="AK141" s="32"/>
      <c r="AL141" s="32"/>
      <c r="AM141" s="32">
        <v>21</v>
      </c>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7">
        <v>64</v>
      </c>
      <c r="B143" s="176" t="s">
        <v>2562</v>
      </c>
      <c r="C143" s="202" t="s">
        <v>2563</v>
      </c>
      <c r="D143" s="181" t="s">
        <v>759</v>
      </c>
      <c r="E143" s="186">
        <v>10</v>
      </c>
      <c r="F143" s="193"/>
      <c r="G143" s="194">
        <f>ROUND(E143*F143,2)</f>
        <v>0</v>
      </c>
      <c r="H143" s="194">
        <v>21</v>
      </c>
      <c r="I143" s="194">
        <f>G143*(1+H143/100)</f>
        <v>0</v>
      </c>
      <c r="J143" s="194">
        <v>0</v>
      </c>
      <c r="K143" s="194">
        <f>ROUND(E143*J143,2)</f>
        <v>0</v>
      </c>
      <c r="L143" s="194">
        <v>0</v>
      </c>
      <c r="M143" s="194">
        <f>ROUND(E143*L143,2)</f>
        <v>0</v>
      </c>
      <c r="N143" s="195"/>
      <c r="O143" s="221" t="s">
        <v>295</v>
      </c>
      <c r="P143" s="32"/>
      <c r="Q143" s="32"/>
      <c r="R143" s="32"/>
      <c r="S143" s="32"/>
      <c r="T143" s="32"/>
      <c r="U143" s="32"/>
      <c r="V143" s="32"/>
      <c r="W143" s="32"/>
      <c r="X143" s="32"/>
      <c r="Y143" s="32"/>
      <c r="Z143" s="32"/>
      <c r="AA143" s="32"/>
      <c r="AB143" s="32"/>
      <c r="AC143" s="32"/>
      <c r="AD143" s="32"/>
      <c r="AE143" s="32" t="s">
        <v>786</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93"/>
      <c r="D144" s="294"/>
      <c r="E144" s="295"/>
      <c r="F144" s="296"/>
      <c r="G144" s="29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7">
        <v>65</v>
      </c>
      <c r="B145" s="176" t="s">
        <v>2564</v>
      </c>
      <c r="C145" s="202" t="s">
        <v>2565</v>
      </c>
      <c r="D145" s="181" t="s">
        <v>759</v>
      </c>
      <c r="E145" s="186">
        <v>1</v>
      </c>
      <c r="F145" s="193"/>
      <c r="G145" s="194">
        <f>ROUND(E145*F145,2)</f>
        <v>0</v>
      </c>
      <c r="H145" s="194">
        <v>21</v>
      </c>
      <c r="I145" s="194">
        <f>G145*(1+H145/100)</f>
        <v>0</v>
      </c>
      <c r="J145" s="194">
        <v>0</v>
      </c>
      <c r="K145" s="194">
        <f>ROUND(E145*J145,2)</f>
        <v>0</v>
      </c>
      <c r="L145" s="194">
        <v>0</v>
      </c>
      <c r="M145" s="194">
        <f>ROUND(E145*L145,2)</f>
        <v>0</v>
      </c>
      <c r="N145" s="195"/>
      <c r="O145" s="221" t="s">
        <v>295</v>
      </c>
      <c r="P145" s="32"/>
      <c r="Q145" s="32"/>
      <c r="R145" s="32"/>
      <c r="S145" s="32"/>
      <c r="T145" s="32"/>
      <c r="U145" s="32"/>
      <c r="V145" s="32"/>
      <c r="W145" s="32"/>
      <c r="X145" s="32"/>
      <c r="Y145" s="32"/>
      <c r="Z145" s="32"/>
      <c r="AA145" s="32"/>
      <c r="AB145" s="32"/>
      <c r="AC145" s="32"/>
      <c r="AD145" s="32"/>
      <c r="AE145" s="32" t="s">
        <v>786</v>
      </c>
      <c r="AF145" s="32"/>
      <c r="AG145" s="32"/>
      <c r="AH145" s="32"/>
      <c r="AI145" s="32"/>
      <c r="AJ145" s="32"/>
      <c r="AK145" s="32"/>
      <c r="AL145" s="32"/>
      <c r="AM145" s="32">
        <v>21</v>
      </c>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93"/>
      <c r="D146" s="294"/>
      <c r="E146" s="295"/>
      <c r="F146" s="296"/>
      <c r="G146" s="297"/>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7">
        <v>66</v>
      </c>
      <c r="B147" s="176" t="s">
        <v>2566</v>
      </c>
      <c r="C147" s="202" t="s">
        <v>2567</v>
      </c>
      <c r="D147" s="181" t="s">
        <v>759</v>
      </c>
      <c r="E147" s="186">
        <v>1</v>
      </c>
      <c r="F147" s="193"/>
      <c r="G147" s="194">
        <f>ROUND(E147*F147,2)</f>
        <v>0</v>
      </c>
      <c r="H147" s="194">
        <v>21</v>
      </c>
      <c r="I147" s="194">
        <f>G147*(1+H147/100)</f>
        <v>0</v>
      </c>
      <c r="J147" s="194">
        <v>0</v>
      </c>
      <c r="K147" s="194">
        <f>ROUND(E147*J147,2)</f>
        <v>0</v>
      </c>
      <c r="L147" s="194">
        <v>0</v>
      </c>
      <c r="M147" s="194">
        <f>ROUND(E147*L147,2)</f>
        <v>0</v>
      </c>
      <c r="N147" s="195"/>
      <c r="O147" s="221" t="s">
        <v>295</v>
      </c>
      <c r="P147" s="32"/>
      <c r="Q147" s="32"/>
      <c r="R147" s="32"/>
      <c r="S147" s="32"/>
      <c r="T147" s="32"/>
      <c r="U147" s="32"/>
      <c r="V147" s="32"/>
      <c r="W147" s="32"/>
      <c r="X147" s="32"/>
      <c r="Y147" s="32"/>
      <c r="Z147" s="32"/>
      <c r="AA147" s="32"/>
      <c r="AB147" s="32"/>
      <c r="AC147" s="32"/>
      <c r="AD147" s="32"/>
      <c r="AE147" s="32" t="s">
        <v>786</v>
      </c>
      <c r="AF147" s="32"/>
      <c r="AG147" s="32"/>
      <c r="AH147" s="32"/>
      <c r="AI147" s="32"/>
      <c r="AJ147" s="32"/>
      <c r="AK147" s="32"/>
      <c r="AL147" s="32"/>
      <c r="AM147" s="32">
        <v>21</v>
      </c>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67</v>
      </c>
      <c r="B149" s="176" t="s">
        <v>2568</v>
      </c>
      <c r="C149" s="202" t="s">
        <v>2569</v>
      </c>
      <c r="D149" s="181" t="s">
        <v>759</v>
      </c>
      <c r="E149" s="186">
        <v>1</v>
      </c>
      <c r="F149" s="193"/>
      <c r="G149" s="194">
        <f>ROUND(E149*F149,2)</f>
        <v>0</v>
      </c>
      <c r="H149" s="194">
        <v>21</v>
      </c>
      <c r="I149" s="194">
        <f>G149*(1+H149/100)</f>
        <v>0</v>
      </c>
      <c r="J149" s="194">
        <v>0</v>
      </c>
      <c r="K149" s="194">
        <f>ROUND(E149*J149,2)</f>
        <v>0</v>
      </c>
      <c r="L149" s="194">
        <v>0</v>
      </c>
      <c r="M149" s="194">
        <f>ROUND(E149*L149,2)</f>
        <v>0</v>
      </c>
      <c r="N149" s="195"/>
      <c r="O149" s="221" t="s">
        <v>295</v>
      </c>
      <c r="P149" s="32"/>
      <c r="Q149" s="32"/>
      <c r="R149" s="32"/>
      <c r="S149" s="32"/>
      <c r="T149" s="32"/>
      <c r="U149" s="32"/>
      <c r="V149" s="32"/>
      <c r="W149" s="32"/>
      <c r="X149" s="32"/>
      <c r="Y149" s="32"/>
      <c r="Z149" s="32"/>
      <c r="AA149" s="32"/>
      <c r="AB149" s="32"/>
      <c r="AC149" s="32"/>
      <c r="AD149" s="32"/>
      <c r="AE149" s="32" t="s">
        <v>786</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93"/>
      <c r="D150" s="294"/>
      <c r="E150" s="295"/>
      <c r="F150" s="296"/>
      <c r="G150" s="29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68</v>
      </c>
      <c r="B151" s="176" t="s">
        <v>2570</v>
      </c>
      <c r="C151" s="202" t="s">
        <v>2571</v>
      </c>
      <c r="D151" s="181" t="s">
        <v>759</v>
      </c>
      <c r="E151" s="186">
        <v>1</v>
      </c>
      <c r="F151" s="193"/>
      <c r="G151" s="194">
        <f>ROUND(E151*F151,2)</f>
        <v>0</v>
      </c>
      <c r="H151" s="194">
        <v>21</v>
      </c>
      <c r="I151" s="194">
        <f>G151*(1+H151/100)</f>
        <v>0</v>
      </c>
      <c r="J151" s="194">
        <v>0</v>
      </c>
      <c r="K151" s="194">
        <f>ROUND(E151*J151,2)</f>
        <v>0</v>
      </c>
      <c r="L151" s="194">
        <v>0</v>
      </c>
      <c r="M151" s="194">
        <f>ROUND(E151*L151,2)</f>
        <v>0</v>
      </c>
      <c r="N151" s="195"/>
      <c r="O151" s="221" t="s">
        <v>295</v>
      </c>
      <c r="P151" s="32"/>
      <c r="Q151" s="32"/>
      <c r="R151" s="32"/>
      <c r="S151" s="32"/>
      <c r="T151" s="32"/>
      <c r="U151" s="32"/>
      <c r="V151" s="32"/>
      <c r="W151" s="32"/>
      <c r="X151" s="32"/>
      <c r="Y151" s="32"/>
      <c r="Z151" s="32"/>
      <c r="AA151" s="32"/>
      <c r="AB151" s="32"/>
      <c r="AC151" s="32"/>
      <c r="AD151" s="32"/>
      <c r="AE151" s="32" t="s">
        <v>786</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93"/>
      <c r="D152" s="294"/>
      <c r="E152" s="295"/>
      <c r="F152" s="296"/>
      <c r="G152" s="297"/>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7">
        <v>69</v>
      </c>
      <c r="B153" s="176" t="s">
        <v>2572</v>
      </c>
      <c r="C153" s="202" t="s">
        <v>2573</v>
      </c>
      <c r="D153" s="181" t="s">
        <v>759</v>
      </c>
      <c r="E153" s="186">
        <v>11</v>
      </c>
      <c r="F153" s="193"/>
      <c r="G153" s="194">
        <f>ROUND(E153*F153,2)</f>
        <v>0</v>
      </c>
      <c r="H153" s="194">
        <v>21</v>
      </c>
      <c r="I153" s="194">
        <f>G153*(1+H153/100)</f>
        <v>0</v>
      </c>
      <c r="J153" s="194">
        <v>0</v>
      </c>
      <c r="K153" s="194">
        <f>ROUND(E153*J153,2)</f>
        <v>0</v>
      </c>
      <c r="L153" s="194">
        <v>0</v>
      </c>
      <c r="M153" s="194">
        <f>ROUND(E153*L153,2)</f>
        <v>0</v>
      </c>
      <c r="N153" s="195"/>
      <c r="O153" s="221" t="s">
        <v>295</v>
      </c>
      <c r="P153" s="32"/>
      <c r="Q153" s="32"/>
      <c r="R153" s="32"/>
      <c r="S153" s="32"/>
      <c r="T153" s="32"/>
      <c r="U153" s="32"/>
      <c r="V153" s="32"/>
      <c r="W153" s="32"/>
      <c r="X153" s="32"/>
      <c r="Y153" s="32"/>
      <c r="Z153" s="32"/>
      <c r="AA153" s="32"/>
      <c r="AB153" s="32"/>
      <c r="AC153" s="32"/>
      <c r="AD153" s="32"/>
      <c r="AE153" s="32" t="s">
        <v>786</v>
      </c>
      <c r="AF153" s="32"/>
      <c r="AG153" s="32"/>
      <c r="AH153" s="32"/>
      <c r="AI153" s="32"/>
      <c r="AJ153" s="32"/>
      <c r="AK153" s="32"/>
      <c r="AL153" s="32"/>
      <c r="AM153" s="32">
        <v>21</v>
      </c>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93"/>
      <c r="D154" s="294"/>
      <c r="E154" s="295"/>
      <c r="F154" s="296"/>
      <c r="G154" s="297"/>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7">
        <v>70</v>
      </c>
      <c r="B155" s="176" t="s">
        <v>2574</v>
      </c>
      <c r="C155" s="202" t="s">
        <v>2575</v>
      </c>
      <c r="D155" s="181" t="s">
        <v>759</v>
      </c>
      <c r="E155" s="186">
        <v>20</v>
      </c>
      <c r="F155" s="193"/>
      <c r="G155" s="194">
        <f>ROUND(E155*F155,2)</f>
        <v>0</v>
      </c>
      <c r="H155" s="194">
        <v>21</v>
      </c>
      <c r="I155" s="194">
        <f>G155*(1+H155/100)</f>
        <v>0</v>
      </c>
      <c r="J155" s="194">
        <v>0</v>
      </c>
      <c r="K155" s="194">
        <f>ROUND(E155*J155,2)</f>
        <v>0</v>
      </c>
      <c r="L155" s="194">
        <v>0</v>
      </c>
      <c r="M155" s="194">
        <f>ROUND(E155*L155,2)</f>
        <v>0</v>
      </c>
      <c r="N155" s="195"/>
      <c r="O155" s="221" t="s">
        <v>295</v>
      </c>
      <c r="P155" s="32"/>
      <c r="Q155" s="32"/>
      <c r="R155" s="32"/>
      <c r="S155" s="32"/>
      <c r="T155" s="32"/>
      <c r="U155" s="32"/>
      <c r="V155" s="32"/>
      <c r="W155" s="32"/>
      <c r="X155" s="32"/>
      <c r="Y155" s="32"/>
      <c r="Z155" s="32"/>
      <c r="AA155" s="32"/>
      <c r="AB155" s="32"/>
      <c r="AC155" s="32"/>
      <c r="AD155" s="32"/>
      <c r="AE155" s="32" t="s">
        <v>786</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93"/>
      <c r="D156" s="294"/>
      <c r="E156" s="295"/>
      <c r="F156" s="296"/>
      <c r="G156" s="297"/>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7">
        <v>71</v>
      </c>
      <c r="B157" s="176" t="s">
        <v>2576</v>
      </c>
      <c r="C157" s="202" t="s">
        <v>2577</v>
      </c>
      <c r="D157" s="181" t="s">
        <v>759</v>
      </c>
      <c r="E157" s="186">
        <v>20</v>
      </c>
      <c r="F157" s="193"/>
      <c r="G157" s="194">
        <f>ROUND(E157*F157,2)</f>
        <v>0</v>
      </c>
      <c r="H157" s="194">
        <v>21</v>
      </c>
      <c r="I157" s="194">
        <f>G157*(1+H157/100)</f>
        <v>0</v>
      </c>
      <c r="J157" s="194">
        <v>0</v>
      </c>
      <c r="K157" s="194">
        <f>ROUND(E157*J157,2)</f>
        <v>0</v>
      </c>
      <c r="L157" s="194">
        <v>0</v>
      </c>
      <c r="M157" s="194">
        <f>ROUND(E157*L157,2)</f>
        <v>0</v>
      </c>
      <c r="N157" s="195"/>
      <c r="O157" s="221" t="s">
        <v>295</v>
      </c>
      <c r="P157" s="32"/>
      <c r="Q157" s="32"/>
      <c r="R157" s="32"/>
      <c r="S157" s="32"/>
      <c r="T157" s="32"/>
      <c r="U157" s="32"/>
      <c r="V157" s="32"/>
      <c r="W157" s="32"/>
      <c r="X157" s="32"/>
      <c r="Y157" s="32"/>
      <c r="Z157" s="32"/>
      <c r="AA157" s="32"/>
      <c r="AB157" s="32"/>
      <c r="AC157" s="32"/>
      <c r="AD157" s="32"/>
      <c r="AE157" s="32" t="s">
        <v>786</v>
      </c>
      <c r="AF157" s="32"/>
      <c r="AG157" s="32"/>
      <c r="AH157" s="32"/>
      <c r="AI157" s="32"/>
      <c r="AJ157" s="32"/>
      <c r="AK157" s="32"/>
      <c r="AL157" s="32"/>
      <c r="AM157" s="32">
        <v>21</v>
      </c>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93"/>
      <c r="D158" s="294"/>
      <c r="E158" s="295"/>
      <c r="F158" s="296"/>
      <c r="G158" s="297"/>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7">
        <v>72</v>
      </c>
      <c r="B159" s="176" t="s">
        <v>2578</v>
      </c>
      <c r="C159" s="202" t="s">
        <v>2579</v>
      </c>
      <c r="D159" s="181" t="s">
        <v>759</v>
      </c>
      <c r="E159" s="186">
        <v>20</v>
      </c>
      <c r="F159" s="193"/>
      <c r="G159" s="194">
        <f>ROUND(E159*F159,2)</f>
        <v>0</v>
      </c>
      <c r="H159" s="194">
        <v>21</v>
      </c>
      <c r="I159" s="194">
        <f>G159*(1+H159/100)</f>
        <v>0</v>
      </c>
      <c r="J159" s="194">
        <v>0</v>
      </c>
      <c r="K159" s="194">
        <f>ROUND(E159*J159,2)</f>
        <v>0</v>
      </c>
      <c r="L159" s="194">
        <v>0</v>
      </c>
      <c r="M159" s="194">
        <f>ROUND(E159*L159,2)</f>
        <v>0</v>
      </c>
      <c r="N159" s="195"/>
      <c r="O159" s="221" t="s">
        <v>295</v>
      </c>
      <c r="P159" s="32"/>
      <c r="Q159" s="32"/>
      <c r="R159" s="32"/>
      <c r="S159" s="32"/>
      <c r="T159" s="32"/>
      <c r="U159" s="32"/>
      <c r="V159" s="32"/>
      <c r="W159" s="32"/>
      <c r="X159" s="32"/>
      <c r="Y159" s="32"/>
      <c r="Z159" s="32"/>
      <c r="AA159" s="32"/>
      <c r="AB159" s="32"/>
      <c r="AC159" s="32"/>
      <c r="AD159" s="32"/>
      <c r="AE159" s="32" t="s">
        <v>786</v>
      </c>
      <c r="AF159" s="32"/>
      <c r="AG159" s="32"/>
      <c r="AH159" s="32"/>
      <c r="AI159" s="32"/>
      <c r="AJ159" s="32"/>
      <c r="AK159" s="32"/>
      <c r="AL159" s="32"/>
      <c r="AM159" s="32">
        <v>21</v>
      </c>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7">
        <v>73</v>
      </c>
      <c r="B161" s="176" t="s">
        <v>2580</v>
      </c>
      <c r="C161" s="202" t="s">
        <v>2539</v>
      </c>
      <c r="D161" s="181" t="s">
        <v>759</v>
      </c>
      <c r="E161" s="186">
        <v>54</v>
      </c>
      <c r="F161" s="193"/>
      <c r="G161" s="194">
        <f>ROUND(E161*F161,2)</f>
        <v>0</v>
      </c>
      <c r="H161" s="194">
        <v>21</v>
      </c>
      <c r="I161" s="194">
        <f>G161*(1+H161/100)</f>
        <v>0</v>
      </c>
      <c r="J161" s="194">
        <v>0</v>
      </c>
      <c r="K161" s="194">
        <f>ROUND(E161*J161,2)</f>
        <v>0</v>
      </c>
      <c r="L161" s="194">
        <v>0</v>
      </c>
      <c r="M161" s="194">
        <f>ROUND(E161*L161,2)</f>
        <v>0</v>
      </c>
      <c r="N161" s="195"/>
      <c r="O161" s="221" t="s">
        <v>295</v>
      </c>
      <c r="P161" s="32"/>
      <c r="Q161" s="32"/>
      <c r="R161" s="32"/>
      <c r="S161" s="32"/>
      <c r="T161" s="32"/>
      <c r="U161" s="32"/>
      <c r="V161" s="32"/>
      <c r="W161" s="32"/>
      <c r="X161" s="32"/>
      <c r="Y161" s="32"/>
      <c r="Z161" s="32"/>
      <c r="AA161" s="32"/>
      <c r="AB161" s="32"/>
      <c r="AC161" s="32"/>
      <c r="AD161" s="32"/>
      <c r="AE161" s="32" t="s">
        <v>786</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93"/>
      <c r="D162" s="294"/>
      <c r="E162" s="295"/>
      <c r="F162" s="296"/>
      <c r="G162" s="297"/>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7">
        <v>74</v>
      </c>
      <c r="B163" s="176" t="s">
        <v>2581</v>
      </c>
      <c r="C163" s="202" t="s">
        <v>2577</v>
      </c>
      <c r="D163" s="181" t="s">
        <v>759</v>
      </c>
      <c r="E163" s="186">
        <v>54</v>
      </c>
      <c r="F163" s="193"/>
      <c r="G163" s="194">
        <f>ROUND(E163*F163,2)</f>
        <v>0</v>
      </c>
      <c r="H163" s="194">
        <v>21</v>
      </c>
      <c r="I163" s="194">
        <f>G163*(1+H163/100)</f>
        <v>0</v>
      </c>
      <c r="J163" s="194">
        <v>0</v>
      </c>
      <c r="K163" s="194">
        <f>ROUND(E163*J163,2)</f>
        <v>0</v>
      </c>
      <c r="L163" s="194">
        <v>0</v>
      </c>
      <c r="M163" s="194">
        <f>ROUND(E163*L163,2)</f>
        <v>0</v>
      </c>
      <c r="N163" s="195"/>
      <c r="O163" s="221" t="s">
        <v>295</v>
      </c>
      <c r="P163" s="32"/>
      <c r="Q163" s="32"/>
      <c r="R163" s="32"/>
      <c r="S163" s="32"/>
      <c r="T163" s="32"/>
      <c r="U163" s="32"/>
      <c r="V163" s="32"/>
      <c r="W163" s="32"/>
      <c r="X163" s="32"/>
      <c r="Y163" s="32"/>
      <c r="Z163" s="32"/>
      <c r="AA163" s="32"/>
      <c r="AB163" s="32"/>
      <c r="AC163" s="32"/>
      <c r="AD163" s="32"/>
      <c r="AE163" s="32" t="s">
        <v>786</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93"/>
      <c r="D164" s="294"/>
      <c r="E164" s="295"/>
      <c r="F164" s="296"/>
      <c r="G164" s="297"/>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75</v>
      </c>
      <c r="B165" s="176" t="s">
        <v>2582</v>
      </c>
      <c r="C165" s="202" t="s">
        <v>2583</v>
      </c>
      <c r="D165" s="181" t="s">
        <v>759</v>
      </c>
      <c r="E165" s="186">
        <v>2</v>
      </c>
      <c r="F165" s="193"/>
      <c r="G165" s="194">
        <f>ROUND(E165*F165,2)</f>
        <v>0</v>
      </c>
      <c r="H165" s="194">
        <v>21</v>
      </c>
      <c r="I165" s="194">
        <f>G165*(1+H165/100)</f>
        <v>0</v>
      </c>
      <c r="J165" s="194">
        <v>0</v>
      </c>
      <c r="K165" s="194">
        <f>ROUND(E165*J165,2)</f>
        <v>0</v>
      </c>
      <c r="L165" s="194">
        <v>0</v>
      </c>
      <c r="M165" s="194">
        <f>ROUND(E165*L165,2)</f>
        <v>0</v>
      </c>
      <c r="N165" s="195"/>
      <c r="O165" s="221" t="s">
        <v>295</v>
      </c>
      <c r="P165" s="32"/>
      <c r="Q165" s="32"/>
      <c r="R165" s="32"/>
      <c r="S165" s="32"/>
      <c r="T165" s="32"/>
      <c r="U165" s="32"/>
      <c r="V165" s="32"/>
      <c r="W165" s="32"/>
      <c r="X165" s="32"/>
      <c r="Y165" s="32"/>
      <c r="Z165" s="32"/>
      <c r="AA165" s="32"/>
      <c r="AB165" s="32"/>
      <c r="AC165" s="32"/>
      <c r="AD165" s="32"/>
      <c r="AE165" s="32" t="s">
        <v>799</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2584</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377</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v>76</v>
      </c>
      <c r="B168" s="177" t="s">
        <v>2585</v>
      </c>
      <c r="C168" s="202" t="s">
        <v>2586</v>
      </c>
      <c r="D168" s="181" t="s">
        <v>823</v>
      </c>
      <c r="E168" s="242"/>
      <c r="F168" s="193"/>
      <c r="G168" s="194">
        <f>ROUND(E168*F168,2)</f>
        <v>0</v>
      </c>
      <c r="H168" s="194">
        <v>21</v>
      </c>
      <c r="I168" s="194">
        <f>G168*(1+H168/100)</f>
        <v>0</v>
      </c>
      <c r="J168" s="194">
        <v>0</v>
      </c>
      <c r="K168" s="194">
        <f>ROUND(E168*J168,2)</f>
        <v>0</v>
      </c>
      <c r="L168" s="194">
        <v>0</v>
      </c>
      <c r="M168" s="194">
        <f>ROUND(E168*L168,2)</f>
        <v>0</v>
      </c>
      <c r="N168" s="195" t="s">
        <v>2504</v>
      </c>
      <c r="O168" s="221" t="s">
        <v>281</v>
      </c>
      <c r="P168" s="32"/>
      <c r="Q168" s="32"/>
      <c r="R168" s="32"/>
      <c r="S168" s="32"/>
      <c r="T168" s="32"/>
      <c r="U168" s="32"/>
      <c r="V168" s="32"/>
      <c r="W168" s="32"/>
      <c r="X168" s="32"/>
      <c r="Y168" s="32"/>
      <c r="Z168" s="32"/>
      <c r="AA168" s="32"/>
      <c r="AB168" s="32"/>
      <c r="AC168" s="32"/>
      <c r="AD168" s="32"/>
      <c r="AE168" s="32" t="s">
        <v>781</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x14ac:dyDescent="0.2">
      <c r="A170" s="216" t="s">
        <v>276</v>
      </c>
      <c r="B170" s="175" t="s">
        <v>199</v>
      </c>
      <c r="C170" s="201" t="s">
        <v>200</v>
      </c>
      <c r="D170" s="180"/>
      <c r="E170" s="185"/>
      <c r="F170" s="304">
        <f>SUM(G171:G203)</f>
        <v>0</v>
      </c>
      <c r="G170" s="305"/>
      <c r="H170" s="191"/>
      <c r="I170" s="191">
        <f>SUM(I171:I203)</f>
        <v>0</v>
      </c>
      <c r="J170" s="191"/>
      <c r="K170" s="191">
        <f>SUM(K171:K203)</f>
        <v>0</v>
      </c>
      <c r="L170" s="191"/>
      <c r="M170" s="191">
        <f>SUM(M171:M203)</f>
        <v>0</v>
      </c>
      <c r="N170" s="192"/>
      <c r="O170" s="220"/>
      <c r="AE170" t="s">
        <v>277</v>
      </c>
    </row>
    <row r="171" spans="1:60" outlineLevel="1" x14ac:dyDescent="0.2">
      <c r="A171" s="217">
        <v>77</v>
      </c>
      <c r="B171" s="176" t="s">
        <v>2587</v>
      </c>
      <c r="C171" s="202" t="s">
        <v>2588</v>
      </c>
      <c r="D171" s="181" t="s">
        <v>759</v>
      </c>
      <c r="E171" s="186">
        <v>20</v>
      </c>
      <c r="F171" s="193"/>
      <c r="G171" s="194">
        <f>ROUND(E171*F171,2)</f>
        <v>0</v>
      </c>
      <c r="H171" s="194">
        <v>21</v>
      </c>
      <c r="I171" s="194">
        <f>G171*(1+H171/100)</f>
        <v>0</v>
      </c>
      <c r="J171" s="194">
        <v>0</v>
      </c>
      <c r="K171" s="194">
        <f>ROUND(E171*J171,2)</f>
        <v>0</v>
      </c>
      <c r="L171" s="194">
        <v>0</v>
      </c>
      <c r="M171" s="194">
        <f>ROUND(E171*L171,2)</f>
        <v>0</v>
      </c>
      <c r="N171" s="195"/>
      <c r="O171" s="221" t="s">
        <v>295</v>
      </c>
      <c r="P171" s="32"/>
      <c r="Q171" s="32"/>
      <c r="R171" s="32"/>
      <c r="S171" s="32"/>
      <c r="T171" s="32"/>
      <c r="U171" s="32"/>
      <c r="V171" s="32"/>
      <c r="W171" s="32"/>
      <c r="X171" s="32"/>
      <c r="Y171" s="32"/>
      <c r="Z171" s="32"/>
      <c r="AA171" s="32"/>
      <c r="AB171" s="32"/>
      <c r="AC171" s="32"/>
      <c r="AD171" s="32"/>
      <c r="AE171" s="32" t="s">
        <v>786</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78</v>
      </c>
      <c r="B173" s="176" t="s">
        <v>2589</v>
      </c>
      <c r="C173" s="202" t="s">
        <v>2590</v>
      </c>
      <c r="D173" s="181" t="s">
        <v>759</v>
      </c>
      <c r="E173" s="186">
        <v>432</v>
      </c>
      <c r="F173" s="193"/>
      <c r="G173" s="194">
        <f>ROUND(E173*F173,2)</f>
        <v>0</v>
      </c>
      <c r="H173" s="194">
        <v>21</v>
      </c>
      <c r="I173" s="194">
        <f>G173*(1+H173/100)</f>
        <v>0</v>
      </c>
      <c r="J173" s="194">
        <v>0</v>
      </c>
      <c r="K173" s="194">
        <f>ROUND(E173*J173,2)</f>
        <v>0</v>
      </c>
      <c r="L173" s="194">
        <v>0</v>
      </c>
      <c r="M173" s="194">
        <f>ROUND(E173*L173,2)</f>
        <v>0</v>
      </c>
      <c r="N173" s="195"/>
      <c r="O173" s="221" t="s">
        <v>295</v>
      </c>
      <c r="P173" s="32"/>
      <c r="Q173" s="32"/>
      <c r="R173" s="32"/>
      <c r="S173" s="32"/>
      <c r="T173" s="32"/>
      <c r="U173" s="32"/>
      <c r="V173" s="32"/>
      <c r="W173" s="32"/>
      <c r="X173" s="32"/>
      <c r="Y173" s="32"/>
      <c r="Z173" s="32"/>
      <c r="AA173" s="32"/>
      <c r="AB173" s="32"/>
      <c r="AC173" s="32"/>
      <c r="AD173" s="32"/>
      <c r="AE173" s="32" t="s">
        <v>786</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93"/>
      <c r="D174" s="294"/>
      <c r="E174" s="295"/>
      <c r="F174" s="296"/>
      <c r="G174" s="29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79</v>
      </c>
      <c r="B175" s="176" t="s">
        <v>2591</v>
      </c>
      <c r="C175" s="202" t="s">
        <v>2592</v>
      </c>
      <c r="D175" s="181" t="s">
        <v>759</v>
      </c>
      <c r="E175" s="186">
        <v>20</v>
      </c>
      <c r="F175" s="193"/>
      <c r="G175" s="194">
        <f>ROUND(E175*F175,2)</f>
        <v>0</v>
      </c>
      <c r="H175" s="194">
        <v>21</v>
      </c>
      <c r="I175" s="194">
        <f>G175*(1+H175/100)</f>
        <v>0</v>
      </c>
      <c r="J175" s="194">
        <v>0</v>
      </c>
      <c r="K175" s="194">
        <f>ROUND(E175*J175,2)</f>
        <v>0</v>
      </c>
      <c r="L175" s="194">
        <v>0</v>
      </c>
      <c r="M175" s="194">
        <f>ROUND(E175*L175,2)</f>
        <v>0</v>
      </c>
      <c r="N175" s="195"/>
      <c r="O175" s="221" t="s">
        <v>295</v>
      </c>
      <c r="P175" s="32"/>
      <c r="Q175" s="32"/>
      <c r="R175" s="32"/>
      <c r="S175" s="32"/>
      <c r="T175" s="32"/>
      <c r="U175" s="32"/>
      <c r="V175" s="32"/>
      <c r="W175" s="32"/>
      <c r="X175" s="32"/>
      <c r="Y175" s="32"/>
      <c r="Z175" s="32"/>
      <c r="AA175" s="32"/>
      <c r="AB175" s="32"/>
      <c r="AC175" s="32"/>
      <c r="AD175" s="32"/>
      <c r="AE175" s="32" t="s">
        <v>786</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7">
        <v>80</v>
      </c>
      <c r="B177" s="176" t="s">
        <v>2593</v>
      </c>
      <c r="C177" s="202" t="s">
        <v>2594</v>
      </c>
      <c r="D177" s="181" t="s">
        <v>759</v>
      </c>
      <c r="E177" s="186">
        <v>2</v>
      </c>
      <c r="F177" s="193"/>
      <c r="G177" s="194">
        <f>ROUND(E177*F177,2)</f>
        <v>0</v>
      </c>
      <c r="H177" s="194">
        <v>21</v>
      </c>
      <c r="I177" s="194">
        <f>G177*(1+H177/100)</f>
        <v>0</v>
      </c>
      <c r="J177" s="194">
        <v>0</v>
      </c>
      <c r="K177" s="194">
        <f>ROUND(E177*J177,2)</f>
        <v>0</v>
      </c>
      <c r="L177" s="194">
        <v>0</v>
      </c>
      <c r="M177" s="194">
        <f>ROUND(E177*L177,2)</f>
        <v>0</v>
      </c>
      <c r="N177" s="195"/>
      <c r="O177" s="221" t="s">
        <v>295</v>
      </c>
      <c r="P177" s="32"/>
      <c r="Q177" s="32"/>
      <c r="R177" s="32"/>
      <c r="S177" s="32"/>
      <c r="T177" s="32"/>
      <c r="U177" s="32"/>
      <c r="V177" s="32"/>
      <c r="W177" s="32"/>
      <c r="X177" s="32"/>
      <c r="Y177" s="32"/>
      <c r="Z177" s="32"/>
      <c r="AA177" s="32"/>
      <c r="AB177" s="32"/>
      <c r="AC177" s="32"/>
      <c r="AD177" s="32"/>
      <c r="AE177" s="32" t="s">
        <v>799</v>
      </c>
      <c r="AF177" s="32"/>
      <c r="AG177" s="32"/>
      <c r="AH177" s="32"/>
      <c r="AI177" s="32"/>
      <c r="AJ177" s="32"/>
      <c r="AK177" s="32"/>
      <c r="AL177" s="32"/>
      <c r="AM177" s="32">
        <v>21</v>
      </c>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93"/>
      <c r="D178" s="294"/>
      <c r="E178" s="295"/>
      <c r="F178" s="296"/>
      <c r="G178" s="29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7">
        <v>81</v>
      </c>
      <c r="B179" s="176" t="s">
        <v>2595</v>
      </c>
      <c r="C179" s="202" t="s">
        <v>2596</v>
      </c>
      <c r="D179" s="181" t="s">
        <v>759</v>
      </c>
      <c r="E179" s="186">
        <v>2</v>
      </c>
      <c r="F179" s="193"/>
      <c r="G179" s="194">
        <f>ROUND(E179*F179,2)</f>
        <v>0</v>
      </c>
      <c r="H179" s="194">
        <v>21</v>
      </c>
      <c r="I179" s="194">
        <f>G179*(1+H179/100)</f>
        <v>0</v>
      </c>
      <c r="J179" s="194">
        <v>0</v>
      </c>
      <c r="K179" s="194">
        <f>ROUND(E179*J179,2)</f>
        <v>0</v>
      </c>
      <c r="L179" s="194">
        <v>0</v>
      </c>
      <c r="M179" s="194">
        <f>ROUND(E179*L179,2)</f>
        <v>0</v>
      </c>
      <c r="N179" s="195"/>
      <c r="O179" s="221" t="s">
        <v>295</v>
      </c>
      <c r="P179" s="32"/>
      <c r="Q179" s="32"/>
      <c r="R179" s="32"/>
      <c r="S179" s="32"/>
      <c r="T179" s="32"/>
      <c r="U179" s="32"/>
      <c r="V179" s="32"/>
      <c r="W179" s="32"/>
      <c r="X179" s="32"/>
      <c r="Y179" s="32"/>
      <c r="Z179" s="32"/>
      <c r="AA179" s="32"/>
      <c r="AB179" s="32"/>
      <c r="AC179" s="32"/>
      <c r="AD179" s="32"/>
      <c r="AE179" s="32" t="s">
        <v>799</v>
      </c>
      <c r="AF179" s="32"/>
      <c r="AG179" s="32"/>
      <c r="AH179" s="32"/>
      <c r="AI179" s="32"/>
      <c r="AJ179" s="32"/>
      <c r="AK179" s="32"/>
      <c r="AL179" s="32"/>
      <c r="AM179" s="32">
        <v>21</v>
      </c>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93"/>
      <c r="D180" s="294"/>
      <c r="E180" s="295"/>
      <c r="F180" s="296"/>
      <c r="G180" s="297"/>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7">
        <v>82</v>
      </c>
      <c r="B181" s="176" t="s">
        <v>2597</v>
      </c>
      <c r="C181" s="202" t="s">
        <v>2598</v>
      </c>
      <c r="D181" s="181" t="s">
        <v>759</v>
      </c>
      <c r="E181" s="186">
        <v>1</v>
      </c>
      <c r="F181" s="193"/>
      <c r="G181" s="194">
        <f>ROUND(E181*F181,2)</f>
        <v>0</v>
      </c>
      <c r="H181" s="194">
        <v>21</v>
      </c>
      <c r="I181" s="194">
        <f>G181*(1+H181/100)</f>
        <v>0</v>
      </c>
      <c r="J181" s="194">
        <v>0</v>
      </c>
      <c r="K181" s="194">
        <f>ROUND(E181*J181,2)</f>
        <v>0</v>
      </c>
      <c r="L181" s="194">
        <v>0</v>
      </c>
      <c r="M181" s="194">
        <f>ROUND(E181*L181,2)</f>
        <v>0</v>
      </c>
      <c r="N181" s="195"/>
      <c r="O181" s="221" t="s">
        <v>295</v>
      </c>
      <c r="P181" s="32"/>
      <c r="Q181" s="32"/>
      <c r="R181" s="32"/>
      <c r="S181" s="32"/>
      <c r="T181" s="32"/>
      <c r="U181" s="32"/>
      <c r="V181" s="32"/>
      <c r="W181" s="32"/>
      <c r="X181" s="32"/>
      <c r="Y181" s="32"/>
      <c r="Z181" s="32"/>
      <c r="AA181" s="32"/>
      <c r="AB181" s="32"/>
      <c r="AC181" s="32"/>
      <c r="AD181" s="32"/>
      <c r="AE181" s="32" t="s">
        <v>799</v>
      </c>
      <c r="AF181" s="32"/>
      <c r="AG181" s="32"/>
      <c r="AH181" s="32"/>
      <c r="AI181" s="32"/>
      <c r="AJ181" s="32"/>
      <c r="AK181" s="32"/>
      <c r="AL181" s="32"/>
      <c r="AM181" s="32">
        <v>21</v>
      </c>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93"/>
      <c r="D182" s="294"/>
      <c r="E182" s="295"/>
      <c r="F182" s="296"/>
      <c r="G182" s="297"/>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7">
        <v>83</v>
      </c>
      <c r="B183" s="176" t="s">
        <v>2599</v>
      </c>
      <c r="C183" s="202" t="s">
        <v>2600</v>
      </c>
      <c r="D183" s="181" t="s">
        <v>759</v>
      </c>
      <c r="E183" s="186">
        <v>1</v>
      </c>
      <c r="F183" s="193"/>
      <c r="G183" s="194">
        <f>ROUND(E183*F183,2)</f>
        <v>0</v>
      </c>
      <c r="H183" s="194">
        <v>21</v>
      </c>
      <c r="I183" s="194">
        <f>G183*(1+H183/100)</f>
        <v>0</v>
      </c>
      <c r="J183" s="194">
        <v>0</v>
      </c>
      <c r="K183" s="194">
        <f>ROUND(E183*J183,2)</f>
        <v>0</v>
      </c>
      <c r="L183" s="194">
        <v>0</v>
      </c>
      <c r="M183" s="194">
        <f>ROUND(E183*L183,2)</f>
        <v>0</v>
      </c>
      <c r="N183" s="195"/>
      <c r="O183" s="221" t="s">
        <v>295</v>
      </c>
      <c r="P183" s="32"/>
      <c r="Q183" s="32"/>
      <c r="R183" s="32"/>
      <c r="S183" s="32"/>
      <c r="T183" s="32"/>
      <c r="U183" s="32"/>
      <c r="V183" s="32"/>
      <c r="W183" s="32"/>
      <c r="X183" s="32"/>
      <c r="Y183" s="32"/>
      <c r="Z183" s="32"/>
      <c r="AA183" s="32"/>
      <c r="AB183" s="32"/>
      <c r="AC183" s="32"/>
      <c r="AD183" s="32"/>
      <c r="AE183" s="32" t="s">
        <v>799</v>
      </c>
      <c r="AF183" s="32"/>
      <c r="AG183" s="32"/>
      <c r="AH183" s="32"/>
      <c r="AI183" s="32"/>
      <c r="AJ183" s="32"/>
      <c r="AK183" s="32"/>
      <c r="AL183" s="32"/>
      <c r="AM183" s="32">
        <v>21</v>
      </c>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93"/>
      <c r="D184" s="294"/>
      <c r="E184" s="295"/>
      <c r="F184" s="296"/>
      <c r="G184" s="297"/>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7">
        <v>84</v>
      </c>
      <c r="B185" s="176" t="s">
        <v>2601</v>
      </c>
      <c r="C185" s="202" t="s">
        <v>2602</v>
      </c>
      <c r="D185" s="181" t="s">
        <v>759</v>
      </c>
      <c r="E185" s="186">
        <v>2</v>
      </c>
      <c r="F185" s="193"/>
      <c r="G185" s="194">
        <f>ROUND(E185*F185,2)</f>
        <v>0</v>
      </c>
      <c r="H185" s="194">
        <v>21</v>
      </c>
      <c r="I185" s="194">
        <f>G185*(1+H185/100)</f>
        <v>0</v>
      </c>
      <c r="J185" s="194">
        <v>0</v>
      </c>
      <c r="K185" s="194">
        <f>ROUND(E185*J185,2)</f>
        <v>0</v>
      </c>
      <c r="L185" s="194">
        <v>0</v>
      </c>
      <c r="M185" s="194">
        <f>ROUND(E185*L185,2)</f>
        <v>0</v>
      </c>
      <c r="N185" s="195"/>
      <c r="O185" s="221" t="s">
        <v>295</v>
      </c>
      <c r="P185" s="32"/>
      <c r="Q185" s="32"/>
      <c r="R185" s="32"/>
      <c r="S185" s="32"/>
      <c r="T185" s="32"/>
      <c r="U185" s="32"/>
      <c r="V185" s="32"/>
      <c r="W185" s="32"/>
      <c r="X185" s="32"/>
      <c r="Y185" s="32"/>
      <c r="Z185" s="32"/>
      <c r="AA185" s="32"/>
      <c r="AB185" s="32"/>
      <c r="AC185" s="32"/>
      <c r="AD185" s="32"/>
      <c r="AE185" s="32" t="s">
        <v>799</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7">
        <v>85</v>
      </c>
      <c r="B187" s="176" t="s">
        <v>2603</v>
      </c>
      <c r="C187" s="202" t="s">
        <v>2604</v>
      </c>
      <c r="D187" s="181" t="s">
        <v>759</v>
      </c>
      <c r="E187" s="186">
        <v>1</v>
      </c>
      <c r="F187" s="193"/>
      <c r="G187" s="194">
        <f>ROUND(E187*F187,2)</f>
        <v>0</v>
      </c>
      <c r="H187" s="194">
        <v>21</v>
      </c>
      <c r="I187" s="194">
        <f>G187*(1+H187/100)</f>
        <v>0</v>
      </c>
      <c r="J187" s="194">
        <v>0</v>
      </c>
      <c r="K187" s="194">
        <f>ROUND(E187*J187,2)</f>
        <v>0</v>
      </c>
      <c r="L187" s="194">
        <v>0</v>
      </c>
      <c r="M187" s="194">
        <f>ROUND(E187*L187,2)</f>
        <v>0</v>
      </c>
      <c r="N187" s="195"/>
      <c r="O187" s="221" t="s">
        <v>295</v>
      </c>
      <c r="P187" s="32"/>
      <c r="Q187" s="32"/>
      <c r="R187" s="32"/>
      <c r="S187" s="32"/>
      <c r="T187" s="32"/>
      <c r="U187" s="32"/>
      <c r="V187" s="32"/>
      <c r="W187" s="32"/>
      <c r="X187" s="32"/>
      <c r="Y187" s="32"/>
      <c r="Z187" s="32"/>
      <c r="AA187" s="32"/>
      <c r="AB187" s="32"/>
      <c r="AC187" s="32"/>
      <c r="AD187" s="32"/>
      <c r="AE187" s="32" t="s">
        <v>799</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86</v>
      </c>
      <c r="B189" s="176" t="s">
        <v>2605</v>
      </c>
      <c r="C189" s="202" t="s">
        <v>2606</v>
      </c>
      <c r="D189" s="181" t="s">
        <v>759</v>
      </c>
      <c r="E189" s="186">
        <v>3</v>
      </c>
      <c r="F189" s="193"/>
      <c r="G189" s="194">
        <f>ROUND(E189*F189,2)</f>
        <v>0</v>
      </c>
      <c r="H189" s="194">
        <v>21</v>
      </c>
      <c r="I189" s="194">
        <f>G189*(1+H189/100)</f>
        <v>0</v>
      </c>
      <c r="J189" s="194">
        <v>0</v>
      </c>
      <c r="K189" s="194">
        <f>ROUND(E189*J189,2)</f>
        <v>0</v>
      </c>
      <c r="L189" s="194">
        <v>0</v>
      </c>
      <c r="M189" s="194">
        <f>ROUND(E189*L189,2)</f>
        <v>0</v>
      </c>
      <c r="N189" s="195"/>
      <c r="O189" s="221" t="s">
        <v>295</v>
      </c>
      <c r="P189" s="32"/>
      <c r="Q189" s="32"/>
      <c r="R189" s="32"/>
      <c r="S189" s="32"/>
      <c r="T189" s="32"/>
      <c r="U189" s="32"/>
      <c r="V189" s="32"/>
      <c r="W189" s="32"/>
      <c r="X189" s="32"/>
      <c r="Y189" s="32"/>
      <c r="Z189" s="32"/>
      <c r="AA189" s="32"/>
      <c r="AB189" s="32"/>
      <c r="AC189" s="32"/>
      <c r="AD189" s="32"/>
      <c r="AE189" s="32" t="s">
        <v>799</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7">
        <v>87</v>
      </c>
      <c r="B191" s="176" t="s">
        <v>2607</v>
      </c>
      <c r="C191" s="202" t="s">
        <v>2608</v>
      </c>
      <c r="D191" s="181" t="s">
        <v>759</v>
      </c>
      <c r="E191" s="186">
        <v>3</v>
      </c>
      <c r="F191" s="193"/>
      <c r="G191" s="194">
        <f>ROUND(E191*F191,2)</f>
        <v>0</v>
      </c>
      <c r="H191" s="194">
        <v>21</v>
      </c>
      <c r="I191" s="194">
        <f>G191*(1+H191/100)</f>
        <v>0</v>
      </c>
      <c r="J191" s="194">
        <v>0</v>
      </c>
      <c r="K191" s="194">
        <f>ROUND(E191*J191,2)</f>
        <v>0</v>
      </c>
      <c r="L191" s="194">
        <v>0</v>
      </c>
      <c r="M191" s="194">
        <f>ROUND(E191*L191,2)</f>
        <v>0</v>
      </c>
      <c r="N191" s="195"/>
      <c r="O191" s="221" t="s">
        <v>295</v>
      </c>
      <c r="P191" s="32"/>
      <c r="Q191" s="32"/>
      <c r="R191" s="32"/>
      <c r="S191" s="32"/>
      <c r="T191" s="32"/>
      <c r="U191" s="32"/>
      <c r="V191" s="32"/>
      <c r="W191" s="32"/>
      <c r="X191" s="32"/>
      <c r="Y191" s="32"/>
      <c r="Z191" s="32"/>
      <c r="AA191" s="32"/>
      <c r="AB191" s="32"/>
      <c r="AC191" s="32"/>
      <c r="AD191" s="32"/>
      <c r="AE191" s="32" t="s">
        <v>799</v>
      </c>
      <c r="AF191" s="32"/>
      <c r="AG191" s="32"/>
      <c r="AH191" s="32"/>
      <c r="AI191" s="32"/>
      <c r="AJ191" s="32"/>
      <c r="AK191" s="32"/>
      <c r="AL191" s="32"/>
      <c r="AM191" s="32">
        <v>21</v>
      </c>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93"/>
      <c r="D192" s="294"/>
      <c r="E192" s="295"/>
      <c r="F192" s="296"/>
      <c r="G192" s="29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7">
        <v>88</v>
      </c>
      <c r="B193" s="176" t="s">
        <v>2609</v>
      </c>
      <c r="C193" s="202" t="s">
        <v>2610</v>
      </c>
      <c r="D193" s="181" t="s">
        <v>759</v>
      </c>
      <c r="E193" s="186">
        <v>2</v>
      </c>
      <c r="F193" s="193"/>
      <c r="G193" s="194">
        <f>ROUND(E193*F193,2)</f>
        <v>0</v>
      </c>
      <c r="H193" s="194">
        <v>21</v>
      </c>
      <c r="I193" s="194">
        <f>G193*(1+H193/100)</f>
        <v>0</v>
      </c>
      <c r="J193" s="194">
        <v>0</v>
      </c>
      <c r="K193" s="194">
        <f>ROUND(E193*J193,2)</f>
        <v>0</v>
      </c>
      <c r="L193" s="194">
        <v>0</v>
      </c>
      <c r="M193" s="194">
        <f>ROUND(E193*L193,2)</f>
        <v>0</v>
      </c>
      <c r="N193" s="195"/>
      <c r="O193" s="221" t="s">
        <v>295</v>
      </c>
      <c r="P193" s="32"/>
      <c r="Q193" s="32"/>
      <c r="R193" s="32"/>
      <c r="S193" s="32"/>
      <c r="T193" s="32"/>
      <c r="U193" s="32"/>
      <c r="V193" s="32"/>
      <c r="W193" s="32"/>
      <c r="X193" s="32"/>
      <c r="Y193" s="32"/>
      <c r="Z193" s="32"/>
      <c r="AA193" s="32"/>
      <c r="AB193" s="32"/>
      <c r="AC193" s="32"/>
      <c r="AD193" s="32"/>
      <c r="AE193" s="32" t="s">
        <v>799</v>
      </c>
      <c r="AF193" s="32"/>
      <c r="AG193" s="32"/>
      <c r="AH193" s="32"/>
      <c r="AI193" s="32"/>
      <c r="AJ193" s="32"/>
      <c r="AK193" s="32"/>
      <c r="AL193" s="32"/>
      <c r="AM193" s="32">
        <v>21</v>
      </c>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93"/>
      <c r="D194" s="294"/>
      <c r="E194" s="295"/>
      <c r="F194" s="296"/>
      <c r="G194" s="297"/>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7">
        <v>89</v>
      </c>
      <c r="B195" s="176" t="s">
        <v>2611</v>
      </c>
      <c r="C195" s="202" t="s">
        <v>2612</v>
      </c>
      <c r="D195" s="181" t="s">
        <v>759</v>
      </c>
      <c r="E195" s="186">
        <v>1</v>
      </c>
      <c r="F195" s="193"/>
      <c r="G195" s="194">
        <f>ROUND(E195*F195,2)</f>
        <v>0</v>
      </c>
      <c r="H195" s="194">
        <v>21</v>
      </c>
      <c r="I195" s="194">
        <f>G195*(1+H195/100)</f>
        <v>0</v>
      </c>
      <c r="J195" s="194">
        <v>0</v>
      </c>
      <c r="K195" s="194">
        <f>ROUND(E195*J195,2)</f>
        <v>0</v>
      </c>
      <c r="L195" s="194">
        <v>0</v>
      </c>
      <c r="M195" s="194">
        <f>ROUND(E195*L195,2)</f>
        <v>0</v>
      </c>
      <c r="N195" s="195"/>
      <c r="O195" s="221" t="s">
        <v>295</v>
      </c>
      <c r="P195" s="32"/>
      <c r="Q195" s="32"/>
      <c r="R195" s="32"/>
      <c r="S195" s="32"/>
      <c r="T195" s="32"/>
      <c r="U195" s="32"/>
      <c r="V195" s="32"/>
      <c r="W195" s="32"/>
      <c r="X195" s="32"/>
      <c r="Y195" s="32"/>
      <c r="Z195" s="32"/>
      <c r="AA195" s="32"/>
      <c r="AB195" s="32"/>
      <c r="AC195" s="32"/>
      <c r="AD195" s="32"/>
      <c r="AE195" s="32" t="s">
        <v>799</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7">
        <v>90</v>
      </c>
      <c r="B197" s="176" t="s">
        <v>2613</v>
      </c>
      <c r="C197" s="202" t="s">
        <v>2614</v>
      </c>
      <c r="D197" s="181" t="s">
        <v>759</v>
      </c>
      <c r="E197" s="186">
        <v>2</v>
      </c>
      <c r="F197" s="193"/>
      <c r="G197" s="194">
        <f>ROUND(E197*F197,2)</f>
        <v>0</v>
      </c>
      <c r="H197" s="194">
        <v>21</v>
      </c>
      <c r="I197" s="194">
        <f>G197*(1+H197/100)</f>
        <v>0</v>
      </c>
      <c r="J197" s="194">
        <v>0</v>
      </c>
      <c r="K197" s="194">
        <f>ROUND(E197*J197,2)</f>
        <v>0</v>
      </c>
      <c r="L197" s="194">
        <v>0</v>
      </c>
      <c r="M197" s="194">
        <f>ROUND(E197*L197,2)</f>
        <v>0</v>
      </c>
      <c r="N197" s="195"/>
      <c r="O197" s="221" t="s">
        <v>295</v>
      </c>
      <c r="P197" s="32"/>
      <c r="Q197" s="32"/>
      <c r="R197" s="32"/>
      <c r="S197" s="32"/>
      <c r="T197" s="32"/>
      <c r="U197" s="32"/>
      <c r="V197" s="32"/>
      <c r="W197" s="32"/>
      <c r="X197" s="32"/>
      <c r="Y197" s="32"/>
      <c r="Z197" s="32"/>
      <c r="AA197" s="32"/>
      <c r="AB197" s="32"/>
      <c r="AC197" s="32"/>
      <c r="AD197" s="32"/>
      <c r="AE197" s="32" t="s">
        <v>799</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93"/>
      <c r="D198" s="294"/>
      <c r="E198" s="295"/>
      <c r="F198" s="296"/>
      <c r="G198" s="297"/>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7">
        <v>91</v>
      </c>
      <c r="B199" s="176" t="s">
        <v>2615</v>
      </c>
      <c r="C199" s="202" t="s">
        <v>2616</v>
      </c>
      <c r="D199" s="181" t="s">
        <v>560</v>
      </c>
      <c r="E199" s="186">
        <v>324</v>
      </c>
      <c r="F199" s="193"/>
      <c r="G199" s="194">
        <f>ROUND(E199*F199,2)</f>
        <v>0</v>
      </c>
      <c r="H199" s="194">
        <v>21</v>
      </c>
      <c r="I199" s="194">
        <f>G199*(1+H199/100)</f>
        <v>0</v>
      </c>
      <c r="J199" s="194">
        <v>0</v>
      </c>
      <c r="K199" s="194">
        <f>ROUND(E199*J199,2)</f>
        <v>0</v>
      </c>
      <c r="L199" s="194">
        <v>0</v>
      </c>
      <c r="M199" s="194">
        <f>ROUND(E199*L199,2)</f>
        <v>0</v>
      </c>
      <c r="N199" s="195"/>
      <c r="O199" s="221" t="s">
        <v>295</v>
      </c>
      <c r="P199" s="32"/>
      <c r="Q199" s="32"/>
      <c r="R199" s="32"/>
      <c r="S199" s="32"/>
      <c r="T199" s="32"/>
      <c r="U199" s="32"/>
      <c r="V199" s="32"/>
      <c r="W199" s="32"/>
      <c r="X199" s="32"/>
      <c r="Y199" s="32"/>
      <c r="Z199" s="32"/>
      <c r="AA199" s="32"/>
      <c r="AB199" s="32"/>
      <c r="AC199" s="32"/>
      <c r="AD199" s="32"/>
      <c r="AE199" s="32" t="s">
        <v>799</v>
      </c>
      <c r="AF199" s="32"/>
      <c r="AG199" s="32"/>
      <c r="AH199" s="32"/>
      <c r="AI199" s="32"/>
      <c r="AJ199" s="32"/>
      <c r="AK199" s="32"/>
      <c r="AL199" s="32"/>
      <c r="AM199" s="32">
        <v>21</v>
      </c>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93"/>
      <c r="D200" s="294"/>
      <c r="E200" s="295"/>
      <c r="F200" s="296"/>
      <c r="G200" s="297"/>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312" t="s">
        <v>2617</v>
      </c>
      <c r="C201" s="313"/>
      <c r="D201" s="314"/>
      <c r="E201" s="315"/>
      <c r="F201" s="316"/>
      <c r="G201" s="317"/>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377</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v>92</v>
      </c>
      <c r="B202" s="177" t="s">
        <v>2618</v>
      </c>
      <c r="C202" s="202" t="s">
        <v>822</v>
      </c>
      <c r="D202" s="181" t="s">
        <v>823</v>
      </c>
      <c r="E202" s="242"/>
      <c r="F202" s="193"/>
      <c r="G202" s="194">
        <f>ROUND(E202*F202,2)</f>
        <v>0</v>
      </c>
      <c r="H202" s="194">
        <v>21</v>
      </c>
      <c r="I202" s="194">
        <f>G202*(1+H202/100)</f>
        <v>0</v>
      </c>
      <c r="J202" s="194">
        <v>0</v>
      </c>
      <c r="K202" s="194">
        <f>ROUND(E202*J202,2)</f>
        <v>0</v>
      </c>
      <c r="L202" s="194">
        <v>0</v>
      </c>
      <c r="M202" s="194">
        <f>ROUND(E202*L202,2)</f>
        <v>0</v>
      </c>
      <c r="N202" s="195" t="s">
        <v>2504</v>
      </c>
      <c r="O202" s="221" t="s">
        <v>281</v>
      </c>
      <c r="P202" s="32"/>
      <c r="Q202" s="32"/>
      <c r="R202" s="32"/>
      <c r="S202" s="32"/>
      <c r="T202" s="32"/>
      <c r="U202" s="32"/>
      <c r="V202" s="32"/>
      <c r="W202" s="32"/>
      <c r="X202" s="32"/>
      <c r="Y202" s="32"/>
      <c r="Z202" s="32"/>
      <c r="AA202" s="32"/>
      <c r="AB202" s="32"/>
      <c r="AC202" s="32"/>
      <c r="AD202" s="32"/>
      <c r="AE202" s="32" t="s">
        <v>781</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x14ac:dyDescent="0.2">
      <c r="A204" s="216" t="s">
        <v>276</v>
      </c>
      <c r="B204" s="175" t="s">
        <v>209</v>
      </c>
      <c r="C204" s="201" t="s">
        <v>210</v>
      </c>
      <c r="D204" s="180"/>
      <c r="E204" s="185"/>
      <c r="F204" s="304">
        <f>SUM(G205:G210)</f>
        <v>0</v>
      </c>
      <c r="G204" s="305"/>
      <c r="H204" s="191"/>
      <c r="I204" s="191">
        <f>SUM(I205:I210)</f>
        <v>0</v>
      </c>
      <c r="J204" s="191"/>
      <c r="K204" s="191">
        <f>SUM(K205:K210)</f>
        <v>0</v>
      </c>
      <c r="L204" s="191"/>
      <c r="M204" s="191">
        <f>SUM(M205:M210)</f>
        <v>0</v>
      </c>
      <c r="N204" s="192"/>
      <c r="O204" s="220"/>
      <c r="AE204" t="s">
        <v>277</v>
      </c>
    </row>
    <row r="205" spans="1:60" outlineLevel="1" x14ac:dyDescent="0.2">
      <c r="A205" s="217">
        <v>93</v>
      </c>
      <c r="B205" s="176" t="s">
        <v>2619</v>
      </c>
      <c r="C205" s="202" t="s">
        <v>2620</v>
      </c>
      <c r="D205" s="181" t="s">
        <v>638</v>
      </c>
      <c r="E205" s="186">
        <v>120</v>
      </c>
      <c r="F205" s="193"/>
      <c r="G205" s="194">
        <f>ROUND(E205*F205,2)</f>
        <v>0</v>
      </c>
      <c r="H205" s="194">
        <v>21</v>
      </c>
      <c r="I205" s="194">
        <f>G205*(1+H205/100)</f>
        <v>0</v>
      </c>
      <c r="J205" s="194">
        <v>0</v>
      </c>
      <c r="K205" s="194">
        <f>ROUND(E205*J205,2)</f>
        <v>0</v>
      </c>
      <c r="L205" s="194">
        <v>0</v>
      </c>
      <c r="M205" s="194">
        <f>ROUND(E205*L205,2)</f>
        <v>0</v>
      </c>
      <c r="N205" s="195"/>
      <c r="O205" s="221" t="s">
        <v>295</v>
      </c>
      <c r="P205" s="32"/>
      <c r="Q205" s="32"/>
      <c r="R205" s="32"/>
      <c r="S205" s="32"/>
      <c r="T205" s="32"/>
      <c r="U205" s="32"/>
      <c r="V205" s="32"/>
      <c r="W205" s="32"/>
      <c r="X205" s="32"/>
      <c r="Y205" s="32"/>
      <c r="Z205" s="32"/>
      <c r="AA205" s="32"/>
      <c r="AB205" s="32"/>
      <c r="AC205" s="32"/>
      <c r="AD205" s="32"/>
      <c r="AE205" s="32" t="s">
        <v>786</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819</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377</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312" t="s">
        <v>820</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379</v>
      </c>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v>94</v>
      </c>
      <c r="B209" s="177" t="s">
        <v>821</v>
      </c>
      <c r="C209" s="202" t="s">
        <v>822</v>
      </c>
      <c r="D209" s="181" t="s">
        <v>823</v>
      </c>
      <c r="E209" s="242"/>
      <c r="F209" s="193"/>
      <c r="G209" s="194">
        <f>ROUND(E209*F209,2)</f>
        <v>0</v>
      </c>
      <c r="H209" s="194">
        <v>21</v>
      </c>
      <c r="I209" s="194">
        <f>G209*(1+H209/100)</f>
        <v>0</v>
      </c>
      <c r="J209" s="194">
        <v>0</v>
      </c>
      <c r="K209" s="194">
        <f>ROUND(E209*J209,2)</f>
        <v>0</v>
      </c>
      <c r="L209" s="194">
        <v>0</v>
      </c>
      <c r="M209" s="194">
        <f>ROUND(E209*L209,2)</f>
        <v>0</v>
      </c>
      <c r="N209" s="195" t="s">
        <v>814</v>
      </c>
      <c r="O209" s="221" t="s">
        <v>281</v>
      </c>
      <c r="P209" s="32"/>
      <c r="Q209" s="32"/>
      <c r="R209" s="32"/>
      <c r="S209" s="32"/>
      <c r="T209" s="32"/>
      <c r="U209" s="32"/>
      <c r="V209" s="32"/>
      <c r="W209" s="32"/>
      <c r="X209" s="32"/>
      <c r="Y209" s="32"/>
      <c r="Z209" s="32"/>
      <c r="AA209" s="32"/>
      <c r="AB209" s="32"/>
      <c r="AC209" s="32"/>
      <c r="AD209" s="32"/>
      <c r="AE209" s="32" t="s">
        <v>781</v>
      </c>
      <c r="AF209" s="32"/>
      <c r="AG209" s="32"/>
      <c r="AH209" s="32"/>
      <c r="AI209" s="32"/>
      <c r="AJ209" s="32"/>
      <c r="AK209" s="32"/>
      <c r="AL209" s="32"/>
      <c r="AM209" s="32">
        <v>21</v>
      </c>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93"/>
      <c r="D210" s="294"/>
      <c r="E210" s="295"/>
      <c r="F210" s="296"/>
      <c r="G210" s="297"/>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x14ac:dyDescent="0.2">
      <c r="A211" s="216" t="s">
        <v>276</v>
      </c>
      <c r="B211" s="175" t="s">
        <v>223</v>
      </c>
      <c r="C211" s="201" t="s">
        <v>224</v>
      </c>
      <c r="D211" s="180"/>
      <c r="E211" s="185"/>
      <c r="F211" s="304">
        <f>SUM(G212:G217)</f>
        <v>0</v>
      </c>
      <c r="G211" s="305"/>
      <c r="H211" s="191"/>
      <c r="I211" s="191">
        <f>SUM(I212:I217)</f>
        <v>0</v>
      </c>
      <c r="J211" s="191"/>
      <c r="K211" s="191">
        <f>SUM(K212:K217)</f>
        <v>0</v>
      </c>
      <c r="L211" s="191"/>
      <c r="M211" s="191">
        <f>SUM(M212:M217)</f>
        <v>0</v>
      </c>
      <c r="N211" s="192"/>
      <c r="O211" s="220"/>
      <c r="AE211" t="s">
        <v>277</v>
      </c>
    </row>
    <row r="212" spans="1:60" outlineLevel="1" x14ac:dyDescent="0.2">
      <c r="A212" s="217">
        <v>95</v>
      </c>
      <c r="B212" s="176" t="s">
        <v>2621</v>
      </c>
      <c r="C212" s="202" t="s">
        <v>2622</v>
      </c>
      <c r="D212" s="181" t="s">
        <v>560</v>
      </c>
      <c r="E212" s="186">
        <v>1022</v>
      </c>
      <c r="F212" s="193"/>
      <c r="G212" s="194">
        <f>ROUND(E212*F212,2)</f>
        <v>0</v>
      </c>
      <c r="H212" s="194">
        <v>21</v>
      </c>
      <c r="I212" s="194">
        <f>G212*(1+H212/100)</f>
        <v>0</v>
      </c>
      <c r="J212" s="194">
        <v>0</v>
      </c>
      <c r="K212" s="194">
        <f>ROUND(E212*J212,2)</f>
        <v>0</v>
      </c>
      <c r="L212" s="194">
        <v>0</v>
      </c>
      <c r="M212" s="194">
        <f>ROUND(E212*L212,2)</f>
        <v>0</v>
      </c>
      <c r="N212" s="195"/>
      <c r="O212" s="221" t="s">
        <v>295</v>
      </c>
      <c r="P212" s="32"/>
      <c r="Q212" s="32"/>
      <c r="R212" s="32"/>
      <c r="S212" s="32"/>
      <c r="T212" s="32"/>
      <c r="U212" s="32"/>
      <c r="V212" s="32"/>
      <c r="W212" s="32"/>
      <c r="X212" s="32"/>
      <c r="Y212" s="32"/>
      <c r="Z212" s="32"/>
      <c r="AA212" s="32"/>
      <c r="AB212" s="32"/>
      <c r="AC212" s="32"/>
      <c r="AD212" s="32"/>
      <c r="AE212" s="32" t="s">
        <v>786</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96</v>
      </c>
      <c r="B214" s="176" t="s">
        <v>2623</v>
      </c>
      <c r="C214" s="202" t="s">
        <v>2624</v>
      </c>
      <c r="D214" s="181" t="s">
        <v>2311</v>
      </c>
      <c r="E214" s="186">
        <v>72</v>
      </c>
      <c r="F214" s="193"/>
      <c r="G214" s="194">
        <f>ROUND(E214*F214,2)</f>
        <v>0</v>
      </c>
      <c r="H214" s="194">
        <v>21</v>
      </c>
      <c r="I214" s="194">
        <f>G214*(1+H214/100)</f>
        <v>0</v>
      </c>
      <c r="J214" s="194">
        <v>0</v>
      </c>
      <c r="K214" s="194">
        <f>ROUND(E214*J214,2)</f>
        <v>0</v>
      </c>
      <c r="L214" s="194">
        <v>0</v>
      </c>
      <c r="M214" s="194">
        <f>ROUND(E214*L214,2)</f>
        <v>0</v>
      </c>
      <c r="N214" s="195"/>
      <c r="O214" s="221" t="s">
        <v>295</v>
      </c>
      <c r="P214" s="32"/>
      <c r="Q214" s="32"/>
      <c r="R214" s="32"/>
      <c r="S214" s="32"/>
      <c r="T214" s="32"/>
      <c r="U214" s="32"/>
      <c r="V214" s="32"/>
      <c r="W214" s="32"/>
      <c r="X214" s="32"/>
      <c r="Y214" s="32"/>
      <c r="Z214" s="32"/>
      <c r="AA214" s="32"/>
      <c r="AB214" s="32"/>
      <c r="AC214" s="32"/>
      <c r="AD214" s="32"/>
      <c r="AE214" s="32" t="s">
        <v>786</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97</v>
      </c>
      <c r="B216" s="176" t="s">
        <v>2625</v>
      </c>
      <c r="C216" s="202" t="s">
        <v>2626</v>
      </c>
      <c r="D216" s="181" t="s">
        <v>2311</v>
      </c>
      <c r="E216" s="186">
        <v>10</v>
      </c>
      <c r="F216" s="193"/>
      <c r="G216" s="194">
        <f>ROUND(E216*F216,2)</f>
        <v>0</v>
      </c>
      <c r="H216" s="194">
        <v>21</v>
      </c>
      <c r="I216" s="194">
        <f>G216*(1+H216/100)</f>
        <v>0</v>
      </c>
      <c r="J216" s="194">
        <v>0</v>
      </c>
      <c r="K216" s="194">
        <f>ROUND(E216*J216,2)</f>
        <v>0</v>
      </c>
      <c r="L216" s="194">
        <v>0</v>
      </c>
      <c r="M216" s="194">
        <f>ROUND(E216*L216,2)</f>
        <v>0</v>
      </c>
      <c r="N216" s="195"/>
      <c r="O216" s="221" t="s">
        <v>295</v>
      </c>
      <c r="P216" s="32"/>
      <c r="Q216" s="32"/>
      <c r="R216" s="32"/>
      <c r="S216" s="32"/>
      <c r="T216" s="32"/>
      <c r="U216" s="32"/>
      <c r="V216" s="32"/>
      <c r="W216" s="32"/>
      <c r="X216" s="32"/>
      <c r="Y216" s="32"/>
      <c r="Z216" s="32"/>
      <c r="AA216" s="32"/>
      <c r="AB216" s="32"/>
      <c r="AC216" s="32"/>
      <c r="AD216" s="32"/>
      <c r="AE216" s="32" t="s">
        <v>786</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ht="13.5" outlineLevel="1" thickBot="1" x14ac:dyDescent="0.25">
      <c r="A217" s="227"/>
      <c r="B217" s="228"/>
      <c r="C217" s="306"/>
      <c r="D217" s="307"/>
      <c r="E217" s="308"/>
      <c r="F217" s="309"/>
      <c r="G217" s="310"/>
      <c r="H217" s="229"/>
      <c r="I217" s="229"/>
      <c r="J217" s="229"/>
      <c r="K217" s="229"/>
      <c r="L217" s="229"/>
      <c r="M217" s="229"/>
      <c r="N217" s="230"/>
      <c r="O217" s="23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x14ac:dyDescent="0.2">
      <c r="A218" s="166"/>
      <c r="B218" s="178" t="s">
        <v>338</v>
      </c>
      <c r="C218" s="204" t="s">
        <v>338</v>
      </c>
      <c r="D218" s="183"/>
      <c r="E218" s="188"/>
      <c r="F218" s="197"/>
      <c r="G218" s="197"/>
      <c r="H218" s="197"/>
      <c r="I218" s="197"/>
      <c r="J218" s="197"/>
      <c r="K218" s="197"/>
      <c r="L218" s="197"/>
      <c r="M218" s="197"/>
      <c r="N218" s="197"/>
      <c r="O218" s="198"/>
    </row>
    <row r="219" spans="1:60" hidden="1" x14ac:dyDescent="0.2">
      <c r="A219" s="206"/>
      <c r="B219" s="199"/>
      <c r="C219" s="205"/>
      <c r="D219" s="144"/>
      <c r="E219" s="46"/>
      <c r="F219" s="46"/>
      <c r="G219" s="46"/>
      <c r="H219" s="46"/>
      <c r="I219" s="46"/>
      <c r="J219" s="46"/>
      <c r="K219" s="46"/>
      <c r="L219" s="46"/>
      <c r="M219" s="46"/>
      <c r="N219" s="46"/>
      <c r="O219" s="143"/>
    </row>
    <row r="220" spans="1:60" hidden="1" x14ac:dyDescent="0.2">
      <c r="A220" s="209"/>
      <c r="B220" s="210" t="s">
        <v>339</v>
      </c>
      <c r="C220" s="211"/>
      <c r="D220" s="212"/>
      <c r="E220" s="213"/>
      <c r="F220" s="213"/>
      <c r="G220" s="214">
        <f>F9+F38+F84+F112+F170+F204+F211</f>
        <v>0</v>
      </c>
      <c r="H220" s="39"/>
      <c r="I220" s="39"/>
      <c r="J220" s="39"/>
      <c r="K220" s="39"/>
      <c r="L220" s="39"/>
      <c r="M220" s="39"/>
      <c r="N220" s="39"/>
      <c r="O220" s="145"/>
    </row>
    <row r="221" spans="1:60" x14ac:dyDescent="0.2">
      <c r="D221" s="142"/>
    </row>
    <row r="222" spans="1:60" x14ac:dyDescent="0.2">
      <c r="D222" s="142"/>
    </row>
    <row r="223" spans="1:60" x14ac:dyDescent="0.2">
      <c r="D223" s="142"/>
    </row>
    <row r="224" spans="1:60"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nBfM9v3toLxeeRebafCIs03h7lzJOjWeJ9xt7XTLkmH4NtL7g6fzEJlTltY470qz8vpgfmDYkItUnqCP3gnFiQ==" saltValue="PjdjhsuA3MQfjvr5f6X5Fg==" spinCount="100000" sheet="1"/>
  <mergeCells count="114">
    <mergeCell ref="B208:G208"/>
    <mergeCell ref="C210:G210"/>
    <mergeCell ref="F211:G211"/>
    <mergeCell ref="C213:G213"/>
    <mergeCell ref="C215:G215"/>
    <mergeCell ref="C217:G217"/>
    <mergeCell ref="C200:G200"/>
    <mergeCell ref="B201:G201"/>
    <mergeCell ref="C203:G203"/>
    <mergeCell ref="F204:G204"/>
    <mergeCell ref="C206:G206"/>
    <mergeCell ref="B207:G207"/>
    <mergeCell ref="C188:G188"/>
    <mergeCell ref="C190:G190"/>
    <mergeCell ref="C192:G192"/>
    <mergeCell ref="C194:G194"/>
    <mergeCell ref="C196:G196"/>
    <mergeCell ref="C198:G198"/>
    <mergeCell ref="C176:G176"/>
    <mergeCell ref="C178:G178"/>
    <mergeCell ref="C180:G180"/>
    <mergeCell ref="C182:G182"/>
    <mergeCell ref="C184:G184"/>
    <mergeCell ref="C186:G186"/>
    <mergeCell ref="C166:G166"/>
    <mergeCell ref="B167:G167"/>
    <mergeCell ref="C169:G169"/>
    <mergeCell ref="F170:G170"/>
    <mergeCell ref="C172:G172"/>
    <mergeCell ref="C174:G174"/>
    <mergeCell ref="C154:G154"/>
    <mergeCell ref="C156:G156"/>
    <mergeCell ref="C158:G158"/>
    <mergeCell ref="C160:G160"/>
    <mergeCell ref="C162:G162"/>
    <mergeCell ref="C164:G164"/>
    <mergeCell ref="C142:G142"/>
    <mergeCell ref="C144:G144"/>
    <mergeCell ref="C146:G146"/>
    <mergeCell ref="C148:G148"/>
    <mergeCell ref="C150:G150"/>
    <mergeCell ref="C152:G152"/>
    <mergeCell ref="C130:G130"/>
    <mergeCell ref="C132:G132"/>
    <mergeCell ref="C134:G134"/>
    <mergeCell ref="C136:G136"/>
    <mergeCell ref="C138:G138"/>
    <mergeCell ref="C140:G140"/>
    <mergeCell ref="C118:G118"/>
    <mergeCell ref="C120:G120"/>
    <mergeCell ref="C122:G122"/>
    <mergeCell ref="C124:G124"/>
    <mergeCell ref="C126:G126"/>
    <mergeCell ref="C128:G128"/>
    <mergeCell ref="C108:G108"/>
    <mergeCell ref="B109:G109"/>
    <mergeCell ref="C111:G111"/>
    <mergeCell ref="F112:G112"/>
    <mergeCell ref="C114:G114"/>
    <mergeCell ref="C116:G116"/>
    <mergeCell ref="C96:G96"/>
    <mergeCell ref="C98:G98"/>
    <mergeCell ref="C100:G100"/>
    <mergeCell ref="C102:G102"/>
    <mergeCell ref="C104:G104"/>
    <mergeCell ref="C106:G106"/>
    <mergeCell ref="F84:G84"/>
    <mergeCell ref="C86:G86"/>
    <mergeCell ref="C88:G88"/>
    <mergeCell ref="C90:G90"/>
    <mergeCell ref="C92:G92"/>
    <mergeCell ref="C94:G94"/>
    <mergeCell ref="C74:G74"/>
    <mergeCell ref="C76:G76"/>
    <mergeCell ref="C78:G78"/>
    <mergeCell ref="C80:G80"/>
    <mergeCell ref="B81:G81"/>
    <mergeCell ref="C83:G83"/>
    <mergeCell ref="C62:G62"/>
    <mergeCell ref="C64:G64"/>
    <mergeCell ref="C66:G66"/>
    <mergeCell ref="C68:G68"/>
    <mergeCell ref="C70:G70"/>
    <mergeCell ref="C72:G72"/>
    <mergeCell ref="C50:G50"/>
    <mergeCell ref="C52:G52"/>
    <mergeCell ref="C54:G54"/>
    <mergeCell ref="C56:G56"/>
    <mergeCell ref="C58:G58"/>
    <mergeCell ref="C60:G60"/>
    <mergeCell ref="F38:G38"/>
    <mergeCell ref="C40:G40"/>
    <mergeCell ref="C42:G42"/>
    <mergeCell ref="C44:G44"/>
    <mergeCell ref="C46:G46"/>
    <mergeCell ref="C48:G48"/>
    <mergeCell ref="B34:G34"/>
    <mergeCell ref="B35:G35"/>
    <mergeCell ref="C37:G37"/>
    <mergeCell ref="C17:G17"/>
    <mergeCell ref="C19:G19"/>
    <mergeCell ref="C21:G21"/>
    <mergeCell ref="C23:G23"/>
    <mergeCell ref="C25:G25"/>
    <mergeCell ref="C27:G27"/>
    <mergeCell ref="A1:G1"/>
    <mergeCell ref="C7:G7"/>
    <mergeCell ref="F9:G9"/>
    <mergeCell ref="C11:G11"/>
    <mergeCell ref="C13:G13"/>
    <mergeCell ref="C15:G15"/>
    <mergeCell ref="C29:G29"/>
    <mergeCell ref="C31:G31"/>
    <mergeCell ref="C33:G33"/>
  </mergeCells>
  <pageMargins left="0.59055118110236204" right="0.39370078740157499" top="0.78740157499999996" bottom="0.78740157499999996"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371</v>
      </c>
      <c r="C4" s="170" t="s">
        <v>372</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SUMIF(AM8:AM369,AN5,G8:G369)</f>
        <v>0</v>
      </c>
      <c r="AO6">
        <f>SUMIF(AM8:AM369,AO5,G8:G369)</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120</v>
      </c>
      <c r="C9" s="201" t="s">
        <v>121</v>
      </c>
      <c r="D9" s="180"/>
      <c r="E9" s="185"/>
      <c r="F9" s="304">
        <f>SUM(G10:G18)</f>
        <v>0</v>
      </c>
      <c r="G9" s="305"/>
      <c r="H9" s="191"/>
      <c r="I9" s="191">
        <f>SUM(I10:I18)</f>
        <v>0</v>
      </c>
      <c r="J9" s="191"/>
      <c r="K9" s="191">
        <f>SUM(K10:K18)</f>
        <v>0</v>
      </c>
      <c r="L9" s="191"/>
      <c r="M9" s="191">
        <f>SUM(M10:M18)</f>
        <v>0</v>
      </c>
      <c r="N9" s="192"/>
      <c r="O9" s="220"/>
      <c r="AE9" t="s">
        <v>277</v>
      </c>
    </row>
    <row r="10" spans="1:60" outlineLevel="1" x14ac:dyDescent="0.2">
      <c r="A10" s="217">
        <v>1</v>
      </c>
      <c r="B10" s="176" t="s">
        <v>2627</v>
      </c>
      <c r="C10" s="202" t="s">
        <v>2628</v>
      </c>
      <c r="D10" s="181" t="s">
        <v>759</v>
      </c>
      <c r="E10" s="186">
        <v>1</v>
      </c>
      <c r="F10" s="193"/>
      <c r="G10" s="194">
        <f>ROUND(E10*F10,2)</f>
        <v>0</v>
      </c>
      <c r="H10" s="194">
        <v>21</v>
      </c>
      <c r="I10" s="194">
        <f>G10*(1+H10/100)</f>
        <v>0</v>
      </c>
      <c r="J10" s="194">
        <v>0</v>
      </c>
      <c r="K10" s="194">
        <f>ROUND(E10*J10,2)</f>
        <v>0</v>
      </c>
      <c r="L10" s="194">
        <v>0</v>
      </c>
      <c r="M10" s="194">
        <f>ROUND(E10*L10,2)</f>
        <v>0</v>
      </c>
      <c r="N10" s="195"/>
      <c r="O10" s="221" t="s">
        <v>295</v>
      </c>
      <c r="P10" s="32"/>
      <c r="Q10" s="32"/>
      <c r="R10" s="32"/>
      <c r="S10" s="32"/>
      <c r="T10" s="32"/>
      <c r="U10" s="32"/>
      <c r="V10" s="32"/>
      <c r="W10" s="32"/>
      <c r="X10" s="32"/>
      <c r="Y10" s="32"/>
      <c r="Z10" s="32"/>
      <c r="AA10" s="32"/>
      <c r="AB10" s="32"/>
      <c r="AC10" s="32"/>
      <c r="AD10" s="32"/>
      <c r="AE10" s="32" t="s">
        <v>384</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2629</v>
      </c>
      <c r="C12" s="202" t="s">
        <v>2630</v>
      </c>
      <c r="D12" s="181" t="s">
        <v>759</v>
      </c>
      <c r="E12" s="186">
        <v>1</v>
      </c>
      <c r="F12" s="193"/>
      <c r="G12" s="194">
        <f>ROUND(E12*F12,2)</f>
        <v>0</v>
      </c>
      <c r="H12" s="194">
        <v>21</v>
      </c>
      <c r="I12" s="194">
        <f>G12*(1+H12/100)</f>
        <v>0</v>
      </c>
      <c r="J12" s="194">
        <v>0</v>
      </c>
      <c r="K12" s="194">
        <f>ROUND(E12*J12,2)</f>
        <v>0</v>
      </c>
      <c r="L12" s="194">
        <v>0</v>
      </c>
      <c r="M12" s="194">
        <f>ROUND(E12*L12,2)</f>
        <v>0</v>
      </c>
      <c r="N12" s="195"/>
      <c r="O12" s="221" t="s">
        <v>295</v>
      </c>
      <c r="P12" s="32"/>
      <c r="Q12" s="32"/>
      <c r="R12" s="32"/>
      <c r="S12" s="32"/>
      <c r="T12" s="32"/>
      <c r="U12" s="32"/>
      <c r="V12" s="32"/>
      <c r="W12" s="32"/>
      <c r="X12" s="32"/>
      <c r="Y12" s="32"/>
      <c r="Z12" s="32"/>
      <c r="AA12" s="32"/>
      <c r="AB12" s="32"/>
      <c r="AC12" s="32"/>
      <c r="AD12" s="32"/>
      <c r="AE12" s="32" t="s">
        <v>384</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2631</v>
      </c>
      <c r="C14" s="202" t="s">
        <v>2632</v>
      </c>
      <c r="D14" s="181" t="s">
        <v>759</v>
      </c>
      <c r="E14" s="186">
        <v>1</v>
      </c>
      <c r="F14" s="193"/>
      <c r="G14" s="194">
        <f>ROUND(E14*F14,2)</f>
        <v>0</v>
      </c>
      <c r="H14" s="194">
        <v>21</v>
      </c>
      <c r="I14" s="194">
        <f>G14*(1+H14/100)</f>
        <v>0</v>
      </c>
      <c r="J14" s="194">
        <v>0</v>
      </c>
      <c r="K14" s="194">
        <f>ROUND(E14*J14,2)</f>
        <v>0</v>
      </c>
      <c r="L14" s="194">
        <v>0</v>
      </c>
      <c r="M14" s="194">
        <f>ROUND(E14*L14,2)</f>
        <v>0</v>
      </c>
      <c r="N14" s="195"/>
      <c r="O14" s="221" t="s">
        <v>295</v>
      </c>
      <c r="P14" s="32"/>
      <c r="Q14" s="32"/>
      <c r="R14" s="32"/>
      <c r="S14" s="32"/>
      <c r="T14" s="32"/>
      <c r="U14" s="32"/>
      <c r="V14" s="32"/>
      <c r="W14" s="32"/>
      <c r="X14" s="32"/>
      <c r="Y14" s="32"/>
      <c r="Z14" s="32"/>
      <c r="AA14" s="32"/>
      <c r="AB14" s="32"/>
      <c r="AC14" s="32"/>
      <c r="AD14" s="32"/>
      <c r="AE14" s="32" t="s">
        <v>384</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33.75" outlineLevel="1" x14ac:dyDescent="0.2">
      <c r="A16" s="217">
        <v>4</v>
      </c>
      <c r="B16" s="176" t="s">
        <v>2633</v>
      </c>
      <c r="C16" s="202" t="s">
        <v>2634</v>
      </c>
      <c r="D16" s="181" t="s">
        <v>759</v>
      </c>
      <c r="E16" s="186">
        <v>1</v>
      </c>
      <c r="F16" s="193"/>
      <c r="G16" s="194">
        <f>ROUND(E16*F16,2)</f>
        <v>0</v>
      </c>
      <c r="H16" s="194">
        <v>21</v>
      </c>
      <c r="I16" s="194">
        <f>G16*(1+H16/100)</f>
        <v>0</v>
      </c>
      <c r="J16" s="194">
        <v>0</v>
      </c>
      <c r="K16" s="194">
        <f>ROUND(E16*J16,2)</f>
        <v>0</v>
      </c>
      <c r="L16" s="194">
        <v>0</v>
      </c>
      <c r="M16" s="194">
        <f>ROUND(E16*L16,2)</f>
        <v>0</v>
      </c>
      <c r="N16" s="195"/>
      <c r="O16" s="221" t="s">
        <v>295</v>
      </c>
      <c r="P16" s="32"/>
      <c r="Q16" s="32"/>
      <c r="R16" s="32"/>
      <c r="S16" s="32"/>
      <c r="T16" s="32"/>
      <c r="U16" s="32"/>
      <c r="V16" s="32"/>
      <c r="W16" s="32"/>
      <c r="X16" s="32"/>
      <c r="Y16" s="32"/>
      <c r="Z16" s="32"/>
      <c r="AA16" s="32"/>
      <c r="AB16" s="32"/>
      <c r="AC16" s="32"/>
      <c r="AD16" s="32"/>
      <c r="AE16" s="32" t="s">
        <v>384</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ht="33.75" outlineLevel="1" x14ac:dyDescent="0.2">
      <c r="A17" s="218"/>
      <c r="B17" s="177"/>
      <c r="C17" s="203" t="s">
        <v>2635</v>
      </c>
      <c r="D17" s="182"/>
      <c r="E17" s="187"/>
      <c r="F17" s="196"/>
      <c r="G17" s="196"/>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284</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16" t="s">
        <v>276</v>
      </c>
      <c r="B19" s="175" t="s">
        <v>128</v>
      </c>
      <c r="C19" s="201" t="s">
        <v>129</v>
      </c>
      <c r="D19" s="180"/>
      <c r="E19" s="185"/>
      <c r="F19" s="304">
        <f>SUM(G20:G52)</f>
        <v>0</v>
      </c>
      <c r="G19" s="305"/>
      <c r="H19" s="191"/>
      <c r="I19" s="191">
        <f>SUM(I20:I52)</f>
        <v>0</v>
      </c>
      <c r="J19" s="191"/>
      <c r="K19" s="191">
        <f>SUM(K20:K52)</f>
        <v>0</v>
      </c>
      <c r="L19" s="191"/>
      <c r="M19" s="191">
        <f>SUM(M20:M52)</f>
        <v>0</v>
      </c>
      <c r="N19" s="192"/>
      <c r="O19" s="220"/>
      <c r="AE19" t="s">
        <v>277</v>
      </c>
    </row>
    <row r="20" spans="1:60" ht="22.5" outlineLevel="1" x14ac:dyDescent="0.2">
      <c r="A20" s="217">
        <v>5</v>
      </c>
      <c r="B20" s="176" t="s">
        <v>2636</v>
      </c>
      <c r="C20" s="202" t="s">
        <v>2637</v>
      </c>
      <c r="D20" s="181" t="s">
        <v>759</v>
      </c>
      <c r="E20" s="186">
        <v>24</v>
      </c>
      <c r="F20" s="193"/>
      <c r="G20" s="194">
        <f>ROUND(E20*F20,2)</f>
        <v>0</v>
      </c>
      <c r="H20" s="194">
        <v>21</v>
      </c>
      <c r="I20" s="194">
        <f>G20*(1+H20/100)</f>
        <v>0</v>
      </c>
      <c r="J20" s="194">
        <v>0</v>
      </c>
      <c r="K20" s="194">
        <f>ROUND(E20*J20,2)</f>
        <v>0</v>
      </c>
      <c r="L20" s="194">
        <v>0</v>
      </c>
      <c r="M20" s="194">
        <f>ROUND(E20*L20,2)</f>
        <v>0</v>
      </c>
      <c r="N20" s="195"/>
      <c r="O20" s="221" t="s">
        <v>295</v>
      </c>
      <c r="P20" s="32"/>
      <c r="Q20" s="32"/>
      <c r="R20" s="32"/>
      <c r="S20" s="32"/>
      <c r="T20" s="32"/>
      <c r="U20" s="32"/>
      <c r="V20" s="32"/>
      <c r="W20" s="32"/>
      <c r="X20" s="32"/>
      <c r="Y20" s="32"/>
      <c r="Z20" s="32"/>
      <c r="AA20" s="32"/>
      <c r="AB20" s="32"/>
      <c r="AC20" s="32"/>
      <c r="AD20" s="32"/>
      <c r="AE20" s="32" t="s">
        <v>384</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ht="22.5" outlineLevel="1" x14ac:dyDescent="0.2">
      <c r="A22" s="217">
        <v>6</v>
      </c>
      <c r="B22" s="176" t="s">
        <v>2638</v>
      </c>
      <c r="C22" s="202" t="s">
        <v>2639</v>
      </c>
      <c r="D22" s="181" t="s">
        <v>759</v>
      </c>
      <c r="E22" s="186">
        <v>18</v>
      </c>
      <c r="F22" s="193"/>
      <c r="G22" s="194">
        <f>ROUND(E22*F22,2)</f>
        <v>0</v>
      </c>
      <c r="H22" s="194">
        <v>21</v>
      </c>
      <c r="I22" s="194">
        <f>G22*(1+H22/100)</f>
        <v>0</v>
      </c>
      <c r="J22" s="194">
        <v>0</v>
      </c>
      <c r="K22" s="194">
        <f>ROUND(E22*J22,2)</f>
        <v>0</v>
      </c>
      <c r="L22" s="194">
        <v>0</v>
      </c>
      <c r="M22" s="194">
        <f>ROUND(E22*L22,2)</f>
        <v>0</v>
      </c>
      <c r="N22" s="195"/>
      <c r="O22" s="221" t="s">
        <v>295</v>
      </c>
      <c r="P22" s="32"/>
      <c r="Q22" s="32"/>
      <c r="R22" s="32"/>
      <c r="S22" s="32"/>
      <c r="T22" s="32"/>
      <c r="U22" s="32"/>
      <c r="V22" s="32"/>
      <c r="W22" s="32"/>
      <c r="X22" s="32"/>
      <c r="Y22" s="32"/>
      <c r="Z22" s="32"/>
      <c r="AA22" s="32"/>
      <c r="AB22" s="32"/>
      <c r="AC22" s="32"/>
      <c r="AD22" s="32"/>
      <c r="AE22" s="32" t="s">
        <v>384</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ht="33.75" outlineLevel="1" x14ac:dyDescent="0.2">
      <c r="A24" s="217">
        <v>7</v>
      </c>
      <c r="B24" s="176" t="s">
        <v>2640</v>
      </c>
      <c r="C24" s="202" t="s">
        <v>2641</v>
      </c>
      <c r="D24" s="181" t="s">
        <v>759</v>
      </c>
      <c r="E24" s="186">
        <v>40</v>
      </c>
      <c r="F24" s="193"/>
      <c r="G24" s="194">
        <f>ROUND(E24*F24,2)</f>
        <v>0</v>
      </c>
      <c r="H24" s="194">
        <v>21</v>
      </c>
      <c r="I24" s="194">
        <f>G24*(1+H24/100)</f>
        <v>0</v>
      </c>
      <c r="J24" s="194">
        <v>0</v>
      </c>
      <c r="K24" s="194">
        <f>ROUND(E24*J24,2)</f>
        <v>0</v>
      </c>
      <c r="L24" s="194">
        <v>0</v>
      </c>
      <c r="M24" s="194">
        <f>ROUND(E24*L24,2)</f>
        <v>0</v>
      </c>
      <c r="N24" s="195"/>
      <c r="O24" s="221" t="s">
        <v>295</v>
      </c>
      <c r="P24" s="32"/>
      <c r="Q24" s="32"/>
      <c r="R24" s="32"/>
      <c r="S24" s="32"/>
      <c r="T24" s="32"/>
      <c r="U24" s="32"/>
      <c r="V24" s="32"/>
      <c r="W24" s="32"/>
      <c r="X24" s="32"/>
      <c r="Y24" s="32"/>
      <c r="Z24" s="32"/>
      <c r="AA24" s="32"/>
      <c r="AB24" s="32"/>
      <c r="AC24" s="32"/>
      <c r="AD24" s="32"/>
      <c r="AE24" s="32" t="s">
        <v>384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03" t="s">
        <v>2642</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284</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ht="33.75" outlineLevel="1" x14ac:dyDescent="0.2">
      <c r="A27" s="217">
        <v>8</v>
      </c>
      <c r="B27" s="176" t="s">
        <v>2643</v>
      </c>
      <c r="C27" s="202" t="s">
        <v>2644</v>
      </c>
      <c r="D27" s="181" t="s">
        <v>759</v>
      </c>
      <c r="E27" s="186">
        <v>29</v>
      </c>
      <c r="F27" s="193"/>
      <c r="G27" s="194">
        <f>ROUND(E27*F27,2)</f>
        <v>0</v>
      </c>
      <c r="H27" s="194">
        <v>21</v>
      </c>
      <c r="I27" s="194">
        <f>G27*(1+H27/100)</f>
        <v>0</v>
      </c>
      <c r="J27" s="194">
        <v>0</v>
      </c>
      <c r="K27" s="194">
        <f>ROUND(E27*J27,2)</f>
        <v>0</v>
      </c>
      <c r="L27" s="194">
        <v>0</v>
      </c>
      <c r="M27" s="194">
        <f>ROUND(E27*L27,2)</f>
        <v>0</v>
      </c>
      <c r="N27" s="195"/>
      <c r="O27" s="221" t="s">
        <v>295</v>
      </c>
      <c r="P27" s="32"/>
      <c r="Q27" s="32"/>
      <c r="R27" s="32"/>
      <c r="S27" s="32"/>
      <c r="T27" s="32"/>
      <c r="U27" s="32"/>
      <c r="V27" s="32"/>
      <c r="W27" s="32"/>
      <c r="X27" s="32"/>
      <c r="Y27" s="32"/>
      <c r="Z27" s="32"/>
      <c r="AA27" s="32"/>
      <c r="AB27" s="32"/>
      <c r="AC27" s="32"/>
      <c r="AD27" s="32"/>
      <c r="AE27" s="32" t="s">
        <v>384</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03" t="s">
        <v>2642</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284</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ht="33.75" outlineLevel="1" x14ac:dyDescent="0.2">
      <c r="A30" s="217">
        <v>9</v>
      </c>
      <c r="B30" s="176" t="s">
        <v>2645</v>
      </c>
      <c r="C30" s="202" t="s">
        <v>2646</v>
      </c>
      <c r="D30" s="181" t="s">
        <v>759</v>
      </c>
      <c r="E30" s="186">
        <v>46</v>
      </c>
      <c r="F30" s="193"/>
      <c r="G30" s="194">
        <f>ROUND(E30*F30,2)</f>
        <v>0</v>
      </c>
      <c r="H30" s="194">
        <v>21</v>
      </c>
      <c r="I30" s="194">
        <f>G30*(1+H30/100)</f>
        <v>0</v>
      </c>
      <c r="J30" s="194">
        <v>0</v>
      </c>
      <c r="K30" s="194">
        <f>ROUND(E30*J30,2)</f>
        <v>0</v>
      </c>
      <c r="L30" s="194">
        <v>0</v>
      </c>
      <c r="M30" s="194">
        <f>ROUND(E30*L30,2)</f>
        <v>0</v>
      </c>
      <c r="N30" s="195"/>
      <c r="O30" s="221" t="s">
        <v>295</v>
      </c>
      <c r="P30" s="32"/>
      <c r="Q30" s="32"/>
      <c r="R30" s="32"/>
      <c r="S30" s="32"/>
      <c r="T30" s="32"/>
      <c r="U30" s="32"/>
      <c r="V30" s="32"/>
      <c r="W30" s="32"/>
      <c r="X30" s="32"/>
      <c r="Y30" s="32"/>
      <c r="Z30" s="32"/>
      <c r="AA30" s="32"/>
      <c r="AB30" s="32"/>
      <c r="AC30" s="32"/>
      <c r="AD30" s="32"/>
      <c r="AE30" s="32" t="s">
        <v>384</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03" t="s">
        <v>2642</v>
      </c>
      <c r="D31" s="182"/>
      <c r="E31" s="187"/>
      <c r="F31" s="196"/>
      <c r="G31" s="196"/>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284</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ht="22.5" outlineLevel="1" x14ac:dyDescent="0.2">
      <c r="A33" s="217">
        <v>10</v>
      </c>
      <c r="B33" s="176" t="s">
        <v>2647</v>
      </c>
      <c r="C33" s="202" t="s">
        <v>2648</v>
      </c>
      <c r="D33" s="181" t="s">
        <v>759</v>
      </c>
      <c r="E33" s="186">
        <v>15</v>
      </c>
      <c r="F33" s="193"/>
      <c r="G33" s="194">
        <f>ROUND(E33*F33,2)</f>
        <v>0</v>
      </c>
      <c r="H33" s="194">
        <v>21</v>
      </c>
      <c r="I33" s="194">
        <f>G33*(1+H33/100)</f>
        <v>0</v>
      </c>
      <c r="J33" s="194">
        <v>0</v>
      </c>
      <c r="K33" s="194">
        <f>ROUND(E33*J33,2)</f>
        <v>0</v>
      </c>
      <c r="L33" s="194">
        <v>0</v>
      </c>
      <c r="M33" s="194">
        <f>ROUND(E33*L33,2)</f>
        <v>0</v>
      </c>
      <c r="N33" s="195"/>
      <c r="O33" s="221" t="s">
        <v>295</v>
      </c>
      <c r="P33" s="32"/>
      <c r="Q33" s="32"/>
      <c r="R33" s="32"/>
      <c r="S33" s="32"/>
      <c r="T33" s="32"/>
      <c r="U33" s="32"/>
      <c r="V33" s="32"/>
      <c r="W33" s="32"/>
      <c r="X33" s="32"/>
      <c r="Y33" s="32"/>
      <c r="Z33" s="32"/>
      <c r="AA33" s="32"/>
      <c r="AB33" s="32"/>
      <c r="AC33" s="32"/>
      <c r="AD33" s="32"/>
      <c r="AE33" s="32" t="s">
        <v>384</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ht="33.75" outlineLevel="1" x14ac:dyDescent="0.2">
      <c r="A35" s="217">
        <v>11</v>
      </c>
      <c r="B35" s="176" t="s">
        <v>2649</v>
      </c>
      <c r="C35" s="202" t="s">
        <v>2650</v>
      </c>
      <c r="D35" s="181" t="s">
        <v>759</v>
      </c>
      <c r="E35" s="186">
        <v>7</v>
      </c>
      <c r="F35" s="193"/>
      <c r="G35" s="194">
        <f>ROUND(E35*F35,2)</f>
        <v>0</v>
      </c>
      <c r="H35" s="194">
        <v>21</v>
      </c>
      <c r="I35" s="194">
        <f>G35*(1+H35/100)</f>
        <v>0</v>
      </c>
      <c r="J35" s="194">
        <v>0</v>
      </c>
      <c r="K35" s="194">
        <f>ROUND(E35*J35,2)</f>
        <v>0</v>
      </c>
      <c r="L35" s="194">
        <v>0</v>
      </c>
      <c r="M35" s="194">
        <f>ROUND(E35*L35,2)</f>
        <v>0</v>
      </c>
      <c r="N35" s="195"/>
      <c r="O35" s="221" t="s">
        <v>295</v>
      </c>
      <c r="P35" s="32"/>
      <c r="Q35" s="32"/>
      <c r="R35" s="32"/>
      <c r="S35" s="32"/>
      <c r="T35" s="32"/>
      <c r="U35" s="32"/>
      <c r="V35" s="32"/>
      <c r="W35" s="32"/>
      <c r="X35" s="32"/>
      <c r="Y35" s="32"/>
      <c r="Z35" s="32"/>
      <c r="AA35" s="32"/>
      <c r="AB35" s="32"/>
      <c r="AC35" s="32"/>
      <c r="AD35" s="32"/>
      <c r="AE35" s="32" t="s">
        <v>384</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ht="22.5" outlineLevel="1" x14ac:dyDescent="0.2">
      <c r="A37" s="217">
        <v>12</v>
      </c>
      <c r="B37" s="176" t="s">
        <v>2651</v>
      </c>
      <c r="C37" s="202" t="s">
        <v>2652</v>
      </c>
      <c r="D37" s="181" t="s">
        <v>759</v>
      </c>
      <c r="E37" s="186">
        <v>1</v>
      </c>
      <c r="F37" s="193"/>
      <c r="G37" s="194">
        <f>ROUND(E37*F37,2)</f>
        <v>0</v>
      </c>
      <c r="H37" s="194">
        <v>21</v>
      </c>
      <c r="I37" s="194">
        <f>G37*(1+H37/100)</f>
        <v>0</v>
      </c>
      <c r="J37" s="194">
        <v>0</v>
      </c>
      <c r="K37" s="194">
        <f>ROUND(E37*J37,2)</f>
        <v>0</v>
      </c>
      <c r="L37" s="194">
        <v>0</v>
      </c>
      <c r="M37" s="194">
        <f>ROUND(E37*L37,2)</f>
        <v>0</v>
      </c>
      <c r="N37" s="195"/>
      <c r="O37" s="221" t="s">
        <v>295</v>
      </c>
      <c r="P37" s="32"/>
      <c r="Q37" s="32"/>
      <c r="R37" s="32"/>
      <c r="S37" s="32"/>
      <c r="T37" s="32"/>
      <c r="U37" s="32"/>
      <c r="V37" s="32"/>
      <c r="W37" s="32"/>
      <c r="X37" s="32"/>
      <c r="Y37" s="32"/>
      <c r="Z37" s="32"/>
      <c r="AA37" s="32"/>
      <c r="AB37" s="32"/>
      <c r="AC37" s="32"/>
      <c r="AD37" s="32"/>
      <c r="AE37" s="32" t="s">
        <v>384</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22.5" outlineLevel="1" x14ac:dyDescent="0.2">
      <c r="A39" s="217">
        <v>13</v>
      </c>
      <c r="B39" s="176" t="s">
        <v>2653</v>
      </c>
      <c r="C39" s="202" t="s">
        <v>2654</v>
      </c>
      <c r="D39" s="181" t="s">
        <v>759</v>
      </c>
      <c r="E39" s="186">
        <v>51</v>
      </c>
      <c r="F39" s="193"/>
      <c r="G39" s="194">
        <f>ROUND(E39*F39,2)</f>
        <v>0</v>
      </c>
      <c r="H39" s="194">
        <v>21</v>
      </c>
      <c r="I39" s="194">
        <f>G39*(1+H39/100)</f>
        <v>0</v>
      </c>
      <c r="J39" s="194">
        <v>0</v>
      </c>
      <c r="K39" s="194">
        <f>ROUND(E39*J39,2)</f>
        <v>0</v>
      </c>
      <c r="L39" s="194">
        <v>0</v>
      </c>
      <c r="M39" s="194">
        <f>ROUND(E39*L39,2)</f>
        <v>0</v>
      </c>
      <c r="N39" s="195"/>
      <c r="O39" s="221" t="s">
        <v>295</v>
      </c>
      <c r="P39" s="32"/>
      <c r="Q39" s="32"/>
      <c r="R39" s="32"/>
      <c r="S39" s="32"/>
      <c r="T39" s="32"/>
      <c r="U39" s="32"/>
      <c r="V39" s="32"/>
      <c r="W39" s="32"/>
      <c r="X39" s="32"/>
      <c r="Y39" s="32"/>
      <c r="Z39" s="32"/>
      <c r="AA39" s="32"/>
      <c r="AB39" s="32"/>
      <c r="AC39" s="32"/>
      <c r="AD39" s="32"/>
      <c r="AE39" s="32" t="s">
        <v>384</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ht="22.5" outlineLevel="1" x14ac:dyDescent="0.2">
      <c r="A41" s="217">
        <v>14</v>
      </c>
      <c r="B41" s="176" t="s">
        <v>2655</v>
      </c>
      <c r="C41" s="202" t="s">
        <v>2656</v>
      </c>
      <c r="D41" s="181" t="s">
        <v>759</v>
      </c>
      <c r="E41" s="186">
        <v>6</v>
      </c>
      <c r="F41" s="193"/>
      <c r="G41" s="194">
        <f>ROUND(E41*F41,2)</f>
        <v>0</v>
      </c>
      <c r="H41" s="194">
        <v>21</v>
      </c>
      <c r="I41" s="194">
        <f>G41*(1+H41/100)</f>
        <v>0</v>
      </c>
      <c r="J41" s="194">
        <v>0</v>
      </c>
      <c r="K41" s="194">
        <f>ROUND(E41*J41,2)</f>
        <v>0</v>
      </c>
      <c r="L41" s="194">
        <v>0</v>
      </c>
      <c r="M41" s="194">
        <f>ROUND(E41*L41,2)</f>
        <v>0</v>
      </c>
      <c r="N41" s="195"/>
      <c r="O41" s="221" t="s">
        <v>295</v>
      </c>
      <c r="P41" s="32"/>
      <c r="Q41" s="32"/>
      <c r="R41" s="32"/>
      <c r="S41" s="32"/>
      <c r="T41" s="32"/>
      <c r="U41" s="32"/>
      <c r="V41" s="32"/>
      <c r="W41" s="32"/>
      <c r="X41" s="32"/>
      <c r="Y41" s="32"/>
      <c r="Z41" s="32"/>
      <c r="AA41" s="32"/>
      <c r="AB41" s="32"/>
      <c r="AC41" s="32"/>
      <c r="AD41" s="32"/>
      <c r="AE41" s="32" t="s">
        <v>384</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ht="22.5" outlineLevel="1" x14ac:dyDescent="0.2">
      <c r="A43" s="217">
        <v>15</v>
      </c>
      <c r="B43" s="176" t="s">
        <v>2657</v>
      </c>
      <c r="C43" s="202" t="s">
        <v>2658</v>
      </c>
      <c r="D43" s="181" t="s">
        <v>759</v>
      </c>
      <c r="E43" s="186">
        <v>5</v>
      </c>
      <c r="F43" s="193"/>
      <c r="G43" s="194">
        <f>ROUND(E43*F43,2)</f>
        <v>0</v>
      </c>
      <c r="H43" s="194">
        <v>21</v>
      </c>
      <c r="I43" s="194">
        <f>G43*(1+H43/100)</f>
        <v>0</v>
      </c>
      <c r="J43" s="194">
        <v>0</v>
      </c>
      <c r="K43" s="194">
        <f>ROUND(E43*J43,2)</f>
        <v>0</v>
      </c>
      <c r="L43" s="194">
        <v>0</v>
      </c>
      <c r="M43" s="194">
        <f>ROUND(E43*L43,2)</f>
        <v>0</v>
      </c>
      <c r="N43" s="195"/>
      <c r="O43" s="221" t="s">
        <v>295</v>
      </c>
      <c r="P43" s="32"/>
      <c r="Q43" s="32"/>
      <c r="R43" s="32"/>
      <c r="S43" s="32"/>
      <c r="T43" s="32"/>
      <c r="U43" s="32"/>
      <c r="V43" s="32"/>
      <c r="W43" s="32"/>
      <c r="X43" s="32"/>
      <c r="Y43" s="32"/>
      <c r="Z43" s="32"/>
      <c r="AA43" s="32"/>
      <c r="AB43" s="32"/>
      <c r="AC43" s="32"/>
      <c r="AD43" s="32"/>
      <c r="AE43" s="32" t="s">
        <v>384</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ht="22.5" outlineLevel="1" x14ac:dyDescent="0.2">
      <c r="A45" s="217">
        <v>16</v>
      </c>
      <c r="B45" s="176" t="s">
        <v>2659</v>
      </c>
      <c r="C45" s="202" t="s">
        <v>2660</v>
      </c>
      <c r="D45" s="181" t="s">
        <v>759</v>
      </c>
      <c r="E45" s="186">
        <v>33</v>
      </c>
      <c r="F45" s="193"/>
      <c r="G45" s="194">
        <f>ROUND(E45*F45,2)</f>
        <v>0</v>
      </c>
      <c r="H45" s="194">
        <v>21</v>
      </c>
      <c r="I45" s="194">
        <f>G45*(1+H45/100)</f>
        <v>0</v>
      </c>
      <c r="J45" s="194">
        <v>0</v>
      </c>
      <c r="K45" s="194">
        <f>ROUND(E45*J45,2)</f>
        <v>0</v>
      </c>
      <c r="L45" s="194">
        <v>0</v>
      </c>
      <c r="M45" s="194">
        <f>ROUND(E45*L45,2)</f>
        <v>0</v>
      </c>
      <c r="N45" s="195"/>
      <c r="O45" s="221" t="s">
        <v>295</v>
      </c>
      <c r="P45" s="32"/>
      <c r="Q45" s="32"/>
      <c r="R45" s="32"/>
      <c r="S45" s="32"/>
      <c r="T45" s="32"/>
      <c r="U45" s="32"/>
      <c r="V45" s="32"/>
      <c r="W45" s="32"/>
      <c r="X45" s="32"/>
      <c r="Y45" s="32"/>
      <c r="Z45" s="32"/>
      <c r="AA45" s="32"/>
      <c r="AB45" s="32"/>
      <c r="AC45" s="32"/>
      <c r="AD45" s="32"/>
      <c r="AE45" s="32" t="s">
        <v>384</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ht="22.5" outlineLevel="1" x14ac:dyDescent="0.2">
      <c r="A47" s="217">
        <v>17</v>
      </c>
      <c r="B47" s="176" t="s">
        <v>2661</v>
      </c>
      <c r="C47" s="202" t="s">
        <v>2662</v>
      </c>
      <c r="D47" s="181" t="s">
        <v>759</v>
      </c>
      <c r="E47" s="186">
        <v>8</v>
      </c>
      <c r="F47" s="193"/>
      <c r="G47" s="194">
        <f>ROUND(E47*F47,2)</f>
        <v>0</v>
      </c>
      <c r="H47" s="194">
        <v>21</v>
      </c>
      <c r="I47" s="194">
        <f>G47*(1+H47/100)</f>
        <v>0</v>
      </c>
      <c r="J47" s="194">
        <v>0</v>
      </c>
      <c r="K47" s="194">
        <f>ROUND(E47*J47,2)</f>
        <v>0</v>
      </c>
      <c r="L47" s="194">
        <v>0</v>
      </c>
      <c r="M47" s="194">
        <f>ROUND(E47*L47,2)</f>
        <v>0</v>
      </c>
      <c r="N47" s="195"/>
      <c r="O47" s="221" t="s">
        <v>295</v>
      </c>
      <c r="P47" s="32"/>
      <c r="Q47" s="32"/>
      <c r="R47" s="32"/>
      <c r="S47" s="32"/>
      <c r="T47" s="32"/>
      <c r="U47" s="32"/>
      <c r="V47" s="32"/>
      <c r="W47" s="32"/>
      <c r="X47" s="32"/>
      <c r="Y47" s="32"/>
      <c r="Z47" s="32"/>
      <c r="AA47" s="32"/>
      <c r="AB47" s="32"/>
      <c r="AC47" s="32"/>
      <c r="AD47" s="32"/>
      <c r="AE47" s="32" t="s">
        <v>384</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18</v>
      </c>
      <c r="B49" s="176" t="s">
        <v>2663</v>
      </c>
      <c r="C49" s="202" t="s">
        <v>2664</v>
      </c>
      <c r="D49" s="181" t="s">
        <v>759</v>
      </c>
      <c r="E49" s="186">
        <v>275</v>
      </c>
      <c r="F49" s="193"/>
      <c r="G49" s="194">
        <f>ROUND(E49*F49,2)</f>
        <v>0</v>
      </c>
      <c r="H49" s="194">
        <v>21</v>
      </c>
      <c r="I49" s="194">
        <f>G49*(1+H49/100)</f>
        <v>0</v>
      </c>
      <c r="J49" s="194">
        <v>0</v>
      </c>
      <c r="K49" s="194">
        <f>ROUND(E49*J49,2)</f>
        <v>0</v>
      </c>
      <c r="L49" s="194">
        <v>0</v>
      </c>
      <c r="M49" s="194">
        <f>ROUND(E49*L49,2)</f>
        <v>0</v>
      </c>
      <c r="N49" s="195"/>
      <c r="O49" s="221" t="s">
        <v>295</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19</v>
      </c>
      <c r="B51" s="176" t="s">
        <v>2665</v>
      </c>
      <c r="C51" s="202" t="s">
        <v>2666</v>
      </c>
      <c r="D51" s="181" t="s">
        <v>759</v>
      </c>
      <c r="E51" s="186">
        <v>275</v>
      </c>
      <c r="F51" s="193"/>
      <c r="G51" s="194">
        <f>ROUND(E51*F51,2)</f>
        <v>0</v>
      </c>
      <c r="H51" s="194">
        <v>21</v>
      </c>
      <c r="I51" s="194">
        <f>G51*(1+H51/100)</f>
        <v>0</v>
      </c>
      <c r="J51" s="194">
        <v>0</v>
      </c>
      <c r="K51" s="194">
        <f>ROUND(E51*J51,2)</f>
        <v>0</v>
      </c>
      <c r="L51" s="194">
        <v>0</v>
      </c>
      <c r="M51" s="194">
        <f>ROUND(E51*L51,2)</f>
        <v>0</v>
      </c>
      <c r="N51" s="195"/>
      <c r="O51" s="221" t="s">
        <v>295</v>
      </c>
      <c r="P51" s="32"/>
      <c r="Q51" s="32"/>
      <c r="R51" s="32"/>
      <c r="S51" s="32"/>
      <c r="T51" s="32"/>
      <c r="U51" s="32"/>
      <c r="V51" s="32"/>
      <c r="W51" s="32"/>
      <c r="X51" s="32"/>
      <c r="Y51" s="32"/>
      <c r="Z51" s="32"/>
      <c r="AA51" s="32"/>
      <c r="AB51" s="32"/>
      <c r="AC51" s="32"/>
      <c r="AD51" s="32"/>
      <c r="AE51" s="32" t="s">
        <v>384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x14ac:dyDescent="0.2">
      <c r="A53" s="216" t="s">
        <v>276</v>
      </c>
      <c r="B53" s="175" t="s">
        <v>130</v>
      </c>
      <c r="C53" s="201" t="s">
        <v>131</v>
      </c>
      <c r="D53" s="180"/>
      <c r="E53" s="185"/>
      <c r="F53" s="304">
        <f>SUM(G54:G87)</f>
        <v>0</v>
      </c>
      <c r="G53" s="305"/>
      <c r="H53" s="191"/>
      <c r="I53" s="191">
        <f>SUM(I54:I87)</f>
        <v>0</v>
      </c>
      <c r="J53" s="191"/>
      <c r="K53" s="191">
        <f>SUM(K54:K87)</f>
        <v>0</v>
      </c>
      <c r="L53" s="191"/>
      <c r="M53" s="191">
        <f>SUM(M54:M87)</f>
        <v>0</v>
      </c>
      <c r="N53" s="192"/>
      <c r="O53" s="220"/>
      <c r="AE53" t="s">
        <v>277</v>
      </c>
    </row>
    <row r="54" spans="1:60" outlineLevel="1" x14ac:dyDescent="0.2">
      <c r="A54" s="217">
        <v>20</v>
      </c>
      <c r="B54" s="176" t="s">
        <v>2667</v>
      </c>
      <c r="C54" s="202" t="s">
        <v>2668</v>
      </c>
      <c r="D54" s="181" t="s">
        <v>560</v>
      </c>
      <c r="E54" s="186">
        <v>70</v>
      </c>
      <c r="F54" s="193"/>
      <c r="G54" s="194">
        <f>ROUND(E54*F54,2)</f>
        <v>0</v>
      </c>
      <c r="H54" s="194">
        <v>21</v>
      </c>
      <c r="I54" s="194">
        <f>G54*(1+H54/100)</f>
        <v>0</v>
      </c>
      <c r="J54" s="194">
        <v>0</v>
      </c>
      <c r="K54" s="194">
        <f>ROUND(E54*J54,2)</f>
        <v>0</v>
      </c>
      <c r="L54" s="194">
        <v>0</v>
      </c>
      <c r="M54" s="194">
        <f>ROUND(E54*L54,2)</f>
        <v>0</v>
      </c>
      <c r="N54" s="195"/>
      <c r="O54" s="221" t="s">
        <v>295</v>
      </c>
      <c r="P54" s="32"/>
      <c r="Q54" s="32"/>
      <c r="R54" s="32"/>
      <c r="S54" s="32"/>
      <c r="T54" s="32"/>
      <c r="U54" s="32"/>
      <c r="V54" s="32"/>
      <c r="W54" s="32"/>
      <c r="X54" s="32"/>
      <c r="Y54" s="32"/>
      <c r="Z54" s="32"/>
      <c r="AA54" s="32"/>
      <c r="AB54" s="32"/>
      <c r="AC54" s="32"/>
      <c r="AD54" s="32"/>
      <c r="AE54" s="32" t="s">
        <v>384</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21</v>
      </c>
      <c r="B56" s="176" t="s">
        <v>2669</v>
      </c>
      <c r="C56" s="202" t="s">
        <v>2670</v>
      </c>
      <c r="D56" s="181" t="s">
        <v>560</v>
      </c>
      <c r="E56" s="186">
        <v>320</v>
      </c>
      <c r="F56" s="193"/>
      <c r="G56" s="194">
        <f>ROUND(E56*F56,2)</f>
        <v>0</v>
      </c>
      <c r="H56" s="194">
        <v>21</v>
      </c>
      <c r="I56" s="194">
        <f>G56*(1+H56/100)</f>
        <v>0</v>
      </c>
      <c r="J56" s="194">
        <v>0</v>
      </c>
      <c r="K56" s="194">
        <f>ROUND(E56*J56,2)</f>
        <v>0</v>
      </c>
      <c r="L56" s="194">
        <v>0</v>
      </c>
      <c r="M56" s="194">
        <f>ROUND(E56*L56,2)</f>
        <v>0</v>
      </c>
      <c r="N56" s="195"/>
      <c r="O56" s="221" t="s">
        <v>295</v>
      </c>
      <c r="P56" s="32"/>
      <c r="Q56" s="32"/>
      <c r="R56" s="32"/>
      <c r="S56" s="32"/>
      <c r="T56" s="32"/>
      <c r="U56" s="32"/>
      <c r="V56" s="32"/>
      <c r="W56" s="32"/>
      <c r="X56" s="32"/>
      <c r="Y56" s="32"/>
      <c r="Z56" s="32"/>
      <c r="AA56" s="32"/>
      <c r="AB56" s="32"/>
      <c r="AC56" s="32"/>
      <c r="AD56" s="32"/>
      <c r="AE56" s="32" t="s">
        <v>384</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22</v>
      </c>
      <c r="B58" s="176" t="s">
        <v>2671</v>
      </c>
      <c r="C58" s="202" t="s">
        <v>2672</v>
      </c>
      <c r="D58" s="181" t="s">
        <v>560</v>
      </c>
      <c r="E58" s="186">
        <v>570</v>
      </c>
      <c r="F58" s="193"/>
      <c r="G58" s="194">
        <f>ROUND(E58*F58,2)</f>
        <v>0</v>
      </c>
      <c r="H58" s="194">
        <v>21</v>
      </c>
      <c r="I58" s="194">
        <f>G58*(1+H58/100)</f>
        <v>0</v>
      </c>
      <c r="J58" s="194">
        <v>0</v>
      </c>
      <c r="K58" s="194">
        <f>ROUND(E58*J58,2)</f>
        <v>0</v>
      </c>
      <c r="L58" s="194">
        <v>0</v>
      </c>
      <c r="M58" s="194">
        <f>ROUND(E58*L58,2)</f>
        <v>0</v>
      </c>
      <c r="N58" s="195"/>
      <c r="O58" s="221" t="s">
        <v>295</v>
      </c>
      <c r="P58" s="32"/>
      <c r="Q58" s="32"/>
      <c r="R58" s="32"/>
      <c r="S58" s="32"/>
      <c r="T58" s="32"/>
      <c r="U58" s="32"/>
      <c r="V58" s="32"/>
      <c r="W58" s="32"/>
      <c r="X58" s="32"/>
      <c r="Y58" s="32"/>
      <c r="Z58" s="32"/>
      <c r="AA58" s="32"/>
      <c r="AB58" s="32"/>
      <c r="AC58" s="32"/>
      <c r="AD58" s="32"/>
      <c r="AE58" s="32" t="s">
        <v>384</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23</v>
      </c>
      <c r="B60" s="176" t="s">
        <v>2673</v>
      </c>
      <c r="C60" s="202" t="s">
        <v>2674</v>
      </c>
      <c r="D60" s="181" t="s">
        <v>560</v>
      </c>
      <c r="E60" s="186">
        <v>40</v>
      </c>
      <c r="F60" s="193"/>
      <c r="G60" s="194">
        <f>ROUND(E60*F60,2)</f>
        <v>0</v>
      </c>
      <c r="H60" s="194">
        <v>21</v>
      </c>
      <c r="I60" s="194">
        <f>G60*(1+H60/100)</f>
        <v>0</v>
      </c>
      <c r="J60" s="194">
        <v>0</v>
      </c>
      <c r="K60" s="194">
        <f>ROUND(E60*J60,2)</f>
        <v>0</v>
      </c>
      <c r="L60" s="194">
        <v>0</v>
      </c>
      <c r="M60" s="194">
        <f>ROUND(E60*L60,2)</f>
        <v>0</v>
      </c>
      <c r="N60" s="195"/>
      <c r="O60" s="221" t="s">
        <v>295</v>
      </c>
      <c r="P60" s="32"/>
      <c r="Q60" s="32"/>
      <c r="R60" s="32"/>
      <c r="S60" s="32"/>
      <c r="T60" s="32"/>
      <c r="U60" s="32"/>
      <c r="V60" s="32"/>
      <c r="W60" s="32"/>
      <c r="X60" s="32"/>
      <c r="Y60" s="32"/>
      <c r="Z60" s="32"/>
      <c r="AA60" s="32"/>
      <c r="AB60" s="32"/>
      <c r="AC60" s="32"/>
      <c r="AD60" s="32"/>
      <c r="AE60" s="32" t="s">
        <v>384</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24</v>
      </c>
      <c r="B62" s="176" t="s">
        <v>2675</v>
      </c>
      <c r="C62" s="202" t="s">
        <v>2676</v>
      </c>
      <c r="D62" s="181" t="s">
        <v>560</v>
      </c>
      <c r="E62" s="186">
        <v>60</v>
      </c>
      <c r="F62" s="193"/>
      <c r="G62" s="194">
        <f>ROUND(E62*F62,2)</f>
        <v>0</v>
      </c>
      <c r="H62" s="194">
        <v>21</v>
      </c>
      <c r="I62" s="194">
        <f>G62*(1+H62/100)</f>
        <v>0</v>
      </c>
      <c r="J62" s="194">
        <v>0</v>
      </c>
      <c r="K62" s="194">
        <f>ROUND(E62*J62,2)</f>
        <v>0</v>
      </c>
      <c r="L62" s="194">
        <v>0</v>
      </c>
      <c r="M62" s="194">
        <f>ROUND(E62*L62,2)</f>
        <v>0</v>
      </c>
      <c r="N62" s="195"/>
      <c r="O62" s="221" t="s">
        <v>295</v>
      </c>
      <c r="P62" s="32"/>
      <c r="Q62" s="32"/>
      <c r="R62" s="32"/>
      <c r="S62" s="32"/>
      <c r="T62" s="32"/>
      <c r="U62" s="32"/>
      <c r="V62" s="32"/>
      <c r="W62" s="32"/>
      <c r="X62" s="32"/>
      <c r="Y62" s="32"/>
      <c r="Z62" s="32"/>
      <c r="AA62" s="32"/>
      <c r="AB62" s="32"/>
      <c r="AC62" s="32"/>
      <c r="AD62" s="32"/>
      <c r="AE62" s="32" t="s">
        <v>384</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25</v>
      </c>
      <c r="B64" s="176" t="s">
        <v>2677</v>
      </c>
      <c r="C64" s="202" t="s">
        <v>2678</v>
      </c>
      <c r="D64" s="181" t="s">
        <v>560</v>
      </c>
      <c r="E64" s="186">
        <v>960</v>
      </c>
      <c r="F64" s="193"/>
      <c r="G64" s="194">
        <f>ROUND(E64*F64,2)</f>
        <v>0</v>
      </c>
      <c r="H64" s="194">
        <v>21</v>
      </c>
      <c r="I64" s="194">
        <f>G64*(1+H64/100)</f>
        <v>0</v>
      </c>
      <c r="J64" s="194">
        <v>0</v>
      </c>
      <c r="K64" s="194">
        <f>ROUND(E64*J64,2)</f>
        <v>0</v>
      </c>
      <c r="L64" s="194">
        <v>0</v>
      </c>
      <c r="M64" s="194">
        <f>ROUND(E64*L64,2)</f>
        <v>0</v>
      </c>
      <c r="N64" s="195"/>
      <c r="O64" s="221" t="s">
        <v>295</v>
      </c>
      <c r="P64" s="32"/>
      <c r="Q64" s="32"/>
      <c r="R64" s="32"/>
      <c r="S64" s="32"/>
      <c r="T64" s="32"/>
      <c r="U64" s="32"/>
      <c r="V64" s="32"/>
      <c r="W64" s="32"/>
      <c r="X64" s="32"/>
      <c r="Y64" s="32"/>
      <c r="Z64" s="32"/>
      <c r="AA64" s="32"/>
      <c r="AB64" s="32"/>
      <c r="AC64" s="32"/>
      <c r="AD64" s="32"/>
      <c r="AE64" s="32" t="s">
        <v>384</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26</v>
      </c>
      <c r="B66" s="176" t="s">
        <v>2679</v>
      </c>
      <c r="C66" s="202" t="s">
        <v>2680</v>
      </c>
      <c r="D66" s="181" t="s">
        <v>560</v>
      </c>
      <c r="E66" s="186">
        <v>40</v>
      </c>
      <c r="F66" s="193"/>
      <c r="G66" s="194">
        <f>ROUND(E66*F66,2)</f>
        <v>0</v>
      </c>
      <c r="H66" s="194">
        <v>21</v>
      </c>
      <c r="I66" s="194">
        <f>G66*(1+H66/100)</f>
        <v>0</v>
      </c>
      <c r="J66" s="194">
        <v>0</v>
      </c>
      <c r="K66" s="194">
        <f>ROUND(E66*J66,2)</f>
        <v>0</v>
      </c>
      <c r="L66" s="194">
        <v>0</v>
      </c>
      <c r="M66" s="194">
        <f>ROUND(E66*L66,2)</f>
        <v>0</v>
      </c>
      <c r="N66" s="195"/>
      <c r="O66" s="221" t="s">
        <v>295</v>
      </c>
      <c r="P66" s="32"/>
      <c r="Q66" s="32"/>
      <c r="R66" s="32"/>
      <c r="S66" s="32"/>
      <c r="T66" s="32"/>
      <c r="U66" s="32"/>
      <c r="V66" s="32"/>
      <c r="W66" s="32"/>
      <c r="X66" s="32"/>
      <c r="Y66" s="32"/>
      <c r="Z66" s="32"/>
      <c r="AA66" s="32"/>
      <c r="AB66" s="32"/>
      <c r="AC66" s="32"/>
      <c r="AD66" s="32"/>
      <c r="AE66" s="32" t="s">
        <v>384</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27</v>
      </c>
      <c r="B68" s="176" t="s">
        <v>2681</v>
      </c>
      <c r="C68" s="202" t="s">
        <v>2682</v>
      </c>
      <c r="D68" s="181" t="s">
        <v>560</v>
      </c>
      <c r="E68" s="186">
        <v>10</v>
      </c>
      <c r="F68" s="193"/>
      <c r="G68" s="194">
        <f>ROUND(E68*F68,2)</f>
        <v>0</v>
      </c>
      <c r="H68" s="194">
        <v>21</v>
      </c>
      <c r="I68" s="194">
        <f>G68*(1+H68/100)</f>
        <v>0</v>
      </c>
      <c r="J68" s="194">
        <v>0</v>
      </c>
      <c r="K68" s="194">
        <f>ROUND(E68*J68,2)</f>
        <v>0</v>
      </c>
      <c r="L68" s="194">
        <v>0</v>
      </c>
      <c r="M68" s="194">
        <f>ROUND(E68*L68,2)</f>
        <v>0</v>
      </c>
      <c r="N68" s="195"/>
      <c r="O68" s="221" t="s">
        <v>295</v>
      </c>
      <c r="P68" s="32"/>
      <c r="Q68" s="32"/>
      <c r="R68" s="32"/>
      <c r="S68" s="32"/>
      <c r="T68" s="32"/>
      <c r="U68" s="32"/>
      <c r="V68" s="32"/>
      <c r="W68" s="32"/>
      <c r="X68" s="32"/>
      <c r="Y68" s="32"/>
      <c r="Z68" s="32"/>
      <c r="AA68" s="32"/>
      <c r="AB68" s="32"/>
      <c r="AC68" s="32"/>
      <c r="AD68" s="32"/>
      <c r="AE68" s="32" t="s">
        <v>384</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7">
        <v>28</v>
      </c>
      <c r="B70" s="176" t="s">
        <v>2683</v>
      </c>
      <c r="C70" s="202" t="s">
        <v>2684</v>
      </c>
      <c r="D70" s="181" t="s">
        <v>560</v>
      </c>
      <c r="E70" s="186">
        <v>10</v>
      </c>
      <c r="F70" s="193"/>
      <c r="G70" s="194">
        <f>ROUND(E70*F70,2)</f>
        <v>0</v>
      </c>
      <c r="H70" s="194">
        <v>21</v>
      </c>
      <c r="I70" s="194">
        <f>G70*(1+H70/100)</f>
        <v>0</v>
      </c>
      <c r="J70" s="194">
        <v>0</v>
      </c>
      <c r="K70" s="194">
        <f>ROUND(E70*J70,2)</f>
        <v>0</v>
      </c>
      <c r="L70" s="194">
        <v>0</v>
      </c>
      <c r="M70" s="194">
        <f>ROUND(E70*L70,2)</f>
        <v>0</v>
      </c>
      <c r="N70" s="195"/>
      <c r="O70" s="221" t="s">
        <v>295</v>
      </c>
      <c r="P70" s="32"/>
      <c r="Q70" s="32"/>
      <c r="R70" s="32"/>
      <c r="S70" s="32"/>
      <c r="T70" s="32"/>
      <c r="U70" s="32"/>
      <c r="V70" s="32"/>
      <c r="W70" s="32"/>
      <c r="X70" s="32"/>
      <c r="Y70" s="32"/>
      <c r="Z70" s="32"/>
      <c r="AA70" s="32"/>
      <c r="AB70" s="32"/>
      <c r="AC70" s="32"/>
      <c r="AD70" s="32"/>
      <c r="AE70" s="32" t="s">
        <v>384</v>
      </c>
      <c r="AF70" s="32"/>
      <c r="AG70" s="32"/>
      <c r="AH70" s="32"/>
      <c r="AI70" s="32"/>
      <c r="AJ70" s="32"/>
      <c r="AK70" s="32"/>
      <c r="AL70" s="32"/>
      <c r="AM70" s="32">
        <v>21</v>
      </c>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29</v>
      </c>
      <c r="B72" s="176" t="s">
        <v>2685</v>
      </c>
      <c r="C72" s="202" t="s">
        <v>2686</v>
      </c>
      <c r="D72" s="181" t="s">
        <v>560</v>
      </c>
      <c r="E72" s="186">
        <v>30</v>
      </c>
      <c r="F72" s="193"/>
      <c r="G72" s="194">
        <f>ROUND(E72*F72,2)</f>
        <v>0</v>
      </c>
      <c r="H72" s="194">
        <v>21</v>
      </c>
      <c r="I72" s="194">
        <f>G72*(1+H72/100)</f>
        <v>0</v>
      </c>
      <c r="J72" s="194">
        <v>0</v>
      </c>
      <c r="K72" s="194">
        <f>ROUND(E72*J72,2)</f>
        <v>0</v>
      </c>
      <c r="L72" s="194">
        <v>0</v>
      </c>
      <c r="M72" s="194">
        <f>ROUND(E72*L72,2)</f>
        <v>0</v>
      </c>
      <c r="N72" s="195"/>
      <c r="O72" s="221" t="s">
        <v>295</v>
      </c>
      <c r="P72" s="32"/>
      <c r="Q72" s="32"/>
      <c r="R72" s="32"/>
      <c r="S72" s="32"/>
      <c r="T72" s="32"/>
      <c r="U72" s="32"/>
      <c r="V72" s="32"/>
      <c r="W72" s="32"/>
      <c r="X72" s="32"/>
      <c r="Y72" s="32"/>
      <c r="Z72" s="32"/>
      <c r="AA72" s="32"/>
      <c r="AB72" s="32"/>
      <c r="AC72" s="32"/>
      <c r="AD72" s="32"/>
      <c r="AE72" s="32" t="s">
        <v>384</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30</v>
      </c>
      <c r="B74" s="176" t="s">
        <v>2687</v>
      </c>
      <c r="C74" s="202" t="s">
        <v>2688</v>
      </c>
      <c r="D74" s="181" t="s">
        <v>560</v>
      </c>
      <c r="E74" s="186">
        <v>10</v>
      </c>
      <c r="F74" s="193"/>
      <c r="G74" s="194">
        <f>ROUND(E74*F74,2)</f>
        <v>0</v>
      </c>
      <c r="H74" s="194">
        <v>21</v>
      </c>
      <c r="I74" s="194">
        <f>G74*(1+H74/100)</f>
        <v>0</v>
      </c>
      <c r="J74" s="194">
        <v>0</v>
      </c>
      <c r="K74" s="194">
        <f>ROUND(E74*J74,2)</f>
        <v>0</v>
      </c>
      <c r="L74" s="194">
        <v>0</v>
      </c>
      <c r="M74" s="194">
        <f>ROUND(E74*L74,2)</f>
        <v>0</v>
      </c>
      <c r="N74" s="195"/>
      <c r="O74" s="221" t="s">
        <v>295</v>
      </c>
      <c r="P74" s="32"/>
      <c r="Q74" s="32"/>
      <c r="R74" s="32"/>
      <c r="S74" s="32"/>
      <c r="T74" s="32"/>
      <c r="U74" s="32"/>
      <c r="V74" s="32"/>
      <c r="W74" s="32"/>
      <c r="X74" s="32"/>
      <c r="Y74" s="32"/>
      <c r="Z74" s="32"/>
      <c r="AA74" s="32"/>
      <c r="AB74" s="32"/>
      <c r="AC74" s="32"/>
      <c r="AD74" s="32"/>
      <c r="AE74" s="32" t="s">
        <v>384</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31</v>
      </c>
      <c r="B76" s="176" t="s">
        <v>2689</v>
      </c>
      <c r="C76" s="202" t="s">
        <v>2690</v>
      </c>
      <c r="D76" s="181" t="s">
        <v>560</v>
      </c>
      <c r="E76" s="186">
        <v>15</v>
      </c>
      <c r="F76" s="193"/>
      <c r="G76" s="194">
        <f>ROUND(E76*F76,2)</f>
        <v>0</v>
      </c>
      <c r="H76" s="194">
        <v>21</v>
      </c>
      <c r="I76" s="194">
        <f>G76*(1+H76/100)</f>
        <v>0</v>
      </c>
      <c r="J76" s="194">
        <v>0</v>
      </c>
      <c r="K76" s="194">
        <f>ROUND(E76*J76,2)</f>
        <v>0</v>
      </c>
      <c r="L76" s="194">
        <v>0</v>
      </c>
      <c r="M76" s="194">
        <f>ROUND(E76*L76,2)</f>
        <v>0</v>
      </c>
      <c r="N76" s="195"/>
      <c r="O76" s="221" t="s">
        <v>295</v>
      </c>
      <c r="P76" s="32"/>
      <c r="Q76" s="32"/>
      <c r="R76" s="32"/>
      <c r="S76" s="32"/>
      <c r="T76" s="32"/>
      <c r="U76" s="32"/>
      <c r="V76" s="32"/>
      <c r="W76" s="32"/>
      <c r="X76" s="32"/>
      <c r="Y76" s="32"/>
      <c r="Z76" s="32"/>
      <c r="AA76" s="32"/>
      <c r="AB76" s="32"/>
      <c r="AC76" s="32"/>
      <c r="AD76" s="32"/>
      <c r="AE76" s="32" t="s">
        <v>384</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32</v>
      </c>
      <c r="B78" s="176" t="s">
        <v>2691</v>
      </c>
      <c r="C78" s="202" t="s">
        <v>2692</v>
      </c>
      <c r="D78" s="181" t="s">
        <v>560</v>
      </c>
      <c r="E78" s="186">
        <v>15</v>
      </c>
      <c r="F78" s="193"/>
      <c r="G78" s="194">
        <f>ROUND(E78*F78,2)</f>
        <v>0</v>
      </c>
      <c r="H78" s="194">
        <v>21</v>
      </c>
      <c r="I78" s="194">
        <f>G78*(1+H78/100)</f>
        <v>0</v>
      </c>
      <c r="J78" s="194">
        <v>0</v>
      </c>
      <c r="K78" s="194">
        <f>ROUND(E78*J78,2)</f>
        <v>0</v>
      </c>
      <c r="L78" s="194">
        <v>0</v>
      </c>
      <c r="M78" s="194">
        <f>ROUND(E78*L78,2)</f>
        <v>0</v>
      </c>
      <c r="N78" s="195"/>
      <c r="O78" s="221" t="s">
        <v>295</v>
      </c>
      <c r="P78" s="32"/>
      <c r="Q78" s="32"/>
      <c r="R78" s="32"/>
      <c r="S78" s="32"/>
      <c r="T78" s="32"/>
      <c r="U78" s="32"/>
      <c r="V78" s="32"/>
      <c r="W78" s="32"/>
      <c r="X78" s="32"/>
      <c r="Y78" s="32"/>
      <c r="Z78" s="32"/>
      <c r="AA78" s="32"/>
      <c r="AB78" s="32"/>
      <c r="AC78" s="32"/>
      <c r="AD78" s="32"/>
      <c r="AE78" s="32" t="s">
        <v>384</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33</v>
      </c>
      <c r="B80" s="176" t="s">
        <v>2693</v>
      </c>
      <c r="C80" s="202" t="s">
        <v>2694</v>
      </c>
      <c r="D80" s="181" t="s">
        <v>560</v>
      </c>
      <c r="E80" s="186">
        <v>140</v>
      </c>
      <c r="F80" s="193"/>
      <c r="G80" s="194">
        <f>ROUND(E80*F80,2)</f>
        <v>0</v>
      </c>
      <c r="H80" s="194">
        <v>21</v>
      </c>
      <c r="I80" s="194">
        <f>G80*(1+H80/100)</f>
        <v>0</v>
      </c>
      <c r="J80" s="194">
        <v>0</v>
      </c>
      <c r="K80" s="194">
        <f>ROUND(E80*J80,2)</f>
        <v>0</v>
      </c>
      <c r="L80" s="194">
        <v>0</v>
      </c>
      <c r="M80" s="194">
        <f>ROUND(E80*L80,2)</f>
        <v>0</v>
      </c>
      <c r="N80" s="195"/>
      <c r="O80" s="221" t="s">
        <v>295</v>
      </c>
      <c r="P80" s="32"/>
      <c r="Q80" s="32"/>
      <c r="R80" s="32"/>
      <c r="S80" s="32"/>
      <c r="T80" s="32"/>
      <c r="U80" s="32"/>
      <c r="V80" s="32"/>
      <c r="W80" s="32"/>
      <c r="X80" s="32"/>
      <c r="Y80" s="32"/>
      <c r="Z80" s="32"/>
      <c r="AA80" s="32"/>
      <c r="AB80" s="32"/>
      <c r="AC80" s="32"/>
      <c r="AD80" s="32"/>
      <c r="AE80" s="32" t="s">
        <v>384</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34</v>
      </c>
      <c r="B82" s="176" t="s">
        <v>2695</v>
      </c>
      <c r="C82" s="202" t="s">
        <v>2696</v>
      </c>
      <c r="D82" s="181" t="s">
        <v>560</v>
      </c>
      <c r="E82" s="186">
        <v>30</v>
      </c>
      <c r="F82" s="193"/>
      <c r="G82" s="194">
        <f>ROUND(E82*F82,2)</f>
        <v>0</v>
      </c>
      <c r="H82" s="194">
        <v>21</v>
      </c>
      <c r="I82" s="194">
        <f>G82*(1+H82/100)</f>
        <v>0</v>
      </c>
      <c r="J82" s="194">
        <v>0</v>
      </c>
      <c r="K82" s="194">
        <f>ROUND(E82*J82,2)</f>
        <v>0</v>
      </c>
      <c r="L82" s="194">
        <v>0</v>
      </c>
      <c r="M82" s="194">
        <f>ROUND(E82*L82,2)</f>
        <v>0</v>
      </c>
      <c r="N82" s="195"/>
      <c r="O82" s="221" t="s">
        <v>295</v>
      </c>
      <c r="P82" s="32"/>
      <c r="Q82" s="32"/>
      <c r="R82" s="32"/>
      <c r="S82" s="32"/>
      <c r="T82" s="32"/>
      <c r="U82" s="32"/>
      <c r="V82" s="32"/>
      <c r="W82" s="32"/>
      <c r="X82" s="32"/>
      <c r="Y82" s="32"/>
      <c r="Z82" s="32"/>
      <c r="AA82" s="32"/>
      <c r="AB82" s="32"/>
      <c r="AC82" s="32"/>
      <c r="AD82" s="32"/>
      <c r="AE82" s="32" t="s">
        <v>384</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35</v>
      </c>
      <c r="B84" s="176" t="s">
        <v>2697</v>
      </c>
      <c r="C84" s="202" t="s">
        <v>2698</v>
      </c>
      <c r="D84" s="181" t="s">
        <v>560</v>
      </c>
      <c r="E84" s="186">
        <v>10</v>
      </c>
      <c r="F84" s="193"/>
      <c r="G84" s="194">
        <f>ROUND(E84*F84,2)</f>
        <v>0</v>
      </c>
      <c r="H84" s="194">
        <v>21</v>
      </c>
      <c r="I84" s="194">
        <f>G84*(1+H84/100)</f>
        <v>0</v>
      </c>
      <c r="J84" s="194">
        <v>0</v>
      </c>
      <c r="K84" s="194">
        <f>ROUND(E84*J84,2)</f>
        <v>0</v>
      </c>
      <c r="L84" s="194">
        <v>0</v>
      </c>
      <c r="M84" s="194">
        <f>ROUND(E84*L84,2)</f>
        <v>0</v>
      </c>
      <c r="N84" s="195"/>
      <c r="O84" s="221" t="s">
        <v>295</v>
      </c>
      <c r="P84" s="32"/>
      <c r="Q84" s="32"/>
      <c r="R84" s="32"/>
      <c r="S84" s="32"/>
      <c r="T84" s="32"/>
      <c r="U84" s="32"/>
      <c r="V84" s="32"/>
      <c r="W84" s="32"/>
      <c r="X84" s="32"/>
      <c r="Y84" s="32"/>
      <c r="Z84" s="32"/>
      <c r="AA84" s="32"/>
      <c r="AB84" s="32"/>
      <c r="AC84" s="32"/>
      <c r="AD84" s="32"/>
      <c r="AE84" s="32" t="s">
        <v>384</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36</v>
      </c>
      <c r="B86" s="176" t="s">
        <v>2699</v>
      </c>
      <c r="C86" s="202" t="s">
        <v>2700</v>
      </c>
      <c r="D86" s="181" t="s">
        <v>560</v>
      </c>
      <c r="E86" s="186">
        <v>40</v>
      </c>
      <c r="F86" s="193"/>
      <c r="G86" s="194">
        <f>ROUND(E86*F86,2)</f>
        <v>0</v>
      </c>
      <c r="H86" s="194">
        <v>21</v>
      </c>
      <c r="I86" s="194">
        <f>G86*(1+H86/100)</f>
        <v>0</v>
      </c>
      <c r="J86" s="194">
        <v>0</v>
      </c>
      <c r="K86" s="194">
        <f>ROUND(E86*J86,2)</f>
        <v>0</v>
      </c>
      <c r="L86" s="194">
        <v>0</v>
      </c>
      <c r="M86" s="194">
        <f>ROUND(E86*L86,2)</f>
        <v>0</v>
      </c>
      <c r="N86" s="195"/>
      <c r="O86" s="221" t="s">
        <v>295</v>
      </c>
      <c r="P86" s="32"/>
      <c r="Q86" s="32"/>
      <c r="R86" s="32"/>
      <c r="S86" s="32"/>
      <c r="T86" s="32"/>
      <c r="U86" s="32"/>
      <c r="V86" s="32"/>
      <c r="W86" s="32"/>
      <c r="X86" s="32"/>
      <c r="Y86" s="32"/>
      <c r="Z86" s="32"/>
      <c r="AA86" s="32"/>
      <c r="AB86" s="32"/>
      <c r="AC86" s="32"/>
      <c r="AD86" s="32"/>
      <c r="AE86" s="32" t="s">
        <v>384</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x14ac:dyDescent="0.2">
      <c r="A88" s="216" t="s">
        <v>276</v>
      </c>
      <c r="B88" s="175" t="s">
        <v>132</v>
      </c>
      <c r="C88" s="201" t="s">
        <v>133</v>
      </c>
      <c r="D88" s="180"/>
      <c r="E88" s="185"/>
      <c r="F88" s="304">
        <f>SUM(G89:G136)</f>
        <v>0</v>
      </c>
      <c r="G88" s="305"/>
      <c r="H88" s="191"/>
      <c r="I88" s="191">
        <f>SUM(I89:I136)</f>
        <v>0</v>
      </c>
      <c r="J88" s="191"/>
      <c r="K88" s="191">
        <f>SUM(K89:K136)</f>
        <v>0</v>
      </c>
      <c r="L88" s="191"/>
      <c r="M88" s="191">
        <f>SUM(M89:M136)</f>
        <v>0</v>
      </c>
      <c r="N88" s="192"/>
      <c r="O88" s="220"/>
      <c r="AE88" t="s">
        <v>277</v>
      </c>
    </row>
    <row r="89" spans="1:60" outlineLevel="1" x14ac:dyDescent="0.2">
      <c r="A89" s="217">
        <v>37</v>
      </c>
      <c r="B89" s="176" t="s">
        <v>2701</v>
      </c>
      <c r="C89" s="202" t="s">
        <v>2702</v>
      </c>
      <c r="D89" s="181" t="s">
        <v>560</v>
      </c>
      <c r="E89" s="186">
        <v>2210</v>
      </c>
      <c r="F89" s="193"/>
      <c r="G89" s="194">
        <f>ROUND(E89*F89,2)</f>
        <v>0</v>
      </c>
      <c r="H89" s="194">
        <v>21</v>
      </c>
      <c r="I89" s="194">
        <f>G89*(1+H89/100)</f>
        <v>0</v>
      </c>
      <c r="J89" s="194">
        <v>0</v>
      </c>
      <c r="K89" s="194">
        <f>ROUND(E89*J89,2)</f>
        <v>0</v>
      </c>
      <c r="L89" s="194">
        <v>0</v>
      </c>
      <c r="M89" s="194">
        <f>ROUND(E89*L89,2)</f>
        <v>0</v>
      </c>
      <c r="N89" s="195"/>
      <c r="O89" s="221" t="s">
        <v>295</v>
      </c>
      <c r="P89" s="32"/>
      <c r="Q89" s="32"/>
      <c r="R89" s="32"/>
      <c r="S89" s="32"/>
      <c r="T89" s="32"/>
      <c r="U89" s="32"/>
      <c r="V89" s="32"/>
      <c r="W89" s="32"/>
      <c r="X89" s="32"/>
      <c r="Y89" s="32"/>
      <c r="Z89" s="32"/>
      <c r="AA89" s="32"/>
      <c r="AB89" s="32"/>
      <c r="AC89" s="32"/>
      <c r="AD89" s="32"/>
      <c r="AE89" s="32" t="s">
        <v>384</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38</v>
      </c>
      <c r="B91" s="176" t="s">
        <v>2703</v>
      </c>
      <c r="C91" s="202" t="s">
        <v>2704</v>
      </c>
      <c r="D91" s="181" t="s">
        <v>560</v>
      </c>
      <c r="E91" s="186">
        <v>320</v>
      </c>
      <c r="F91" s="193"/>
      <c r="G91" s="194">
        <f>ROUND(E91*F91,2)</f>
        <v>0</v>
      </c>
      <c r="H91" s="194">
        <v>21</v>
      </c>
      <c r="I91" s="194">
        <f>G91*(1+H91/100)</f>
        <v>0</v>
      </c>
      <c r="J91" s="194">
        <v>0</v>
      </c>
      <c r="K91" s="194">
        <f>ROUND(E91*J91,2)</f>
        <v>0</v>
      </c>
      <c r="L91" s="194">
        <v>0</v>
      </c>
      <c r="M91" s="194">
        <f>ROUND(E91*L91,2)</f>
        <v>0</v>
      </c>
      <c r="N91" s="195"/>
      <c r="O91" s="221" t="s">
        <v>295</v>
      </c>
      <c r="P91" s="32"/>
      <c r="Q91" s="32"/>
      <c r="R91" s="32"/>
      <c r="S91" s="32"/>
      <c r="T91" s="32"/>
      <c r="U91" s="32"/>
      <c r="V91" s="32"/>
      <c r="W91" s="32"/>
      <c r="X91" s="32"/>
      <c r="Y91" s="32"/>
      <c r="Z91" s="32"/>
      <c r="AA91" s="32"/>
      <c r="AB91" s="32"/>
      <c r="AC91" s="32"/>
      <c r="AD91" s="32"/>
      <c r="AE91" s="32" t="s">
        <v>384</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39</v>
      </c>
      <c r="B93" s="176" t="s">
        <v>2705</v>
      </c>
      <c r="C93" s="202" t="s">
        <v>2706</v>
      </c>
      <c r="D93" s="181" t="s">
        <v>560</v>
      </c>
      <c r="E93" s="186">
        <v>620</v>
      </c>
      <c r="F93" s="193"/>
      <c r="G93" s="194">
        <f>ROUND(E93*F93,2)</f>
        <v>0</v>
      </c>
      <c r="H93" s="194">
        <v>21</v>
      </c>
      <c r="I93" s="194">
        <f>G93*(1+H93/100)</f>
        <v>0</v>
      </c>
      <c r="J93" s="194">
        <v>0</v>
      </c>
      <c r="K93" s="194">
        <f>ROUND(E93*J93,2)</f>
        <v>0</v>
      </c>
      <c r="L93" s="194">
        <v>0</v>
      </c>
      <c r="M93" s="194">
        <f>ROUND(E93*L93,2)</f>
        <v>0</v>
      </c>
      <c r="N93" s="195"/>
      <c r="O93" s="221" t="s">
        <v>295</v>
      </c>
      <c r="P93" s="32"/>
      <c r="Q93" s="32"/>
      <c r="R93" s="32"/>
      <c r="S93" s="32"/>
      <c r="T93" s="32"/>
      <c r="U93" s="32"/>
      <c r="V93" s="32"/>
      <c r="W93" s="32"/>
      <c r="X93" s="32"/>
      <c r="Y93" s="32"/>
      <c r="Z93" s="32"/>
      <c r="AA93" s="32"/>
      <c r="AB93" s="32"/>
      <c r="AC93" s="32"/>
      <c r="AD93" s="32"/>
      <c r="AE93" s="32" t="s">
        <v>384</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40</v>
      </c>
      <c r="B95" s="176" t="s">
        <v>2707</v>
      </c>
      <c r="C95" s="202" t="s">
        <v>2708</v>
      </c>
      <c r="D95" s="181" t="s">
        <v>560</v>
      </c>
      <c r="E95" s="186">
        <v>15</v>
      </c>
      <c r="F95" s="193"/>
      <c r="G95" s="194">
        <f>ROUND(E95*F95,2)</f>
        <v>0</v>
      </c>
      <c r="H95" s="194">
        <v>21</v>
      </c>
      <c r="I95" s="194">
        <f>G95*(1+H95/100)</f>
        <v>0</v>
      </c>
      <c r="J95" s="194">
        <v>0</v>
      </c>
      <c r="K95" s="194">
        <f>ROUND(E95*J95,2)</f>
        <v>0</v>
      </c>
      <c r="L95" s="194">
        <v>0</v>
      </c>
      <c r="M95" s="194">
        <f>ROUND(E95*L95,2)</f>
        <v>0</v>
      </c>
      <c r="N95" s="195"/>
      <c r="O95" s="221" t="s">
        <v>295</v>
      </c>
      <c r="P95" s="32"/>
      <c r="Q95" s="32"/>
      <c r="R95" s="32"/>
      <c r="S95" s="32"/>
      <c r="T95" s="32"/>
      <c r="U95" s="32"/>
      <c r="V95" s="32"/>
      <c r="W95" s="32"/>
      <c r="X95" s="32"/>
      <c r="Y95" s="32"/>
      <c r="Z95" s="32"/>
      <c r="AA95" s="32"/>
      <c r="AB95" s="32"/>
      <c r="AC95" s="32"/>
      <c r="AD95" s="32"/>
      <c r="AE95" s="32" t="s">
        <v>384</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41</v>
      </c>
      <c r="B97" s="176" t="s">
        <v>2709</v>
      </c>
      <c r="C97" s="202" t="s">
        <v>2710</v>
      </c>
      <c r="D97" s="181" t="s">
        <v>560</v>
      </c>
      <c r="E97" s="186">
        <v>240</v>
      </c>
      <c r="F97" s="193"/>
      <c r="G97" s="194">
        <f>ROUND(E97*F97,2)</f>
        <v>0</v>
      </c>
      <c r="H97" s="194">
        <v>21</v>
      </c>
      <c r="I97" s="194">
        <f>G97*(1+H97/100)</f>
        <v>0</v>
      </c>
      <c r="J97" s="194">
        <v>0</v>
      </c>
      <c r="K97" s="194">
        <f>ROUND(E97*J97,2)</f>
        <v>0</v>
      </c>
      <c r="L97" s="194">
        <v>0</v>
      </c>
      <c r="M97" s="194">
        <f>ROUND(E97*L97,2)</f>
        <v>0</v>
      </c>
      <c r="N97" s="195"/>
      <c r="O97" s="221" t="s">
        <v>295</v>
      </c>
      <c r="P97" s="32"/>
      <c r="Q97" s="32"/>
      <c r="R97" s="32"/>
      <c r="S97" s="32"/>
      <c r="T97" s="32"/>
      <c r="U97" s="32"/>
      <c r="V97" s="32"/>
      <c r="W97" s="32"/>
      <c r="X97" s="32"/>
      <c r="Y97" s="32"/>
      <c r="Z97" s="32"/>
      <c r="AA97" s="32"/>
      <c r="AB97" s="32"/>
      <c r="AC97" s="32"/>
      <c r="AD97" s="32"/>
      <c r="AE97" s="32" t="s">
        <v>384</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42</v>
      </c>
      <c r="B99" s="176" t="s">
        <v>2711</v>
      </c>
      <c r="C99" s="202" t="s">
        <v>2712</v>
      </c>
      <c r="D99" s="181" t="s">
        <v>560</v>
      </c>
      <c r="E99" s="186">
        <v>3910</v>
      </c>
      <c r="F99" s="193"/>
      <c r="G99" s="194">
        <f>ROUND(E99*F99,2)</f>
        <v>0</v>
      </c>
      <c r="H99" s="194">
        <v>21</v>
      </c>
      <c r="I99" s="194">
        <f>G99*(1+H99/100)</f>
        <v>0</v>
      </c>
      <c r="J99" s="194">
        <v>0</v>
      </c>
      <c r="K99" s="194">
        <f>ROUND(E99*J99,2)</f>
        <v>0</v>
      </c>
      <c r="L99" s="194">
        <v>0</v>
      </c>
      <c r="M99" s="194">
        <f>ROUND(E99*L99,2)</f>
        <v>0</v>
      </c>
      <c r="N99" s="195"/>
      <c r="O99" s="221" t="s">
        <v>295</v>
      </c>
      <c r="P99" s="32"/>
      <c r="Q99" s="32"/>
      <c r="R99" s="32"/>
      <c r="S99" s="32"/>
      <c r="T99" s="32"/>
      <c r="U99" s="32"/>
      <c r="V99" s="32"/>
      <c r="W99" s="32"/>
      <c r="X99" s="32"/>
      <c r="Y99" s="32"/>
      <c r="Z99" s="32"/>
      <c r="AA99" s="32"/>
      <c r="AB99" s="32"/>
      <c r="AC99" s="32"/>
      <c r="AD99" s="32"/>
      <c r="AE99" s="32" t="s">
        <v>384</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43</v>
      </c>
      <c r="B101" s="176" t="s">
        <v>2713</v>
      </c>
      <c r="C101" s="202" t="s">
        <v>2714</v>
      </c>
      <c r="D101" s="181" t="s">
        <v>560</v>
      </c>
      <c r="E101" s="186">
        <v>80</v>
      </c>
      <c r="F101" s="193"/>
      <c r="G101" s="194">
        <f>ROUND(E101*F101,2)</f>
        <v>0</v>
      </c>
      <c r="H101" s="194">
        <v>21</v>
      </c>
      <c r="I101" s="194">
        <f>G101*(1+H101/100)</f>
        <v>0</v>
      </c>
      <c r="J101" s="194">
        <v>0</v>
      </c>
      <c r="K101" s="194">
        <f>ROUND(E101*J101,2)</f>
        <v>0</v>
      </c>
      <c r="L101" s="194">
        <v>0</v>
      </c>
      <c r="M101" s="194">
        <f>ROUND(E101*L101,2)</f>
        <v>0</v>
      </c>
      <c r="N101" s="195"/>
      <c r="O101" s="221" t="s">
        <v>295</v>
      </c>
      <c r="P101" s="32"/>
      <c r="Q101" s="32"/>
      <c r="R101" s="32"/>
      <c r="S101" s="32"/>
      <c r="T101" s="32"/>
      <c r="U101" s="32"/>
      <c r="V101" s="32"/>
      <c r="W101" s="32"/>
      <c r="X101" s="32"/>
      <c r="Y101" s="32"/>
      <c r="Z101" s="32"/>
      <c r="AA101" s="32"/>
      <c r="AB101" s="32"/>
      <c r="AC101" s="32"/>
      <c r="AD101" s="32"/>
      <c r="AE101" s="32" t="s">
        <v>384</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44</v>
      </c>
      <c r="B103" s="176" t="s">
        <v>2715</v>
      </c>
      <c r="C103" s="202" t="s">
        <v>2716</v>
      </c>
      <c r="D103" s="181" t="s">
        <v>560</v>
      </c>
      <c r="E103" s="186">
        <v>40</v>
      </c>
      <c r="F103" s="193"/>
      <c r="G103" s="194">
        <f>ROUND(E103*F103,2)</f>
        <v>0</v>
      </c>
      <c r="H103" s="194">
        <v>21</v>
      </c>
      <c r="I103" s="194">
        <f>G103*(1+H103/100)</f>
        <v>0</v>
      </c>
      <c r="J103" s="194">
        <v>0</v>
      </c>
      <c r="K103" s="194">
        <f>ROUND(E103*J103,2)</f>
        <v>0</v>
      </c>
      <c r="L103" s="194">
        <v>0</v>
      </c>
      <c r="M103" s="194">
        <f>ROUND(E103*L103,2)</f>
        <v>0</v>
      </c>
      <c r="N103" s="195"/>
      <c r="O103" s="221" t="s">
        <v>295</v>
      </c>
      <c r="P103" s="32"/>
      <c r="Q103" s="32"/>
      <c r="R103" s="32"/>
      <c r="S103" s="32"/>
      <c r="T103" s="32"/>
      <c r="U103" s="32"/>
      <c r="V103" s="32"/>
      <c r="W103" s="32"/>
      <c r="X103" s="32"/>
      <c r="Y103" s="32"/>
      <c r="Z103" s="32"/>
      <c r="AA103" s="32"/>
      <c r="AB103" s="32"/>
      <c r="AC103" s="32"/>
      <c r="AD103" s="32"/>
      <c r="AE103" s="32" t="s">
        <v>384</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45</v>
      </c>
      <c r="B105" s="176" t="s">
        <v>2717</v>
      </c>
      <c r="C105" s="202" t="s">
        <v>2718</v>
      </c>
      <c r="D105" s="181" t="s">
        <v>560</v>
      </c>
      <c r="E105" s="186">
        <v>2740</v>
      </c>
      <c r="F105" s="193"/>
      <c r="G105" s="194">
        <f>ROUND(E105*F105,2)</f>
        <v>0</v>
      </c>
      <c r="H105" s="194">
        <v>21</v>
      </c>
      <c r="I105" s="194">
        <f>G105*(1+H105/100)</f>
        <v>0</v>
      </c>
      <c r="J105" s="194">
        <v>0</v>
      </c>
      <c r="K105" s="194">
        <f>ROUND(E105*J105,2)</f>
        <v>0</v>
      </c>
      <c r="L105" s="194">
        <v>0</v>
      </c>
      <c r="M105" s="194">
        <f>ROUND(E105*L105,2)</f>
        <v>0</v>
      </c>
      <c r="N105" s="195"/>
      <c r="O105" s="221" t="s">
        <v>295</v>
      </c>
      <c r="P105" s="32"/>
      <c r="Q105" s="32"/>
      <c r="R105" s="32"/>
      <c r="S105" s="32"/>
      <c r="T105" s="32"/>
      <c r="U105" s="32"/>
      <c r="V105" s="32"/>
      <c r="W105" s="32"/>
      <c r="X105" s="32"/>
      <c r="Y105" s="32"/>
      <c r="Z105" s="32"/>
      <c r="AA105" s="32"/>
      <c r="AB105" s="32"/>
      <c r="AC105" s="32"/>
      <c r="AD105" s="32"/>
      <c r="AE105" s="32" t="s">
        <v>384</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46</v>
      </c>
      <c r="B107" s="176" t="s">
        <v>2719</v>
      </c>
      <c r="C107" s="202" t="s">
        <v>2720</v>
      </c>
      <c r="D107" s="181" t="s">
        <v>560</v>
      </c>
      <c r="E107" s="186">
        <v>960</v>
      </c>
      <c r="F107" s="193"/>
      <c r="G107" s="194">
        <f>ROUND(E107*F107,2)</f>
        <v>0</v>
      </c>
      <c r="H107" s="194">
        <v>21</v>
      </c>
      <c r="I107" s="194">
        <f>G107*(1+H107/100)</f>
        <v>0</v>
      </c>
      <c r="J107" s="194">
        <v>0</v>
      </c>
      <c r="K107" s="194">
        <f>ROUND(E107*J107,2)</f>
        <v>0</v>
      </c>
      <c r="L107" s="194">
        <v>0</v>
      </c>
      <c r="M107" s="194">
        <f>ROUND(E107*L107,2)</f>
        <v>0</v>
      </c>
      <c r="N107" s="195"/>
      <c r="O107" s="221" t="s">
        <v>295</v>
      </c>
      <c r="P107" s="32"/>
      <c r="Q107" s="32"/>
      <c r="R107" s="32"/>
      <c r="S107" s="32"/>
      <c r="T107" s="32"/>
      <c r="U107" s="32"/>
      <c r="V107" s="32"/>
      <c r="W107" s="32"/>
      <c r="X107" s="32"/>
      <c r="Y107" s="32"/>
      <c r="Z107" s="32"/>
      <c r="AA107" s="32"/>
      <c r="AB107" s="32"/>
      <c r="AC107" s="32"/>
      <c r="AD107" s="32"/>
      <c r="AE107" s="32" t="s">
        <v>384</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47</v>
      </c>
      <c r="B109" s="176" t="s">
        <v>2721</v>
      </c>
      <c r="C109" s="202" t="s">
        <v>2722</v>
      </c>
      <c r="D109" s="181" t="s">
        <v>560</v>
      </c>
      <c r="E109" s="186">
        <v>20</v>
      </c>
      <c r="F109" s="193"/>
      <c r="G109" s="194">
        <f>ROUND(E109*F109,2)</f>
        <v>0</v>
      </c>
      <c r="H109" s="194">
        <v>21</v>
      </c>
      <c r="I109" s="194">
        <f>G109*(1+H109/100)</f>
        <v>0</v>
      </c>
      <c r="J109" s="194">
        <v>0</v>
      </c>
      <c r="K109" s="194">
        <f>ROUND(E109*J109,2)</f>
        <v>0</v>
      </c>
      <c r="L109" s="194">
        <v>0</v>
      </c>
      <c r="M109" s="194">
        <f>ROUND(E109*L109,2)</f>
        <v>0</v>
      </c>
      <c r="N109" s="195"/>
      <c r="O109" s="221" t="s">
        <v>295</v>
      </c>
      <c r="P109" s="32"/>
      <c r="Q109" s="32"/>
      <c r="R109" s="32"/>
      <c r="S109" s="32"/>
      <c r="T109" s="32"/>
      <c r="U109" s="32"/>
      <c r="V109" s="32"/>
      <c r="W109" s="32"/>
      <c r="X109" s="32"/>
      <c r="Y109" s="32"/>
      <c r="Z109" s="32"/>
      <c r="AA109" s="32"/>
      <c r="AB109" s="32"/>
      <c r="AC109" s="32"/>
      <c r="AD109" s="32"/>
      <c r="AE109" s="32" t="s">
        <v>384</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48</v>
      </c>
      <c r="B111" s="176" t="s">
        <v>2723</v>
      </c>
      <c r="C111" s="202" t="s">
        <v>2724</v>
      </c>
      <c r="D111" s="181" t="s">
        <v>560</v>
      </c>
      <c r="E111" s="186">
        <v>30</v>
      </c>
      <c r="F111" s="193"/>
      <c r="G111" s="194">
        <f>ROUND(E111*F111,2)</f>
        <v>0</v>
      </c>
      <c r="H111" s="194">
        <v>21</v>
      </c>
      <c r="I111" s="194">
        <f>G111*(1+H111/100)</f>
        <v>0</v>
      </c>
      <c r="J111" s="194">
        <v>0</v>
      </c>
      <c r="K111" s="194">
        <f>ROUND(E111*J111,2)</f>
        <v>0</v>
      </c>
      <c r="L111" s="194">
        <v>0</v>
      </c>
      <c r="M111" s="194">
        <f>ROUND(E111*L111,2)</f>
        <v>0</v>
      </c>
      <c r="N111" s="195"/>
      <c r="O111" s="221" t="s">
        <v>295</v>
      </c>
      <c r="P111" s="32"/>
      <c r="Q111" s="32"/>
      <c r="R111" s="32"/>
      <c r="S111" s="32"/>
      <c r="T111" s="32"/>
      <c r="U111" s="32"/>
      <c r="V111" s="32"/>
      <c r="W111" s="32"/>
      <c r="X111" s="32"/>
      <c r="Y111" s="32"/>
      <c r="Z111" s="32"/>
      <c r="AA111" s="32"/>
      <c r="AB111" s="32"/>
      <c r="AC111" s="32"/>
      <c r="AD111" s="32"/>
      <c r="AE111" s="32" t="s">
        <v>384</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49</v>
      </c>
      <c r="B113" s="176" t="s">
        <v>2725</v>
      </c>
      <c r="C113" s="202" t="s">
        <v>2726</v>
      </c>
      <c r="D113" s="181" t="s">
        <v>560</v>
      </c>
      <c r="E113" s="186">
        <v>2160</v>
      </c>
      <c r="F113" s="193"/>
      <c r="G113" s="194">
        <f>ROUND(E113*F113,2)</f>
        <v>0</v>
      </c>
      <c r="H113" s="194">
        <v>21</v>
      </c>
      <c r="I113" s="194">
        <f>G113*(1+H113/100)</f>
        <v>0</v>
      </c>
      <c r="J113" s="194">
        <v>0</v>
      </c>
      <c r="K113" s="194">
        <f>ROUND(E113*J113,2)</f>
        <v>0</v>
      </c>
      <c r="L113" s="194">
        <v>0</v>
      </c>
      <c r="M113" s="194">
        <f>ROUND(E113*L113,2)</f>
        <v>0</v>
      </c>
      <c r="N113" s="195"/>
      <c r="O113" s="221" t="s">
        <v>295</v>
      </c>
      <c r="P113" s="32"/>
      <c r="Q113" s="32"/>
      <c r="R113" s="32"/>
      <c r="S113" s="32"/>
      <c r="T113" s="32"/>
      <c r="U113" s="32"/>
      <c r="V113" s="32"/>
      <c r="W113" s="32"/>
      <c r="X113" s="32"/>
      <c r="Y113" s="32"/>
      <c r="Z113" s="32"/>
      <c r="AA113" s="32"/>
      <c r="AB113" s="32"/>
      <c r="AC113" s="32"/>
      <c r="AD113" s="32"/>
      <c r="AE113" s="32" t="s">
        <v>384</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50</v>
      </c>
      <c r="B115" s="176" t="s">
        <v>2727</v>
      </c>
      <c r="C115" s="202" t="s">
        <v>2728</v>
      </c>
      <c r="D115" s="181" t="s">
        <v>560</v>
      </c>
      <c r="E115" s="186">
        <v>170</v>
      </c>
      <c r="F115" s="193"/>
      <c r="G115" s="194">
        <f>ROUND(E115*F115,2)</f>
        <v>0</v>
      </c>
      <c r="H115" s="194">
        <v>21</v>
      </c>
      <c r="I115" s="194">
        <f>G115*(1+H115/100)</f>
        <v>0</v>
      </c>
      <c r="J115" s="194">
        <v>0</v>
      </c>
      <c r="K115" s="194">
        <f>ROUND(E115*J115,2)</f>
        <v>0</v>
      </c>
      <c r="L115" s="194">
        <v>0</v>
      </c>
      <c r="M115" s="194">
        <f>ROUND(E115*L115,2)</f>
        <v>0</v>
      </c>
      <c r="N115" s="195"/>
      <c r="O115" s="221" t="s">
        <v>295</v>
      </c>
      <c r="P115" s="32"/>
      <c r="Q115" s="32"/>
      <c r="R115" s="32"/>
      <c r="S115" s="32"/>
      <c r="T115" s="32"/>
      <c r="U115" s="32"/>
      <c r="V115" s="32"/>
      <c r="W115" s="32"/>
      <c r="X115" s="32"/>
      <c r="Y115" s="32"/>
      <c r="Z115" s="32"/>
      <c r="AA115" s="32"/>
      <c r="AB115" s="32"/>
      <c r="AC115" s="32"/>
      <c r="AD115" s="32"/>
      <c r="AE115" s="32" t="s">
        <v>384</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51</v>
      </c>
      <c r="B117" s="176" t="s">
        <v>2729</v>
      </c>
      <c r="C117" s="202" t="s">
        <v>2730</v>
      </c>
      <c r="D117" s="181" t="s">
        <v>560</v>
      </c>
      <c r="E117" s="186">
        <v>270</v>
      </c>
      <c r="F117" s="193"/>
      <c r="G117" s="194">
        <f>ROUND(E117*F117,2)</f>
        <v>0</v>
      </c>
      <c r="H117" s="194">
        <v>21</v>
      </c>
      <c r="I117" s="194">
        <f>G117*(1+H117/100)</f>
        <v>0</v>
      </c>
      <c r="J117" s="194">
        <v>0</v>
      </c>
      <c r="K117" s="194">
        <f>ROUND(E117*J117,2)</f>
        <v>0</v>
      </c>
      <c r="L117" s="194">
        <v>0</v>
      </c>
      <c r="M117" s="194">
        <f>ROUND(E117*L117,2)</f>
        <v>0</v>
      </c>
      <c r="N117" s="195"/>
      <c r="O117" s="221" t="s">
        <v>295</v>
      </c>
      <c r="P117" s="32"/>
      <c r="Q117" s="32"/>
      <c r="R117" s="32"/>
      <c r="S117" s="32"/>
      <c r="T117" s="32"/>
      <c r="U117" s="32"/>
      <c r="V117" s="32"/>
      <c r="W117" s="32"/>
      <c r="X117" s="32"/>
      <c r="Y117" s="32"/>
      <c r="Z117" s="32"/>
      <c r="AA117" s="32"/>
      <c r="AB117" s="32"/>
      <c r="AC117" s="32"/>
      <c r="AD117" s="32"/>
      <c r="AE117" s="32" t="s">
        <v>384</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52</v>
      </c>
      <c r="B119" s="176" t="s">
        <v>2731</v>
      </c>
      <c r="C119" s="202" t="s">
        <v>2732</v>
      </c>
      <c r="D119" s="181" t="s">
        <v>560</v>
      </c>
      <c r="E119" s="186">
        <v>190</v>
      </c>
      <c r="F119" s="193"/>
      <c r="G119" s="194">
        <f>ROUND(E119*F119,2)</f>
        <v>0</v>
      </c>
      <c r="H119" s="194">
        <v>21</v>
      </c>
      <c r="I119" s="194">
        <f>G119*(1+H119/100)</f>
        <v>0</v>
      </c>
      <c r="J119" s="194">
        <v>0</v>
      </c>
      <c r="K119" s="194">
        <f>ROUND(E119*J119,2)</f>
        <v>0</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384</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53</v>
      </c>
      <c r="B121" s="176" t="s">
        <v>2733</v>
      </c>
      <c r="C121" s="202" t="s">
        <v>2734</v>
      </c>
      <c r="D121" s="181" t="s">
        <v>560</v>
      </c>
      <c r="E121" s="186">
        <v>105</v>
      </c>
      <c r="F121" s="193"/>
      <c r="G121" s="194">
        <f>ROUND(E121*F121,2)</f>
        <v>0</v>
      </c>
      <c r="H121" s="194">
        <v>21</v>
      </c>
      <c r="I121" s="194">
        <f>G121*(1+H121/100)</f>
        <v>0</v>
      </c>
      <c r="J121" s="194">
        <v>0</v>
      </c>
      <c r="K121" s="194">
        <f>ROUND(E121*J121,2)</f>
        <v>0</v>
      </c>
      <c r="L121" s="194">
        <v>0</v>
      </c>
      <c r="M121" s="194">
        <f>ROUND(E121*L121,2)</f>
        <v>0</v>
      </c>
      <c r="N121" s="195"/>
      <c r="O121" s="221" t="s">
        <v>295</v>
      </c>
      <c r="P121" s="32"/>
      <c r="Q121" s="32"/>
      <c r="R121" s="32"/>
      <c r="S121" s="32"/>
      <c r="T121" s="32"/>
      <c r="U121" s="32"/>
      <c r="V121" s="32"/>
      <c r="W121" s="32"/>
      <c r="X121" s="32"/>
      <c r="Y121" s="32"/>
      <c r="Z121" s="32"/>
      <c r="AA121" s="32"/>
      <c r="AB121" s="32"/>
      <c r="AC121" s="32"/>
      <c r="AD121" s="32"/>
      <c r="AE121" s="32" t="s">
        <v>384</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54</v>
      </c>
      <c r="B123" s="176" t="s">
        <v>2735</v>
      </c>
      <c r="C123" s="202" t="s">
        <v>2736</v>
      </c>
      <c r="D123" s="181" t="s">
        <v>560</v>
      </c>
      <c r="E123" s="186">
        <v>610</v>
      </c>
      <c r="F123" s="193"/>
      <c r="G123" s="194">
        <f>ROUND(E123*F123,2)</f>
        <v>0</v>
      </c>
      <c r="H123" s="194">
        <v>21</v>
      </c>
      <c r="I123" s="194">
        <f>G123*(1+H123/100)</f>
        <v>0</v>
      </c>
      <c r="J123" s="194">
        <v>0</v>
      </c>
      <c r="K123" s="194">
        <f>ROUND(E123*J123,2)</f>
        <v>0</v>
      </c>
      <c r="L123" s="194">
        <v>0</v>
      </c>
      <c r="M123" s="194">
        <f>ROUND(E123*L123,2)</f>
        <v>0</v>
      </c>
      <c r="N123" s="195"/>
      <c r="O123" s="221" t="s">
        <v>295</v>
      </c>
      <c r="P123" s="32"/>
      <c r="Q123" s="32"/>
      <c r="R123" s="32"/>
      <c r="S123" s="32"/>
      <c r="T123" s="32"/>
      <c r="U123" s="32"/>
      <c r="V123" s="32"/>
      <c r="W123" s="32"/>
      <c r="X123" s="32"/>
      <c r="Y123" s="32"/>
      <c r="Z123" s="32"/>
      <c r="AA123" s="32"/>
      <c r="AB123" s="32"/>
      <c r="AC123" s="32"/>
      <c r="AD123" s="32"/>
      <c r="AE123" s="32" t="s">
        <v>384</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55</v>
      </c>
      <c r="B125" s="176" t="s">
        <v>2737</v>
      </c>
      <c r="C125" s="202" t="s">
        <v>2738</v>
      </c>
      <c r="D125" s="181" t="s">
        <v>560</v>
      </c>
      <c r="E125" s="186">
        <v>450</v>
      </c>
      <c r="F125" s="193"/>
      <c r="G125" s="194">
        <f>ROUND(E125*F125,2)</f>
        <v>0</v>
      </c>
      <c r="H125" s="194">
        <v>21</v>
      </c>
      <c r="I125" s="194">
        <f>G125*(1+H125/100)</f>
        <v>0</v>
      </c>
      <c r="J125" s="194">
        <v>0</v>
      </c>
      <c r="K125" s="194">
        <f>ROUND(E125*J125,2)</f>
        <v>0</v>
      </c>
      <c r="L125" s="194">
        <v>0</v>
      </c>
      <c r="M125" s="194">
        <f>ROUND(E125*L125,2)</f>
        <v>0</v>
      </c>
      <c r="N125" s="195"/>
      <c r="O125" s="221" t="s">
        <v>295</v>
      </c>
      <c r="P125" s="32"/>
      <c r="Q125" s="32"/>
      <c r="R125" s="32"/>
      <c r="S125" s="32"/>
      <c r="T125" s="32"/>
      <c r="U125" s="32"/>
      <c r="V125" s="32"/>
      <c r="W125" s="32"/>
      <c r="X125" s="32"/>
      <c r="Y125" s="32"/>
      <c r="Z125" s="32"/>
      <c r="AA125" s="32"/>
      <c r="AB125" s="32"/>
      <c r="AC125" s="32"/>
      <c r="AD125" s="32"/>
      <c r="AE125" s="32" t="s">
        <v>384</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56</v>
      </c>
      <c r="B127" s="176" t="s">
        <v>2739</v>
      </c>
      <c r="C127" s="202" t="s">
        <v>2740</v>
      </c>
      <c r="D127" s="181" t="s">
        <v>560</v>
      </c>
      <c r="E127" s="186">
        <v>380</v>
      </c>
      <c r="F127" s="193"/>
      <c r="G127" s="194">
        <f>ROUND(E127*F127,2)</f>
        <v>0</v>
      </c>
      <c r="H127" s="194">
        <v>21</v>
      </c>
      <c r="I127" s="194">
        <f>G127*(1+H127/100)</f>
        <v>0</v>
      </c>
      <c r="J127" s="194">
        <v>0</v>
      </c>
      <c r="K127" s="194">
        <f>ROUND(E127*J127,2)</f>
        <v>0</v>
      </c>
      <c r="L127" s="194">
        <v>0</v>
      </c>
      <c r="M127" s="194">
        <f>ROUND(E127*L127,2)</f>
        <v>0</v>
      </c>
      <c r="N127" s="195"/>
      <c r="O127" s="221" t="s">
        <v>295</v>
      </c>
      <c r="P127" s="32"/>
      <c r="Q127" s="32"/>
      <c r="R127" s="32"/>
      <c r="S127" s="32"/>
      <c r="T127" s="32"/>
      <c r="U127" s="32"/>
      <c r="V127" s="32"/>
      <c r="W127" s="32"/>
      <c r="X127" s="32"/>
      <c r="Y127" s="32"/>
      <c r="Z127" s="32"/>
      <c r="AA127" s="32"/>
      <c r="AB127" s="32"/>
      <c r="AC127" s="32"/>
      <c r="AD127" s="32"/>
      <c r="AE127" s="32" t="s">
        <v>384</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57</v>
      </c>
      <c r="B129" s="176" t="s">
        <v>2741</v>
      </c>
      <c r="C129" s="202" t="s">
        <v>2742</v>
      </c>
      <c r="D129" s="181" t="s">
        <v>560</v>
      </c>
      <c r="E129" s="186">
        <v>760</v>
      </c>
      <c r="F129" s="193"/>
      <c r="G129" s="194">
        <f>ROUND(E129*F129,2)</f>
        <v>0</v>
      </c>
      <c r="H129" s="194">
        <v>21</v>
      </c>
      <c r="I129" s="194">
        <f>G129*(1+H129/100)</f>
        <v>0</v>
      </c>
      <c r="J129" s="194">
        <v>0</v>
      </c>
      <c r="K129" s="194">
        <f>ROUND(E129*J129,2)</f>
        <v>0</v>
      </c>
      <c r="L129" s="194">
        <v>0</v>
      </c>
      <c r="M129" s="194">
        <f>ROUND(E129*L129,2)</f>
        <v>0</v>
      </c>
      <c r="N129" s="195"/>
      <c r="O129" s="221" t="s">
        <v>295</v>
      </c>
      <c r="P129" s="32"/>
      <c r="Q129" s="32"/>
      <c r="R129" s="32"/>
      <c r="S129" s="32"/>
      <c r="T129" s="32"/>
      <c r="U129" s="32"/>
      <c r="V129" s="32"/>
      <c r="W129" s="32"/>
      <c r="X129" s="32"/>
      <c r="Y129" s="32"/>
      <c r="Z129" s="32"/>
      <c r="AA129" s="32"/>
      <c r="AB129" s="32"/>
      <c r="AC129" s="32"/>
      <c r="AD129" s="32"/>
      <c r="AE129" s="32" t="s">
        <v>384</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58</v>
      </c>
      <c r="B131" s="176" t="s">
        <v>2743</v>
      </c>
      <c r="C131" s="202" t="s">
        <v>2744</v>
      </c>
      <c r="D131" s="181" t="s">
        <v>560</v>
      </c>
      <c r="E131" s="186">
        <v>840</v>
      </c>
      <c r="F131" s="193"/>
      <c r="G131" s="194">
        <f>ROUND(E131*F131,2)</f>
        <v>0</v>
      </c>
      <c r="H131" s="194">
        <v>21</v>
      </c>
      <c r="I131" s="194">
        <f>G131*(1+H131/100)</f>
        <v>0</v>
      </c>
      <c r="J131" s="194">
        <v>0</v>
      </c>
      <c r="K131" s="194">
        <f>ROUND(E131*J131,2)</f>
        <v>0</v>
      </c>
      <c r="L131" s="194">
        <v>0</v>
      </c>
      <c r="M131" s="194">
        <f>ROUND(E131*L131,2)</f>
        <v>0</v>
      </c>
      <c r="N131" s="195"/>
      <c r="O131" s="221" t="s">
        <v>295</v>
      </c>
      <c r="P131" s="32"/>
      <c r="Q131" s="32"/>
      <c r="R131" s="32"/>
      <c r="S131" s="32"/>
      <c r="T131" s="32"/>
      <c r="U131" s="32"/>
      <c r="V131" s="32"/>
      <c r="W131" s="32"/>
      <c r="X131" s="32"/>
      <c r="Y131" s="32"/>
      <c r="Z131" s="32"/>
      <c r="AA131" s="32"/>
      <c r="AB131" s="32"/>
      <c r="AC131" s="32"/>
      <c r="AD131" s="32"/>
      <c r="AE131" s="32" t="s">
        <v>384</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7">
        <v>59</v>
      </c>
      <c r="B133" s="176" t="s">
        <v>2745</v>
      </c>
      <c r="C133" s="202" t="s">
        <v>2746</v>
      </c>
      <c r="D133" s="181" t="s">
        <v>560</v>
      </c>
      <c r="E133" s="186">
        <v>60</v>
      </c>
      <c r="F133" s="193"/>
      <c r="G133" s="194">
        <f>ROUND(E133*F133,2)</f>
        <v>0</v>
      </c>
      <c r="H133" s="194">
        <v>21</v>
      </c>
      <c r="I133" s="194">
        <f>G133*(1+H133/100)</f>
        <v>0</v>
      </c>
      <c r="J133" s="194">
        <v>0</v>
      </c>
      <c r="K133" s="194">
        <f>ROUND(E133*J133,2)</f>
        <v>0</v>
      </c>
      <c r="L133" s="194">
        <v>0</v>
      </c>
      <c r="M133" s="194">
        <f>ROUND(E133*L133,2)</f>
        <v>0</v>
      </c>
      <c r="N133" s="195"/>
      <c r="O133" s="221" t="s">
        <v>295</v>
      </c>
      <c r="P133" s="32"/>
      <c r="Q133" s="32"/>
      <c r="R133" s="32"/>
      <c r="S133" s="32"/>
      <c r="T133" s="32"/>
      <c r="U133" s="32"/>
      <c r="V133" s="32"/>
      <c r="W133" s="32"/>
      <c r="X133" s="32"/>
      <c r="Y133" s="32"/>
      <c r="Z133" s="32"/>
      <c r="AA133" s="32"/>
      <c r="AB133" s="32"/>
      <c r="AC133" s="32"/>
      <c r="AD133" s="32"/>
      <c r="AE133" s="32" t="s">
        <v>384</v>
      </c>
      <c r="AF133" s="32"/>
      <c r="AG133" s="32"/>
      <c r="AH133" s="32"/>
      <c r="AI133" s="32"/>
      <c r="AJ133" s="32"/>
      <c r="AK133" s="32"/>
      <c r="AL133" s="32"/>
      <c r="AM133" s="32">
        <v>21</v>
      </c>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60</v>
      </c>
      <c r="B135" s="176" t="s">
        <v>2747</v>
      </c>
      <c r="C135" s="202" t="s">
        <v>2748</v>
      </c>
      <c r="D135" s="181" t="s">
        <v>560</v>
      </c>
      <c r="E135" s="186">
        <v>110</v>
      </c>
      <c r="F135" s="193"/>
      <c r="G135" s="194">
        <f>ROUND(E135*F135,2)</f>
        <v>0</v>
      </c>
      <c r="H135" s="194">
        <v>21</v>
      </c>
      <c r="I135" s="194">
        <f>G135*(1+H135/100)</f>
        <v>0</v>
      </c>
      <c r="J135" s="194">
        <v>0</v>
      </c>
      <c r="K135" s="194">
        <f>ROUND(E135*J135,2)</f>
        <v>0</v>
      </c>
      <c r="L135" s="194">
        <v>0</v>
      </c>
      <c r="M135" s="194">
        <f>ROUND(E135*L135,2)</f>
        <v>0</v>
      </c>
      <c r="N135" s="195"/>
      <c r="O135" s="221" t="s">
        <v>295</v>
      </c>
      <c r="P135" s="32"/>
      <c r="Q135" s="32"/>
      <c r="R135" s="32"/>
      <c r="S135" s="32"/>
      <c r="T135" s="32"/>
      <c r="U135" s="32"/>
      <c r="V135" s="32"/>
      <c r="W135" s="32"/>
      <c r="X135" s="32"/>
      <c r="Y135" s="32"/>
      <c r="Z135" s="32"/>
      <c r="AA135" s="32"/>
      <c r="AB135" s="32"/>
      <c r="AC135" s="32"/>
      <c r="AD135" s="32"/>
      <c r="AE135" s="32" t="s">
        <v>384</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x14ac:dyDescent="0.2">
      <c r="A137" s="216" t="s">
        <v>276</v>
      </c>
      <c r="B137" s="175" t="s">
        <v>134</v>
      </c>
      <c r="C137" s="201" t="s">
        <v>135</v>
      </c>
      <c r="D137" s="180"/>
      <c r="E137" s="185"/>
      <c r="F137" s="304">
        <f>SUM(G138:G183)</f>
        <v>0</v>
      </c>
      <c r="G137" s="305"/>
      <c r="H137" s="191"/>
      <c r="I137" s="191">
        <f>SUM(I138:I183)</f>
        <v>0</v>
      </c>
      <c r="J137" s="191"/>
      <c r="K137" s="191">
        <f>SUM(K138:K183)</f>
        <v>0</v>
      </c>
      <c r="L137" s="191"/>
      <c r="M137" s="191">
        <f>SUM(M138:M183)</f>
        <v>0</v>
      </c>
      <c r="N137" s="192"/>
      <c r="O137" s="220"/>
      <c r="AE137" t="s">
        <v>277</v>
      </c>
    </row>
    <row r="138" spans="1:60" outlineLevel="1" x14ac:dyDescent="0.2">
      <c r="A138" s="217">
        <v>61</v>
      </c>
      <c r="B138" s="176" t="s">
        <v>2749</v>
      </c>
      <c r="C138" s="202" t="s">
        <v>2750</v>
      </c>
      <c r="D138" s="181" t="s">
        <v>560</v>
      </c>
      <c r="E138" s="186">
        <v>20</v>
      </c>
      <c r="F138" s="193"/>
      <c r="G138" s="194">
        <f>ROUND(E138*F138,2)</f>
        <v>0</v>
      </c>
      <c r="H138" s="194">
        <v>21</v>
      </c>
      <c r="I138" s="194">
        <f>G138*(1+H138/100)</f>
        <v>0</v>
      </c>
      <c r="J138" s="194">
        <v>0</v>
      </c>
      <c r="K138" s="194">
        <f>ROUND(E138*J138,2)</f>
        <v>0</v>
      </c>
      <c r="L138" s="194">
        <v>0</v>
      </c>
      <c r="M138" s="194">
        <f>ROUND(E138*L138,2)</f>
        <v>0</v>
      </c>
      <c r="N138" s="195"/>
      <c r="O138" s="221" t="s">
        <v>295</v>
      </c>
      <c r="P138" s="32"/>
      <c r="Q138" s="32"/>
      <c r="R138" s="32"/>
      <c r="S138" s="32"/>
      <c r="T138" s="32"/>
      <c r="U138" s="32"/>
      <c r="V138" s="32"/>
      <c r="W138" s="32"/>
      <c r="X138" s="32"/>
      <c r="Y138" s="32"/>
      <c r="Z138" s="32"/>
      <c r="AA138" s="32"/>
      <c r="AB138" s="32"/>
      <c r="AC138" s="32"/>
      <c r="AD138" s="32"/>
      <c r="AE138" s="32" t="s">
        <v>384</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62</v>
      </c>
      <c r="B140" s="176" t="s">
        <v>2751</v>
      </c>
      <c r="C140" s="202" t="s">
        <v>2752</v>
      </c>
      <c r="D140" s="181" t="s">
        <v>560</v>
      </c>
      <c r="E140" s="186">
        <v>40</v>
      </c>
      <c r="F140" s="193"/>
      <c r="G140" s="194">
        <f>ROUND(E140*F140,2)</f>
        <v>0</v>
      </c>
      <c r="H140" s="194">
        <v>21</v>
      </c>
      <c r="I140" s="194">
        <f>G140*(1+H140/100)</f>
        <v>0</v>
      </c>
      <c r="J140" s="194">
        <v>0</v>
      </c>
      <c r="K140" s="194">
        <f>ROUND(E140*J140,2)</f>
        <v>0</v>
      </c>
      <c r="L140" s="194">
        <v>0</v>
      </c>
      <c r="M140" s="194">
        <f>ROUND(E140*L140,2)</f>
        <v>0</v>
      </c>
      <c r="N140" s="195"/>
      <c r="O140" s="221" t="s">
        <v>295</v>
      </c>
      <c r="P140" s="32"/>
      <c r="Q140" s="32"/>
      <c r="R140" s="32"/>
      <c r="S140" s="32"/>
      <c r="T140" s="32"/>
      <c r="U140" s="32"/>
      <c r="V140" s="32"/>
      <c r="W140" s="32"/>
      <c r="X140" s="32"/>
      <c r="Y140" s="32"/>
      <c r="Z140" s="32"/>
      <c r="AA140" s="32"/>
      <c r="AB140" s="32"/>
      <c r="AC140" s="32"/>
      <c r="AD140" s="32"/>
      <c r="AE140" s="32" t="s">
        <v>384</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93"/>
      <c r="D141" s="294"/>
      <c r="E141" s="295"/>
      <c r="F141" s="296"/>
      <c r="G141" s="29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63</v>
      </c>
      <c r="B142" s="176" t="s">
        <v>2753</v>
      </c>
      <c r="C142" s="202" t="s">
        <v>2754</v>
      </c>
      <c r="D142" s="181" t="s">
        <v>560</v>
      </c>
      <c r="E142" s="186">
        <v>30</v>
      </c>
      <c r="F142" s="193"/>
      <c r="G142" s="194">
        <f>ROUND(E142*F142,2)</f>
        <v>0</v>
      </c>
      <c r="H142" s="194">
        <v>21</v>
      </c>
      <c r="I142" s="194">
        <f>G142*(1+H142/100)</f>
        <v>0</v>
      </c>
      <c r="J142" s="194">
        <v>0</v>
      </c>
      <c r="K142" s="194">
        <f>ROUND(E142*J142,2)</f>
        <v>0</v>
      </c>
      <c r="L142" s="194">
        <v>0</v>
      </c>
      <c r="M142" s="194">
        <f>ROUND(E142*L142,2)</f>
        <v>0</v>
      </c>
      <c r="N142" s="195"/>
      <c r="O142" s="221" t="s">
        <v>295</v>
      </c>
      <c r="P142" s="32"/>
      <c r="Q142" s="32"/>
      <c r="R142" s="32"/>
      <c r="S142" s="32"/>
      <c r="T142" s="32"/>
      <c r="U142" s="32"/>
      <c r="V142" s="32"/>
      <c r="W142" s="32"/>
      <c r="X142" s="32"/>
      <c r="Y142" s="32"/>
      <c r="Z142" s="32"/>
      <c r="AA142" s="32"/>
      <c r="AB142" s="32"/>
      <c r="AC142" s="32"/>
      <c r="AD142" s="32"/>
      <c r="AE142" s="32" t="s">
        <v>384</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64</v>
      </c>
      <c r="B144" s="176" t="s">
        <v>2755</v>
      </c>
      <c r="C144" s="202" t="s">
        <v>2756</v>
      </c>
      <c r="D144" s="181" t="s">
        <v>560</v>
      </c>
      <c r="E144" s="186">
        <v>20</v>
      </c>
      <c r="F144" s="193"/>
      <c r="G144" s="194">
        <f>ROUND(E144*F144,2)</f>
        <v>0</v>
      </c>
      <c r="H144" s="194">
        <v>21</v>
      </c>
      <c r="I144" s="194">
        <f>G144*(1+H144/100)</f>
        <v>0</v>
      </c>
      <c r="J144" s="194">
        <v>0</v>
      </c>
      <c r="K144" s="194">
        <f>ROUND(E144*J144,2)</f>
        <v>0</v>
      </c>
      <c r="L144" s="194">
        <v>0</v>
      </c>
      <c r="M144" s="194">
        <f>ROUND(E144*L144,2)</f>
        <v>0</v>
      </c>
      <c r="N144" s="195"/>
      <c r="O144" s="221" t="s">
        <v>295</v>
      </c>
      <c r="P144" s="32"/>
      <c r="Q144" s="32"/>
      <c r="R144" s="32"/>
      <c r="S144" s="32"/>
      <c r="T144" s="32"/>
      <c r="U144" s="32"/>
      <c r="V144" s="32"/>
      <c r="W144" s="32"/>
      <c r="X144" s="32"/>
      <c r="Y144" s="32"/>
      <c r="Z144" s="32"/>
      <c r="AA144" s="32"/>
      <c r="AB144" s="32"/>
      <c r="AC144" s="32"/>
      <c r="AD144" s="32"/>
      <c r="AE144" s="32" t="s">
        <v>384</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65</v>
      </c>
      <c r="B146" s="176" t="s">
        <v>2757</v>
      </c>
      <c r="C146" s="202" t="s">
        <v>2758</v>
      </c>
      <c r="D146" s="181" t="s">
        <v>560</v>
      </c>
      <c r="E146" s="186">
        <v>620</v>
      </c>
      <c r="F146" s="193"/>
      <c r="G146" s="194">
        <f>ROUND(E146*F146,2)</f>
        <v>0</v>
      </c>
      <c r="H146" s="194">
        <v>21</v>
      </c>
      <c r="I146" s="194">
        <f>G146*(1+H146/100)</f>
        <v>0</v>
      </c>
      <c r="J146" s="194">
        <v>0</v>
      </c>
      <c r="K146" s="194">
        <f>ROUND(E146*J146,2)</f>
        <v>0</v>
      </c>
      <c r="L146" s="194">
        <v>0</v>
      </c>
      <c r="M146" s="194">
        <f>ROUND(E146*L146,2)</f>
        <v>0</v>
      </c>
      <c r="N146" s="195"/>
      <c r="O146" s="221" t="s">
        <v>295</v>
      </c>
      <c r="P146" s="32"/>
      <c r="Q146" s="32"/>
      <c r="R146" s="32"/>
      <c r="S146" s="32"/>
      <c r="T146" s="32"/>
      <c r="U146" s="32"/>
      <c r="V146" s="32"/>
      <c r="W146" s="32"/>
      <c r="X146" s="32"/>
      <c r="Y146" s="32"/>
      <c r="Z146" s="32"/>
      <c r="AA146" s="32"/>
      <c r="AB146" s="32"/>
      <c r="AC146" s="32"/>
      <c r="AD146" s="32"/>
      <c r="AE146" s="32" t="s">
        <v>384</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93"/>
      <c r="D147" s="294"/>
      <c r="E147" s="295"/>
      <c r="F147" s="296"/>
      <c r="G147" s="29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7">
        <v>66</v>
      </c>
      <c r="B148" s="176" t="s">
        <v>2759</v>
      </c>
      <c r="C148" s="202" t="s">
        <v>2760</v>
      </c>
      <c r="D148" s="181" t="s">
        <v>560</v>
      </c>
      <c r="E148" s="186">
        <v>210</v>
      </c>
      <c r="F148" s="193"/>
      <c r="G148" s="194">
        <f>ROUND(E148*F148,2)</f>
        <v>0</v>
      </c>
      <c r="H148" s="194">
        <v>21</v>
      </c>
      <c r="I148" s="194">
        <f>G148*(1+H148/100)</f>
        <v>0</v>
      </c>
      <c r="J148" s="194">
        <v>0</v>
      </c>
      <c r="K148" s="194">
        <f>ROUND(E148*J148,2)</f>
        <v>0</v>
      </c>
      <c r="L148" s="194">
        <v>0</v>
      </c>
      <c r="M148" s="194">
        <f>ROUND(E148*L148,2)</f>
        <v>0</v>
      </c>
      <c r="N148" s="195"/>
      <c r="O148" s="221" t="s">
        <v>295</v>
      </c>
      <c r="P148" s="32"/>
      <c r="Q148" s="32"/>
      <c r="R148" s="32"/>
      <c r="S148" s="32"/>
      <c r="T148" s="32"/>
      <c r="U148" s="32"/>
      <c r="V148" s="32"/>
      <c r="W148" s="32"/>
      <c r="X148" s="32"/>
      <c r="Y148" s="32"/>
      <c r="Z148" s="32"/>
      <c r="AA148" s="32"/>
      <c r="AB148" s="32"/>
      <c r="AC148" s="32"/>
      <c r="AD148" s="32"/>
      <c r="AE148" s="32" t="s">
        <v>384</v>
      </c>
      <c r="AF148" s="32"/>
      <c r="AG148" s="32"/>
      <c r="AH148" s="32"/>
      <c r="AI148" s="32"/>
      <c r="AJ148" s="32"/>
      <c r="AK148" s="32"/>
      <c r="AL148" s="32"/>
      <c r="AM148" s="32">
        <v>21</v>
      </c>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67</v>
      </c>
      <c r="B150" s="176" t="s">
        <v>2761</v>
      </c>
      <c r="C150" s="202" t="s">
        <v>2762</v>
      </c>
      <c r="D150" s="181" t="s">
        <v>560</v>
      </c>
      <c r="E150" s="186">
        <v>150</v>
      </c>
      <c r="F150" s="193"/>
      <c r="G150" s="194">
        <f>ROUND(E150*F150,2)</f>
        <v>0</v>
      </c>
      <c r="H150" s="194">
        <v>21</v>
      </c>
      <c r="I150" s="194">
        <f>G150*(1+H150/100)</f>
        <v>0</v>
      </c>
      <c r="J150" s="194">
        <v>0</v>
      </c>
      <c r="K150" s="194">
        <f>ROUND(E150*J150,2)</f>
        <v>0</v>
      </c>
      <c r="L150" s="194">
        <v>0</v>
      </c>
      <c r="M150" s="194">
        <f>ROUND(E150*L150,2)</f>
        <v>0</v>
      </c>
      <c r="N150" s="195"/>
      <c r="O150" s="221" t="s">
        <v>295</v>
      </c>
      <c r="P150" s="32"/>
      <c r="Q150" s="32"/>
      <c r="R150" s="32"/>
      <c r="S150" s="32"/>
      <c r="T150" s="32"/>
      <c r="U150" s="32"/>
      <c r="V150" s="32"/>
      <c r="W150" s="32"/>
      <c r="X150" s="32"/>
      <c r="Y150" s="32"/>
      <c r="Z150" s="32"/>
      <c r="AA150" s="32"/>
      <c r="AB150" s="32"/>
      <c r="AC150" s="32"/>
      <c r="AD150" s="32"/>
      <c r="AE150" s="32" t="s">
        <v>384</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68</v>
      </c>
      <c r="B152" s="176" t="s">
        <v>2763</v>
      </c>
      <c r="C152" s="202" t="s">
        <v>2764</v>
      </c>
      <c r="D152" s="181" t="s">
        <v>560</v>
      </c>
      <c r="E152" s="186">
        <v>90</v>
      </c>
      <c r="F152" s="193"/>
      <c r="G152" s="194">
        <f>ROUND(E152*F152,2)</f>
        <v>0</v>
      </c>
      <c r="H152" s="194">
        <v>21</v>
      </c>
      <c r="I152" s="194">
        <f>G152*(1+H152/100)</f>
        <v>0</v>
      </c>
      <c r="J152" s="194">
        <v>0</v>
      </c>
      <c r="K152" s="194">
        <f>ROUND(E152*J152,2)</f>
        <v>0</v>
      </c>
      <c r="L152" s="194">
        <v>0</v>
      </c>
      <c r="M152" s="194">
        <f>ROUND(E152*L152,2)</f>
        <v>0</v>
      </c>
      <c r="N152" s="195"/>
      <c r="O152" s="221" t="s">
        <v>295</v>
      </c>
      <c r="P152" s="32"/>
      <c r="Q152" s="32"/>
      <c r="R152" s="32"/>
      <c r="S152" s="32"/>
      <c r="T152" s="32"/>
      <c r="U152" s="32"/>
      <c r="V152" s="32"/>
      <c r="W152" s="32"/>
      <c r="X152" s="32"/>
      <c r="Y152" s="32"/>
      <c r="Z152" s="32"/>
      <c r="AA152" s="32"/>
      <c r="AB152" s="32"/>
      <c r="AC152" s="32"/>
      <c r="AD152" s="32"/>
      <c r="AE152" s="32" t="s">
        <v>384</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69</v>
      </c>
      <c r="B154" s="176" t="s">
        <v>2765</v>
      </c>
      <c r="C154" s="202" t="s">
        <v>2766</v>
      </c>
      <c r="D154" s="181" t="s">
        <v>560</v>
      </c>
      <c r="E154" s="186">
        <v>1420</v>
      </c>
      <c r="F154" s="193"/>
      <c r="G154" s="194">
        <f>ROUND(E154*F154,2)</f>
        <v>0</v>
      </c>
      <c r="H154" s="194">
        <v>21</v>
      </c>
      <c r="I154" s="194">
        <f>G154*(1+H154/100)</f>
        <v>0</v>
      </c>
      <c r="J154" s="194">
        <v>0</v>
      </c>
      <c r="K154" s="194">
        <f>ROUND(E154*J154,2)</f>
        <v>0</v>
      </c>
      <c r="L154" s="194">
        <v>0</v>
      </c>
      <c r="M154" s="194">
        <f>ROUND(E154*L154,2)</f>
        <v>0</v>
      </c>
      <c r="N154" s="195"/>
      <c r="O154" s="221" t="s">
        <v>295</v>
      </c>
      <c r="P154" s="32"/>
      <c r="Q154" s="32"/>
      <c r="R154" s="32"/>
      <c r="S154" s="32"/>
      <c r="T154" s="32"/>
      <c r="U154" s="32"/>
      <c r="V154" s="32"/>
      <c r="W154" s="32"/>
      <c r="X154" s="32"/>
      <c r="Y154" s="32"/>
      <c r="Z154" s="32"/>
      <c r="AA154" s="32"/>
      <c r="AB154" s="32"/>
      <c r="AC154" s="32"/>
      <c r="AD154" s="32"/>
      <c r="AE154" s="32" t="s">
        <v>384</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70</v>
      </c>
      <c r="B156" s="176" t="s">
        <v>2767</v>
      </c>
      <c r="C156" s="202" t="s">
        <v>2768</v>
      </c>
      <c r="D156" s="181" t="s">
        <v>560</v>
      </c>
      <c r="E156" s="186">
        <v>480</v>
      </c>
      <c r="F156" s="193"/>
      <c r="G156" s="194">
        <f>ROUND(E156*F156,2)</f>
        <v>0</v>
      </c>
      <c r="H156" s="194">
        <v>21</v>
      </c>
      <c r="I156" s="194">
        <f>G156*(1+H156/100)</f>
        <v>0</v>
      </c>
      <c r="J156" s="194">
        <v>0</v>
      </c>
      <c r="K156" s="194">
        <f>ROUND(E156*J156,2)</f>
        <v>0</v>
      </c>
      <c r="L156" s="194">
        <v>0</v>
      </c>
      <c r="M156" s="194">
        <f>ROUND(E156*L156,2)</f>
        <v>0</v>
      </c>
      <c r="N156" s="195"/>
      <c r="O156" s="221" t="s">
        <v>295</v>
      </c>
      <c r="P156" s="32"/>
      <c r="Q156" s="32"/>
      <c r="R156" s="32"/>
      <c r="S156" s="32"/>
      <c r="T156" s="32"/>
      <c r="U156" s="32"/>
      <c r="V156" s="32"/>
      <c r="W156" s="32"/>
      <c r="X156" s="32"/>
      <c r="Y156" s="32"/>
      <c r="Z156" s="32"/>
      <c r="AA156" s="32"/>
      <c r="AB156" s="32"/>
      <c r="AC156" s="32"/>
      <c r="AD156" s="32"/>
      <c r="AE156" s="32" t="s">
        <v>384</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71</v>
      </c>
      <c r="B158" s="176" t="s">
        <v>2769</v>
      </c>
      <c r="C158" s="202" t="s">
        <v>2770</v>
      </c>
      <c r="D158" s="181" t="s">
        <v>560</v>
      </c>
      <c r="E158" s="186">
        <v>370</v>
      </c>
      <c r="F158" s="193"/>
      <c r="G158" s="194">
        <f>ROUND(E158*F158,2)</f>
        <v>0</v>
      </c>
      <c r="H158" s="194">
        <v>21</v>
      </c>
      <c r="I158" s="194">
        <f>G158*(1+H158/100)</f>
        <v>0</v>
      </c>
      <c r="J158" s="194">
        <v>0</v>
      </c>
      <c r="K158" s="194">
        <f>ROUND(E158*J158,2)</f>
        <v>0</v>
      </c>
      <c r="L158" s="194">
        <v>0</v>
      </c>
      <c r="M158" s="194">
        <f>ROUND(E158*L158,2)</f>
        <v>0</v>
      </c>
      <c r="N158" s="195"/>
      <c r="O158" s="221" t="s">
        <v>295</v>
      </c>
      <c r="P158" s="32"/>
      <c r="Q158" s="32"/>
      <c r="R158" s="32"/>
      <c r="S158" s="32"/>
      <c r="T158" s="32"/>
      <c r="U158" s="32"/>
      <c r="V158" s="32"/>
      <c r="W158" s="32"/>
      <c r="X158" s="32"/>
      <c r="Y158" s="32"/>
      <c r="Z158" s="32"/>
      <c r="AA158" s="32"/>
      <c r="AB158" s="32"/>
      <c r="AC158" s="32"/>
      <c r="AD158" s="32"/>
      <c r="AE158" s="32" t="s">
        <v>384</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72</v>
      </c>
      <c r="B160" s="176" t="s">
        <v>2771</v>
      </c>
      <c r="C160" s="202" t="s">
        <v>2772</v>
      </c>
      <c r="D160" s="181" t="s">
        <v>560</v>
      </c>
      <c r="E160" s="186">
        <v>120</v>
      </c>
      <c r="F160" s="193"/>
      <c r="G160" s="194">
        <f>ROUND(E160*F160,2)</f>
        <v>0</v>
      </c>
      <c r="H160" s="194">
        <v>21</v>
      </c>
      <c r="I160" s="194">
        <f>G160*(1+H160/100)</f>
        <v>0</v>
      </c>
      <c r="J160" s="194">
        <v>0</v>
      </c>
      <c r="K160" s="194">
        <f>ROUND(E160*J160,2)</f>
        <v>0</v>
      </c>
      <c r="L160" s="194">
        <v>0</v>
      </c>
      <c r="M160" s="194">
        <f>ROUND(E160*L160,2)</f>
        <v>0</v>
      </c>
      <c r="N160" s="195"/>
      <c r="O160" s="221" t="s">
        <v>295</v>
      </c>
      <c r="P160" s="32"/>
      <c r="Q160" s="32"/>
      <c r="R160" s="32"/>
      <c r="S160" s="32"/>
      <c r="T160" s="32"/>
      <c r="U160" s="32"/>
      <c r="V160" s="32"/>
      <c r="W160" s="32"/>
      <c r="X160" s="32"/>
      <c r="Y160" s="32"/>
      <c r="Z160" s="32"/>
      <c r="AA160" s="32"/>
      <c r="AB160" s="32"/>
      <c r="AC160" s="32"/>
      <c r="AD160" s="32"/>
      <c r="AE160" s="32" t="s">
        <v>384</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7">
        <v>73</v>
      </c>
      <c r="B162" s="176" t="s">
        <v>2773</v>
      </c>
      <c r="C162" s="202" t="s">
        <v>2774</v>
      </c>
      <c r="D162" s="181" t="s">
        <v>560</v>
      </c>
      <c r="E162" s="186">
        <v>20</v>
      </c>
      <c r="F162" s="193"/>
      <c r="G162" s="194">
        <f>ROUND(E162*F162,2)</f>
        <v>0</v>
      </c>
      <c r="H162" s="194">
        <v>21</v>
      </c>
      <c r="I162" s="194">
        <f>G162*(1+H162/100)</f>
        <v>0</v>
      </c>
      <c r="J162" s="194">
        <v>0</v>
      </c>
      <c r="K162" s="194">
        <f>ROUND(E162*J162,2)</f>
        <v>0</v>
      </c>
      <c r="L162" s="194">
        <v>0</v>
      </c>
      <c r="M162" s="194">
        <f>ROUND(E162*L162,2)</f>
        <v>0</v>
      </c>
      <c r="N162" s="195"/>
      <c r="O162" s="221" t="s">
        <v>295</v>
      </c>
      <c r="P162" s="32"/>
      <c r="Q162" s="32"/>
      <c r="R162" s="32"/>
      <c r="S162" s="32"/>
      <c r="T162" s="32"/>
      <c r="U162" s="32"/>
      <c r="V162" s="32"/>
      <c r="W162" s="32"/>
      <c r="X162" s="32"/>
      <c r="Y162" s="32"/>
      <c r="Z162" s="32"/>
      <c r="AA162" s="32"/>
      <c r="AB162" s="32"/>
      <c r="AC162" s="32"/>
      <c r="AD162" s="32"/>
      <c r="AE162" s="32" t="s">
        <v>384</v>
      </c>
      <c r="AF162" s="32"/>
      <c r="AG162" s="32"/>
      <c r="AH162" s="32"/>
      <c r="AI162" s="32"/>
      <c r="AJ162" s="32"/>
      <c r="AK162" s="32"/>
      <c r="AL162" s="32"/>
      <c r="AM162" s="32">
        <v>21</v>
      </c>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74</v>
      </c>
      <c r="B164" s="176" t="s">
        <v>2775</v>
      </c>
      <c r="C164" s="202" t="s">
        <v>2776</v>
      </c>
      <c r="D164" s="181" t="s">
        <v>560</v>
      </c>
      <c r="E164" s="186">
        <v>190</v>
      </c>
      <c r="F164" s="193"/>
      <c r="G164" s="194">
        <f>ROUND(E164*F164,2)</f>
        <v>0</v>
      </c>
      <c r="H164" s="194">
        <v>21</v>
      </c>
      <c r="I164" s="194">
        <f>G164*(1+H164/100)</f>
        <v>0</v>
      </c>
      <c r="J164" s="194">
        <v>0</v>
      </c>
      <c r="K164" s="194">
        <f>ROUND(E164*J164,2)</f>
        <v>0</v>
      </c>
      <c r="L164" s="194">
        <v>0</v>
      </c>
      <c r="M164" s="194">
        <f>ROUND(E164*L164,2)</f>
        <v>0</v>
      </c>
      <c r="N164" s="195"/>
      <c r="O164" s="221" t="s">
        <v>295</v>
      </c>
      <c r="P164" s="32"/>
      <c r="Q164" s="32"/>
      <c r="R164" s="32"/>
      <c r="S164" s="32"/>
      <c r="T164" s="32"/>
      <c r="U164" s="32"/>
      <c r="V164" s="32"/>
      <c r="W164" s="32"/>
      <c r="X164" s="32"/>
      <c r="Y164" s="32"/>
      <c r="Z164" s="32"/>
      <c r="AA164" s="32"/>
      <c r="AB164" s="32"/>
      <c r="AC164" s="32"/>
      <c r="AD164" s="32"/>
      <c r="AE164" s="32" t="s">
        <v>384</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7">
        <v>75</v>
      </c>
      <c r="B166" s="176" t="s">
        <v>2777</v>
      </c>
      <c r="C166" s="202" t="s">
        <v>2778</v>
      </c>
      <c r="D166" s="181" t="s">
        <v>560</v>
      </c>
      <c r="E166" s="186">
        <v>130</v>
      </c>
      <c r="F166" s="193"/>
      <c r="G166" s="194">
        <f>ROUND(E166*F166,2)</f>
        <v>0</v>
      </c>
      <c r="H166" s="194">
        <v>21</v>
      </c>
      <c r="I166" s="194">
        <f>G166*(1+H166/100)</f>
        <v>0</v>
      </c>
      <c r="J166" s="194">
        <v>0</v>
      </c>
      <c r="K166" s="194">
        <f>ROUND(E166*J166,2)</f>
        <v>0</v>
      </c>
      <c r="L166" s="194">
        <v>0</v>
      </c>
      <c r="M166" s="194">
        <f>ROUND(E166*L166,2)</f>
        <v>0</v>
      </c>
      <c r="N166" s="195"/>
      <c r="O166" s="221" t="s">
        <v>295</v>
      </c>
      <c r="P166" s="32"/>
      <c r="Q166" s="32"/>
      <c r="R166" s="32"/>
      <c r="S166" s="32"/>
      <c r="T166" s="32"/>
      <c r="U166" s="32"/>
      <c r="V166" s="32"/>
      <c r="W166" s="32"/>
      <c r="X166" s="32"/>
      <c r="Y166" s="32"/>
      <c r="Z166" s="32"/>
      <c r="AA166" s="32"/>
      <c r="AB166" s="32"/>
      <c r="AC166" s="32"/>
      <c r="AD166" s="32"/>
      <c r="AE166" s="32" t="s">
        <v>384</v>
      </c>
      <c r="AF166" s="32"/>
      <c r="AG166" s="32"/>
      <c r="AH166" s="32"/>
      <c r="AI166" s="32"/>
      <c r="AJ166" s="32"/>
      <c r="AK166" s="32"/>
      <c r="AL166" s="32"/>
      <c r="AM166" s="32">
        <v>21</v>
      </c>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76</v>
      </c>
      <c r="B168" s="176" t="s">
        <v>2779</v>
      </c>
      <c r="C168" s="202" t="s">
        <v>2780</v>
      </c>
      <c r="D168" s="181" t="s">
        <v>560</v>
      </c>
      <c r="E168" s="186">
        <v>310</v>
      </c>
      <c r="F168" s="193"/>
      <c r="G168" s="194">
        <f>ROUND(E168*F168,2)</f>
        <v>0</v>
      </c>
      <c r="H168" s="194">
        <v>21</v>
      </c>
      <c r="I168" s="194">
        <f>G168*(1+H168/100)</f>
        <v>0</v>
      </c>
      <c r="J168" s="194">
        <v>0</v>
      </c>
      <c r="K168" s="194">
        <f>ROUND(E168*J168,2)</f>
        <v>0</v>
      </c>
      <c r="L168" s="194">
        <v>0</v>
      </c>
      <c r="M168" s="194">
        <f>ROUND(E168*L168,2)</f>
        <v>0</v>
      </c>
      <c r="N168" s="195"/>
      <c r="O168" s="221" t="s">
        <v>295</v>
      </c>
      <c r="P168" s="32"/>
      <c r="Q168" s="32"/>
      <c r="R168" s="32"/>
      <c r="S168" s="32"/>
      <c r="T168" s="32"/>
      <c r="U168" s="32"/>
      <c r="V168" s="32"/>
      <c r="W168" s="32"/>
      <c r="X168" s="32"/>
      <c r="Y168" s="32"/>
      <c r="Z168" s="32"/>
      <c r="AA168" s="32"/>
      <c r="AB168" s="32"/>
      <c r="AC168" s="32"/>
      <c r="AD168" s="32"/>
      <c r="AE168" s="32" t="s">
        <v>384</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77</v>
      </c>
      <c r="B170" s="176" t="s">
        <v>2781</v>
      </c>
      <c r="C170" s="202" t="s">
        <v>2782</v>
      </c>
      <c r="D170" s="181" t="s">
        <v>560</v>
      </c>
      <c r="E170" s="186">
        <v>60</v>
      </c>
      <c r="F170" s="193"/>
      <c r="G170" s="194">
        <f>ROUND(E170*F170,2)</f>
        <v>0</v>
      </c>
      <c r="H170" s="194">
        <v>21</v>
      </c>
      <c r="I170" s="194">
        <f>G170*(1+H170/100)</f>
        <v>0</v>
      </c>
      <c r="J170" s="194">
        <v>0</v>
      </c>
      <c r="K170" s="194">
        <f>ROUND(E170*J170,2)</f>
        <v>0</v>
      </c>
      <c r="L170" s="194">
        <v>0</v>
      </c>
      <c r="M170" s="194">
        <f>ROUND(E170*L170,2)</f>
        <v>0</v>
      </c>
      <c r="N170" s="195"/>
      <c r="O170" s="221" t="s">
        <v>295</v>
      </c>
      <c r="P170" s="32"/>
      <c r="Q170" s="32"/>
      <c r="R170" s="32"/>
      <c r="S170" s="32"/>
      <c r="T170" s="32"/>
      <c r="U170" s="32"/>
      <c r="V170" s="32"/>
      <c r="W170" s="32"/>
      <c r="X170" s="32"/>
      <c r="Y170" s="32"/>
      <c r="Z170" s="32"/>
      <c r="AA170" s="32"/>
      <c r="AB170" s="32"/>
      <c r="AC170" s="32"/>
      <c r="AD170" s="32"/>
      <c r="AE170" s="32" t="s">
        <v>384</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78</v>
      </c>
      <c r="B172" s="176" t="s">
        <v>2783</v>
      </c>
      <c r="C172" s="202" t="s">
        <v>2784</v>
      </c>
      <c r="D172" s="181" t="s">
        <v>560</v>
      </c>
      <c r="E172" s="186">
        <v>80</v>
      </c>
      <c r="F172" s="193"/>
      <c r="G172" s="194">
        <f>ROUND(E172*F172,2)</f>
        <v>0</v>
      </c>
      <c r="H172" s="194">
        <v>21</v>
      </c>
      <c r="I172" s="194">
        <f>G172*(1+H172/100)</f>
        <v>0</v>
      </c>
      <c r="J172" s="194">
        <v>0</v>
      </c>
      <c r="K172" s="194">
        <f>ROUND(E172*J172,2)</f>
        <v>0</v>
      </c>
      <c r="L172" s="194">
        <v>0</v>
      </c>
      <c r="M172" s="194">
        <f>ROUND(E172*L172,2)</f>
        <v>0</v>
      </c>
      <c r="N172" s="195"/>
      <c r="O172" s="221" t="s">
        <v>295</v>
      </c>
      <c r="P172" s="32"/>
      <c r="Q172" s="32"/>
      <c r="R172" s="32"/>
      <c r="S172" s="32"/>
      <c r="T172" s="32"/>
      <c r="U172" s="32"/>
      <c r="V172" s="32"/>
      <c r="W172" s="32"/>
      <c r="X172" s="32"/>
      <c r="Y172" s="32"/>
      <c r="Z172" s="32"/>
      <c r="AA172" s="32"/>
      <c r="AB172" s="32"/>
      <c r="AC172" s="32"/>
      <c r="AD172" s="32"/>
      <c r="AE172" s="32" t="s">
        <v>384</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79</v>
      </c>
      <c r="B174" s="176" t="s">
        <v>2785</v>
      </c>
      <c r="C174" s="202" t="s">
        <v>2786</v>
      </c>
      <c r="D174" s="181" t="s">
        <v>560</v>
      </c>
      <c r="E174" s="186">
        <v>80</v>
      </c>
      <c r="F174" s="193"/>
      <c r="G174" s="194">
        <f>ROUND(E174*F174,2)</f>
        <v>0</v>
      </c>
      <c r="H174" s="194">
        <v>21</v>
      </c>
      <c r="I174" s="194">
        <f>G174*(1+H174/100)</f>
        <v>0</v>
      </c>
      <c r="J174" s="194">
        <v>0</v>
      </c>
      <c r="K174" s="194">
        <f>ROUND(E174*J174,2)</f>
        <v>0</v>
      </c>
      <c r="L174" s="194">
        <v>0</v>
      </c>
      <c r="M174" s="194">
        <f>ROUND(E174*L174,2)</f>
        <v>0</v>
      </c>
      <c r="N174" s="195"/>
      <c r="O174" s="221" t="s">
        <v>295</v>
      </c>
      <c r="P174" s="32"/>
      <c r="Q174" s="32"/>
      <c r="R174" s="32"/>
      <c r="S174" s="32"/>
      <c r="T174" s="32"/>
      <c r="U174" s="32"/>
      <c r="V174" s="32"/>
      <c r="W174" s="32"/>
      <c r="X174" s="32"/>
      <c r="Y174" s="32"/>
      <c r="Z174" s="32"/>
      <c r="AA174" s="32"/>
      <c r="AB174" s="32"/>
      <c r="AC174" s="32"/>
      <c r="AD174" s="32"/>
      <c r="AE174" s="32" t="s">
        <v>384</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80</v>
      </c>
      <c r="B176" s="176" t="s">
        <v>2787</v>
      </c>
      <c r="C176" s="202" t="s">
        <v>2788</v>
      </c>
      <c r="D176" s="181" t="s">
        <v>560</v>
      </c>
      <c r="E176" s="186">
        <v>40</v>
      </c>
      <c r="F176" s="193"/>
      <c r="G176" s="194">
        <f>ROUND(E176*F176,2)</f>
        <v>0</v>
      </c>
      <c r="H176" s="194">
        <v>21</v>
      </c>
      <c r="I176" s="194">
        <f>G176*(1+H176/100)</f>
        <v>0</v>
      </c>
      <c r="J176" s="194">
        <v>0</v>
      </c>
      <c r="K176" s="194">
        <f>ROUND(E176*J176,2)</f>
        <v>0</v>
      </c>
      <c r="L176" s="194">
        <v>0</v>
      </c>
      <c r="M176" s="194">
        <f>ROUND(E176*L176,2)</f>
        <v>0</v>
      </c>
      <c r="N176" s="195"/>
      <c r="O176" s="221" t="s">
        <v>295</v>
      </c>
      <c r="P176" s="32"/>
      <c r="Q176" s="32"/>
      <c r="R176" s="32"/>
      <c r="S176" s="32"/>
      <c r="T176" s="32"/>
      <c r="U176" s="32"/>
      <c r="V176" s="32"/>
      <c r="W176" s="32"/>
      <c r="X176" s="32"/>
      <c r="Y176" s="32"/>
      <c r="Z176" s="32"/>
      <c r="AA176" s="32"/>
      <c r="AB176" s="32"/>
      <c r="AC176" s="32"/>
      <c r="AD176" s="32"/>
      <c r="AE176" s="32" t="s">
        <v>384</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93"/>
      <c r="D177" s="294"/>
      <c r="E177" s="295"/>
      <c r="F177" s="296"/>
      <c r="G177" s="29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81</v>
      </c>
      <c r="B178" s="176" t="s">
        <v>2789</v>
      </c>
      <c r="C178" s="202" t="s">
        <v>2790</v>
      </c>
      <c r="D178" s="181" t="s">
        <v>560</v>
      </c>
      <c r="E178" s="186">
        <v>190</v>
      </c>
      <c r="F178" s="193"/>
      <c r="G178" s="194">
        <f>ROUND(E178*F178,2)</f>
        <v>0</v>
      </c>
      <c r="H178" s="194">
        <v>21</v>
      </c>
      <c r="I178" s="194">
        <f>G178*(1+H178/100)</f>
        <v>0</v>
      </c>
      <c r="J178" s="194">
        <v>0</v>
      </c>
      <c r="K178" s="194">
        <f>ROUND(E178*J178,2)</f>
        <v>0</v>
      </c>
      <c r="L178" s="194">
        <v>0</v>
      </c>
      <c r="M178" s="194">
        <f>ROUND(E178*L178,2)</f>
        <v>0</v>
      </c>
      <c r="N178" s="195"/>
      <c r="O178" s="221" t="s">
        <v>295</v>
      </c>
      <c r="P178" s="32"/>
      <c r="Q178" s="32"/>
      <c r="R178" s="32"/>
      <c r="S178" s="32"/>
      <c r="T178" s="32"/>
      <c r="U178" s="32"/>
      <c r="V178" s="32"/>
      <c r="W178" s="32"/>
      <c r="X178" s="32"/>
      <c r="Y178" s="32"/>
      <c r="Z178" s="32"/>
      <c r="AA178" s="32"/>
      <c r="AB178" s="32"/>
      <c r="AC178" s="32"/>
      <c r="AD178" s="32"/>
      <c r="AE178" s="32" t="s">
        <v>384</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82</v>
      </c>
      <c r="B180" s="176" t="s">
        <v>2791</v>
      </c>
      <c r="C180" s="202" t="s">
        <v>2792</v>
      </c>
      <c r="D180" s="181" t="s">
        <v>560</v>
      </c>
      <c r="E180" s="186">
        <v>45</v>
      </c>
      <c r="F180" s="193"/>
      <c r="G180" s="194">
        <f>ROUND(E180*F180,2)</f>
        <v>0</v>
      </c>
      <c r="H180" s="194">
        <v>21</v>
      </c>
      <c r="I180" s="194">
        <f>G180*(1+H180/100)</f>
        <v>0</v>
      </c>
      <c r="J180" s="194">
        <v>0</v>
      </c>
      <c r="K180" s="194">
        <f>ROUND(E180*J180,2)</f>
        <v>0</v>
      </c>
      <c r="L180" s="194">
        <v>0</v>
      </c>
      <c r="M180" s="194">
        <f>ROUND(E180*L180,2)</f>
        <v>0</v>
      </c>
      <c r="N180" s="195"/>
      <c r="O180" s="221" t="s">
        <v>295</v>
      </c>
      <c r="P180" s="32"/>
      <c r="Q180" s="32"/>
      <c r="R180" s="32"/>
      <c r="S180" s="32"/>
      <c r="T180" s="32"/>
      <c r="U180" s="32"/>
      <c r="V180" s="32"/>
      <c r="W180" s="32"/>
      <c r="X180" s="32"/>
      <c r="Y180" s="32"/>
      <c r="Z180" s="32"/>
      <c r="AA180" s="32"/>
      <c r="AB180" s="32"/>
      <c r="AC180" s="32"/>
      <c r="AD180" s="32"/>
      <c r="AE180" s="32" t="s">
        <v>384</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ht="22.5" outlineLevel="1" x14ac:dyDescent="0.2">
      <c r="A182" s="217">
        <v>83</v>
      </c>
      <c r="B182" s="176" t="s">
        <v>2793</v>
      </c>
      <c r="C182" s="202" t="s">
        <v>2794</v>
      </c>
      <c r="D182" s="181" t="s">
        <v>560</v>
      </c>
      <c r="E182" s="186">
        <v>42</v>
      </c>
      <c r="F182" s="193"/>
      <c r="G182" s="194">
        <f>ROUND(E182*F182,2)</f>
        <v>0</v>
      </c>
      <c r="H182" s="194">
        <v>21</v>
      </c>
      <c r="I182" s="194">
        <f>G182*(1+H182/100)</f>
        <v>0</v>
      </c>
      <c r="J182" s="194">
        <v>0</v>
      </c>
      <c r="K182" s="194">
        <f>ROUND(E182*J182,2)</f>
        <v>0</v>
      </c>
      <c r="L182" s="194">
        <v>0</v>
      </c>
      <c r="M182" s="194">
        <f>ROUND(E182*L182,2)</f>
        <v>0</v>
      </c>
      <c r="N182" s="195"/>
      <c r="O182" s="221" t="s">
        <v>295</v>
      </c>
      <c r="P182" s="32"/>
      <c r="Q182" s="32"/>
      <c r="R182" s="32"/>
      <c r="S182" s="32"/>
      <c r="T182" s="32"/>
      <c r="U182" s="32"/>
      <c r="V182" s="32"/>
      <c r="W182" s="32"/>
      <c r="X182" s="32"/>
      <c r="Y182" s="32"/>
      <c r="Z182" s="32"/>
      <c r="AA182" s="32"/>
      <c r="AB182" s="32"/>
      <c r="AC182" s="32"/>
      <c r="AD182" s="32"/>
      <c r="AE182" s="32" t="s">
        <v>384</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x14ac:dyDescent="0.2">
      <c r="A184" s="216" t="s">
        <v>276</v>
      </c>
      <c r="B184" s="175" t="s">
        <v>136</v>
      </c>
      <c r="C184" s="201" t="s">
        <v>137</v>
      </c>
      <c r="D184" s="180"/>
      <c r="E184" s="185"/>
      <c r="F184" s="304">
        <f>SUM(G185:G250)</f>
        <v>0</v>
      </c>
      <c r="G184" s="305"/>
      <c r="H184" s="191"/>
      <c r="I184" s="191">
        <f>SUM(I185:I250)</f>
        <v>0</v>
      </c>
      <c r="J184" s="191"/>
      <c r="K184" s="191">
        <f>SUM(K185:K250)</f>
        <v>0</v>
      </c>
      <c r="L184" s="191"/>
      <c r="M184" s="191">
        <f>SUM(M185:M250)</f>
        <v>0</v>
      </c>
      <c r="N184" s="192"/>
      <c r="O184" s="220"/>
      <c r="AE184" t="s">
        <v>277</v>
      </c>
    </row>
    <row r="185" spans="1:60" outlineLevel="1" x14ac:dyDescent="0.2">
      <c r="A185" s="217">
        <v>84</v>
      </c>
      <c r="B185" s="176" t="s">
        <v>2795</v>
      </c>
      <c r="C185" s="202" t="s">
        <v>2796</v>
      </c>
      <c r="D185" s="181" t="s">
        <v>759</v>
      </c>
      <c r="E185" s="186">
        <v>4</v>
      </c>
      <c r="F185" s="193"/>
      <c r="G185" s="194">
        <f>ROUND(E185*F185,2)</f>
        <v>0</v>
      </c>
      <c r="H185" s="194">
        <v>21</v>
      </c>
      <c r="I185" s="194">
        <f>G185*(1+H185/100)</f>
        <v>0</v>
      </c>
      <c r="J185" s="194">
        <v>0</v>
      </c>
      <c r="K185" s="194">
        <f>ROUND(E185*J185,2)</f>
        <v>0</v>
      </c>
      <c r="L185" s="194">
        <v>0</v>
      </c>
      <c r="M185" s="194">
        <f>ROUND(E185*L185,2)</f>
        <v>0</v>
      </c>
      <c r="N185" s="195"/>
      <c r="O185" s="221" t="s">
        <v>295</v>
      </c>
      <c r="P185" s="32"/>
      <c r="Q185" s="32"/>
      <c r="R185" s="32"/>
      <c r="S185" s="32"/>
      <c r="T185" s="32"/>
      <c r="U185" s="32"/>
      <c r="V185" s="32"/>
      <c r="W185" s="32"/>
      <c r="X185" s="32"/>
      <c r="Y185" s="32"/>
      <c r="Z185" s="32"/>
      <c r="AA185" s="32"/>
      <c r="AB185" s="32"/>
      <c r="AC185" s="32"/>
      <c r="AD185" s="32"/>
      <c r="AE185" s="32" t="s">
        <v>384</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7">
        <v>85</v>
      </c>
      <c r="B187" s="176" t="s">
        <v>2797</v>
      </c>
      <c r="C187" s="202" t="s">
        <v>2798</v>
      </c>
      <c r="D187" s="181" t="s">
        <v>759</v>
      </c>
      <c r="E187" s="186">
        <v>9</v>
      </c>
      <c r="F187" s="193"/>
      <c r="G187" s="194">
        <f>ROUND(E187*F187,2)</f>
        <v>0</v>
      </c>
      <c r="H187" s="194">
        <v>21</v>
      </c>
      <c r="I187" s="194">
        <f>G187*(1+H187/100)</f>
        <v>0</v>
      </c>
      <c r="J187" s="194">
        <v>0</v>
      </c>
      <c r="K187" s="194">
        <f>ROUND(E187*J187,2)</f>
        <v>0</v>
      </c>
      <c r="L187" s="194">
        <v>0</v>
      </c>
      <c r="M187" s="194">
        <f>ROUND(E187*L187,2)</f>
        <v>0</v>
      </c>
      <c r="N187" s="195"/>
      <c r="O187" s="221" t="s">
        <v>295</v>
      </c>
      <c r="P187" s="32"/>
      <c r="Q187" s="32"/>
      <c r="R187" s="32"/>
      <c r="S187" s="32"/>
      <c r="T187" s="32"/>
      <c r="U187" s="32"/>
      <c r="V187" s="32"/>
      <c r="W187" s="32"/>
      <c r="X187" s="32"/>
      <c r="Y187" s="32"/>
      <c r="Z187" s="32"/>
      <c r="AA187" s="32"/>
      <c r="AB187" s="32"/>
      <c r="AC187" s="32"/>
      <c r="AD187" s="32"/>
      <c r="AE187" s="32" t="s">
        <v>384</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86</v>
      </c>
      <c r="B189" s="176" t="s">
        <v>2799</v>
      </c>
      <c r="C189" s="202" t="s">
        <v>2800</v>
      </c>
      <c r="D189" s="181" t="s">
        <v>759</v>
      </c>
      <c r="E189" s="186">
        <v>1</v>
      </c>
      <c r="F189" s="193"/>
      <c r="G189" s="194">
        <f>ROUND(E189*F189,2)</f>
        <v>0</v>
      </c>
      <c r="H189" s="194">
        <v>21</v>
      </c>
      <c r="I189" s="194">
        <f>G189*(1+H189/100)</f>
        <v>0</v>
      </c>
      <c r="J189" s="194">
        <v>0</v>
      </c>
      <c r="K189" s="194">
        <f>ROUND(E189*J189,2)</f>
        <v>0</v>
      </c>
      <c r="L189" s="194">
        <v>0</v>
      </c>
      <c r="M189" s="194">
        <f>ROUND(E189*L189,2)</f>
        <v>0</v>
      </c>
      <c r="N189" s="195"/>
      <c r="O189" s="221" t="s">
        <v>295</v>
      </c>
      <c r="P189" s="32"/>
      <c r="Q189" s="32"/>
      <c r="R189" s="32"/>
      <c r="S189" s="32"/>
      <c r="T189" s="32"/>
      <c r="U189" s="32"/>
      <c r="V189" s="32"/>
      <c r="W189" s="32"/>
      <c r="X189" s="32"/>
      <c r="Y189" s="32"/>
      <c r="Z189" s="32"/>
      <c r="AA189" s="32"/>
      <c r="AB189" s="32"/>
      <c r="AC189" s="32"/>
      <c r="AD189" s="32"/>
      <c r="AE189" s="32" t="s">
        <v>384</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7">
        <v>87</v>
      </c>
      <c r="B191" s="176" t="s">
        <v>2801</v>
      </c>
      <c r="C191" s="202" t="s">
        <v>2802</v>
      </c>
      <c r="D191" s="181" t="s">
        <v>759</v>
      </c>
      <c r="E191" s="186">
        <v>6</v>
      </c>
      <c r="F191" s="193"/>
      <c r="G191" s="194">
        <f>ROUND(E191*F191,2)</f>
        <v>0</v>
      </c>
      <c r="H191" s="194">
        <v>21</v>
      </c>
      <c r="I191" s="194">
        <f>G191*(1+H191/100)</f>
        <v>0</v>
      </c>
      <c r="J191" s="194">
        <v>0</v>
      </c>
      <c r="K191" s="194">
        <f>ROUND(E191*J191,2)</f>
        <v>0</v>
      </c>
      <c r="L191" s="194">
        <v>0</v>
      </c>
      <c r="M191" s="194">
        <f>ROUND(E191*L191,2)</f>
        <v>0</v>
      </c>
      <c r="N191" s="195"/>
      <c r="O191" s="221" t="s">
        <v>295</v>
      </c>
      <c r="P191" s="32"/>
      <c r="Q191" s="32"/>
      <c r="R191" s="32"/>
      <c r="S191" s="32"/>
      <c r="T191" s="32"/>
      <c r="U191" s="32"/>
      <c r="V191" s="32"/>
      <c r="W191" s="32"/>
      <c r="X191" s="32"/>
      <c r="Y191" s="32"/>
      <c r="Z191" s="32"/>
      <c r="AA191" s="32"/>
      <c r="AB191" s="32"/>
      <c r="AC191" s="32"/>
      <c r="AD191" s="32"/>
      <c r="AE191" s="32" t="s">
        <v>384</v>
      </c>
      <c r="AF191" s="32"/>
      <c r="AG191" s="32"/>
      <c r="AH191" s="32"/>
      <c r="AI191" s="32"/>
      <c r="AJ191" s="32"/>
      <c r="AK191" s="32"/>
      <c r="AL191" s="32"/>
      <c r="AM191" s="32">
        <v>21</v>
      </c>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93"/>
      <c r="D192" s="294"/>
      <c r="E192" s="295"/>
      <c r="F192" s="296"/>
      <c r="G192" s="29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7">
        <v>88</v>
      </c>
      <c r="B193" s="176" t="s">
        <v>2803</v>
      </c>
      <c r="C193" s="202" t="s">
        <v>2804</v>
      </c>
      <c r="D193" s="181" t="s">
        <v>759</v>
      </c>
      <c r="E193" s="186">
        <v>4</v>
      </c>
      <c r="F193" s="193"/>
      <c r="G193" s="194">
        <f>ROUND(E193*F193,2)</f>
        <v>0</v>
      </c>
      <c r="H193" s="194">
        <v>21</v>
      </c>
      <c r="I193" s="194">
        <f>G193*(1+H193/100)</f>
        <v>0</v>
      </c>
      <c r="J193" s="194">
        <v>0</v>
      </c>
      <c r="K193" s="194">
        <f>ROUND(E193*J193,2)</f>
        <v>0</v>
      </c>
      <c r="L193" s="194">
        <v>0</v>
      </c>
      <c r="M193" s="194">
        <f>ROUND(E193*L193,2)</f>
        <v>0</v>
      </c>
      <c r="N193" s="195"/>
      <c r="O193" s="221" t="s">
        <v>295</v>
      </c>
      <c r="P193" s="32"/>
      <c r="Q193" s="32"/>
      <c r="R193" s="32"/>
      <c r="S193" s="32"/>
      <c r="T193" s="32"/>
      <c r="U193" s="32"/>
      <c r="V193" s="32"/>
      <c r="W193" s="32"/>
      <c r="X193" s="32"/>
      <c r="Y193" s="32"/>
      <c r="Z193" s="32"/>
      <c r="AA193" s="32"/>
      <c r="AB193" s="32"/>
      <c r="AC193" s="32"/>
      <c r="AD193" s="32"/>
      <c r="AE193" s="32" t="s">
        <v>384</v>
      </c>
      <c r="AF193" s="32"/>
      <c r="AG193" s="32"/>
      <c r="AH193" s="32"/>
      <c r="AI193" s="32"/>
      <c r="AJ193" s="32"/>
      <c r="AK193" s="32"/>
      <c r="AL193" s="32"/>
      <c r="AM193" s="32">
        <v>21</v>
      </c>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93"/>
      <c r="D194" s="294"/>
      <c r="E194" s="295"/>
      <c r="F194" s="296"/>
      <c r="G194" s="297"/>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ht="22.5" outlineLevel="1" x14ac:dyDescent="0.2">
      <c r="A195" s="217">
        <v>89</v>
      </c>
      <c r="B195" s="176" t="s">
        <v>2805</v>
      </c>
      <c r="C195" s="202" t="s">
        <v>2806</v>
      </c>
      <c r="D195" s="181" t="s">
        <v>759</v>
      </c>
      <c r="E195" s="186">
        <v>12</v>
      </c>
      <c r="F195" s="193"/>
      <c r="G195" s="194">
        <f>ROUND(E195*F195,2)</f>
        <v>0</v>
      </c>
      <c r="H195" s="194">
        <v>21</v>
      </c>
      <c r="I195" s="194">
        <f>G195*(1+H195/100)</f>
        <v>0</v>
      </c>
      <c r="J195" s="194">
        <v>0</v>
      </c>
      <c r="K195" s="194">
        <f>ROUND(E195*J195,2)</f>
        <v>0</v>
      </c>
      <c r="L195" s="194">
        <v>0</v>
      </c>
      <c r="M195" s="194">
        <f>ROUND(E195*L195,2)</f>
        <v>0</v>
      </c>
      <c r="N195" s="195"/>
      <c r="O195" s="221" t="s">
        <v>295</v>
      </c>
      <c r="P195" s="32"/>
      <c r="Q195" s="32"/>
      <c r="R195" s="32"/>
      <c r="S195" s="32"/>
      <c r="T195" s="32"/>
      <c r="U195" s="32"/>
      <c r="V195" s="32"/>
      <c r="W195" s="32"/>
      <c r="X195" s="32"/>
      <c r="Y195" s="32"/>
      <c r="Z195" s="32"/>
      <c r="AA195" s="32"/>
      <c r="AB195" s="32"/>
      <c r="AC195" s="32"/>
      <c r="AD195" s="32"/>
      <c r="AE195" s="32" t="s">
        <v>384</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7">
        <v>90</v>
      </c>
      <c r="B197" s="176" t="s">
        <v>2807</v>
      </c>
      <c r="C197" s="202" t="s">
        <v>2808</v>
      </c>
      <c r="D197" s="181" t="s">
        <v>759</v>
      </c>
      <c r="E197" s="186">
        <v>2</v>
      </c>
      <c r="F197" s="193"/>
      <c r="G197" s="194">
        <f>ROUND(E197*F197,2)</f>
        <v>0</v>
      </c>
      <c r="H197" s="194">
        <v>21</v>
      </c>
      <c r="I197" s="194">
        <f>G197*(1+H197/100)</f>
        <v>0</v>
      </c>
      <c r="J197" s="194">
        <v>0</v>
      </c>
      <c r="K197" s="194">
        <f>ROUND(E197*J197,2)</f>
        <v>0</v>
      </c>
      <c r="L197" s="194">
        <v>0</v>
      </c>
      <c r="M197" s="194">
        <f>ROUND(E197*L197,2)</f>
        <v>0</v>
      </c>
      <c r="N197" s="195"/>
      <c r="O197" s="221" t="s">
        <v>295</v>
      </c>
      <c r="P197" s="32"/>
      <c r="Q197" s="32"/>
      <c r="R197" s="32"/>
      <c r="S197" s="32"/>
      <c r="T197" s="32"/>
      <c r="U197" s="32"/>
      <c r="V197" s="32"/>
      <c r="W197" s="32"/>
      <c r="X197" s="32"/>
      <c r="Y197" s="32"/>
      <c r="Z197" s="32"/>
      <c r="AA197" s="32"/>
      <c r="AB197" s="32"/>
      <c r="AC197" s="32"/>
      <c r="AD197" s="32"/>
      <c r="AE197" s="32" t="s">
        <v>384</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93"/>
      <c r="D198" s="294"/>
      <c r="E198" s="295"/>
      <c r="F198" s="296"/>
      <c r="G198" s="297"/>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7">
        <v>91</v>
      </c>
      <c r="B199" s="176" t="s">
        <v>2809</v>
      </c>
      <c r="C199" s="202" t="s">
        <v>2810</v>
      </c>
      <c r="D199" s="181" t="s">
        <v>759</v>
      </c>
      <c r="E199" s="186">
        <v>3</v>
      </c>
      <c r="F199" s="193"/>
      <c r="G199" s="194">
        <f>ROUND(E199*F199,2)</f>
        <v>0</v>
      </c>
      <c r="H199" s="194">
        <v>21</v>
      </c>
      <c r="I199" s="194">
        <f>G199*(1+H199/100)</f>
        <v>0</v>
      </c>
      <c r="J199" s="194">
        <v>0</v>
      </c>
      <c r="K199" s="194">
        <f>ROUND(E199*J199,2)</f>
        <v>0</v>
      </c>
      <c r="L199" s="194">
        <v>0</v>
      </c>
      <c r="M199" s="194">
        <f>ROUND(E199*L199,2)</f>
        <v>0</v>
      </c>
      <c r="N199" s="195"/>
      <c r="O199" s="221" t="s">
        <v>295</v>
      </c>
      <c r="P199" s="32"/>
      <c r="Q199" s="32"/>
      <c r="R199" s="32"/>
      <c r="S199" s="32"/>
      <c r="T199" s="32"/>
      <c r="U199" s="32"/>
      <c r="V199" s="32"/>
      <c r="W199" s="32"/>
      <c r="X199" s="32"/>
      <c r="Y199" s="32"/>
      <c r="Z199" s="32"/>
      <c r="AA199" s="32"/>
      <c r="AB199" s="32"/>
      <c r="AC199" s="32"/>
      <c r="AD199" s="32"/>
      <c r="AE199" s="32" t="s">
        <v>384</v>
      </c>
      <c r="AF199" s="32"/>
      <c r="AG199" s="32"/>
      <c r="AH199" s="32"/>
      <c r="AI199" s="32"/>
      <c r="AJ199" s="32"/>
      <c r="AK199" s="32"/>
      <c r="AL199" s="32"/>
      <c r="AM199" s="32">
        <v>21</v>
      </c>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93"/>
      <c r="D200" s="294"/>
      <c r="E200" s="295"/>
      <c r="F200" s="296"/>
      <c r="G200" s="297"/>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ht="22.5" outlineLevel="1" x14ac:dyDescent="0.2">
      <c r="A201" s="217">
        <v>92</v>
      </c>
      <c r="B201" s="176" t="s">
        <v>2811</v>
      </c>
      <c r="C201" s="202" t="s">
        <v>2812</v>
      </c>
      <c r="D201" s="181" t="s">
        <v>759</v>
      </c>
      <c r="E201" s="186">
        <v>13</v>
      </c>
      <c r="F201" s="193"/>
      <c r="G201" s="194">
        <f>ROUND(E201*F201,2)</f>
        <v>0</v>
      </c>
      <c r="H201" s="194">
        <v>21</v>
      </c>
      <c r="I201" s="194">
        <f>G201*(1+H201/100)</f>
        <v>0</v>
      </c>
      <c r="J201" s="194">
        <v>0</v>
      </c>
      <c r="K201" s="194">
        <f>ROUND(E201*J201,2)</f>
        <v>0</v>
      </c>
      <c r="L201" s="194">
        <v>0</v>
      </c>
      <c r="M201" s="194">
        <f>ROUND(E201*L201,2)</f>
        <v>0</v>
      </c>
      <c r="N201" s="195"/>
      <c r="O201" s="221" t="s">
        <v>295</v>
      </c>
      <c r="P201" s="32"/>
      <c r="Q201" s="32"/>
      <c r="R201" s="32"/>
      <c r="S201" s="32"/>
      <c r="T201" s="32"/>
      <c r="U201" s="32"/>
      <c r="V201" s="32"/>
      <c r="W201" s="32"/>
      <c r="X201" s="32"/>
      <c r="Y201" s="32"/>
      <c r="Z201" s="32"/>
      <c r="AA201" s="32"/>
      <c r="AB201" s="32"/>
      <c r="AC201" s="32"/>
      <c r="AD201" s="32"/>
      <c r="AE201" s="32" t="s">
        <v>384</v>
      </c>
      <c r="AF201" s="32"/>
      <c r="AG201" s="32"/>
      <c r="AH201" s="32"/>
      <c r="AI201" s="32"/>
      <c r="AJ201" s="32"/>
      <c r="AK201" s="32"/>
      <c r="AL201" s="32"/>
      <c r="AM201" s="32">
        <v>21</v>
      </c>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177"/>
      <c r="C202" s="293"/>
      <c r="D202" s="294"/>
      <c r="E202" s="295"/>
      <c r="F202" s="296"/>
      <c r="G202" s="29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ht="22.5" outlineLevel="1" x14ac:dyDescent="0.2">
      <c r="A203" s="217">
        <v>93</v>
      </c>
      <c r="B203" s="176" t="s">
        <v>2813</v>
      </c>
      <c r="C203" s="202" t="s">
        <v>2814</v>
      </c>
      <c r="D203" s="181" t="s">
        <v>759</v>
      </c>
      <c r="E203" s="186">
        <v>1</v>
      </c>
      <c r="F203" s="193"/>
      <c r="G203" s="194">
        <f>ROUND(E203*F203,2)</f>
        <v>0</v>
      </c>
      <c r="H203" s="194">
        <v>21</v>
      </c>
      <c r="I203" s="194">
        <f>G203*(1+H203/100)</f>
        <v>0</v>
      </c>
      <c r="J203" s="194">
        <v>0</v>
      </c>
      <c r="K203" s="194">
        <f>ROUND(E203*J203,2)</f>
        <v>0</v>
      </c>
      <c r="L203" s="194">
        <v>0</v>
      </c>
      <c r="M203" s="194">
        <f>ROUND(E203*L203,2)</f>
        <v>0</v>
      </c>
      <c r="N203" s="195"/>
      <c r="O203" s="221" t="s">
        <v>295</v>
      </c>
      <c r="P203" s="32"/>
      <c r="Q203" s="32"/>
      <c r="R203" s="32"/>
      <c r="S203" s="32"/>
      <c r="T203" s="32"/>
      <c r="U203" s="32"/>
      <c r="V203" s="32"/>
      <c r="W203" s="32"/>
      <c r="X203" s="32"/>
      <c r="Y203" s="32"/>
      <c r="Z203" s="32"/>
      <c r="AA203" s="32"/>
      <c r="AB203" s="32"/>
      <c r="AC203" s="32"/>
      <c r="AD203" s="32"/>
      <c r="AE203" s="32" t="s">
        <v>384</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93"/>
      <c r="D204" s="294"/>
      <c r="E204" s="295"/>
      <c r="F204" s="296"/>
      <c r="G204" s="297"/>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7">
        <v>94</v>
      </c>
      <c r="B205" s="176" t="s">
        <v>2815</v>
      </c>
      <c r="C205" s="202" t="s">
        <v>2816</v>
      </c>
      <c r="D205" s="181" t="s">
        <v>759</v>
      </c>
      <c r="E205" s="186">
        <v>1</v>
      </c>
      <c r="F205" s="193"/>
      <c r="G205" s="194">
        <f>ROUND(E205*F205,2)</f>
        <v>0</v>
      </c>
      <c r="H205" s="194">
        <v>21</v>
      </c>
      <c r="I205" s="194">
        <f>G205*(1+H205/100)</f>
        <v>0</v>
      </c>
      <c r="J205" s="194">
        <v>0</v>
      </c>
      <c r="K205" s="194">
        <f>ROUND(E205*J205,2)</f>
        <v>0</v>
      </c>
      <c r="L205" s="194">
        <v>0</v>
      </c>
      <c r="M205" s="194">
        <f>ROUND(E205*L205,2)</f>
        <v>0</v>
      </c>
      <c r="N205" s="195"/>
      <c r="O205" s="221" t="s">
        <v>295</v>
      </c>
      <c r="P205" s="32"/>
      <c r="Q205" s="32"/>
      <c r="R205" s="32"/>
      <c r="S205" s="32"/>
      <c r="T205" s="32"/>
      <c r="U205" s="32"/>
      <c r="V205" s="32"/>
      <c r="W205" s="32"/>
      <c r="X205" s="32"/>
      <c r="Y205" s="32"/>
      <c r="Z205" s="32"/>
      <c r="AA205" s="32"/>
      <c r="AB205" s="32"/>
      <c r="AC205" s="32"/>
      <c r="AD205" s="32"/>
      <c r="AE205" s="32" t="s">
        <v>384</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7">
        <v>95</v>
      </c>
      <c r="B207" s="176" t="s">
        <v>2817</v>
      </c>
      <c r="C207" s="202" t="s">
        <v>2818</v>
      </c>
      <c r="D207" s="181" t="s">
        <v>759</v>
      </c>
      <c r="E207" s="186">
        <v>2</v>
      </c>
      <c r="F207" s="193"/>
      <c r="G207" s="194">
        <f>ROUND(E207*F207,2)</f>
        <v>0</v>
      </c>
      <c r="H207" s="194">
        <v>21</v>
      </c>
      <c r="I207" s="194">
        <f>G207*(1+H207/100)</f>
        <v>0</v>
      </c>
      <c r="J207" s="194">
        <v>0</v>
      </c>
      <c r="K207" s="194">
        <f>ROUND(E207*J207,2)</f>
        <v>0</v>
      </c>
      <c r="L207" s="194">
        <v>0</v>
      </c>
      <c r="M207" s="194">
        <f>ROUND(E207*L207,2)</f>
        <v>0</v>
      </c>
      <c r="N207" s="195"/>
      <c r="O207" s="221" t="s">
        <v>295</v>
      </c>
      <c r="P207" s="32"/>
      <c r="Q207" s="32"/>
      <c r="R207" s="32"/>
      <c r="S207" s="32"/>
      <c r="T207" s="32"/>
      <c r="U207" s="32"/>
      <c r="V207" s="32"/>
      <c r="W207" s="32"/>
      <c r="X207" s="32"/>
      <c r="Y207" s="32"/>
      <c r="Z207" s="32"/>
      <c r="AA207" s="32"/>
      <c r="AB207" s="32"/>
      <c r="AC207" s="32"/>
      <c r="AD207" s="32"/>
      <c r="AE207" s="32" t="s">
        <v>384</v>
      </c>
      <c r="AF207" s="32"/>
      <c r="AG207" s="32"/>
      <c r="AH207" s="32"/>
      <c r="AI207" s="32"/>
      <c r="AJ207" s="32"/>
      <c r="AK207" s="32"/>
      <c r="AL207" s="32"/>
      <c r="AM207" s="32">
        <v>21</v>
      </c>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93"/>
      <c r="D208" s="294"/>
      <c r="E208" s="295"/>
      <c r="F208" s="296"/>
      <c r="G208" s="29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7">
        <v>96</v>
      </c>
      <c r="B209" s="176" t="s">
        <v>2819</v>
      </c>
      <c r="C209" s="202" t="s">
        <v>2820</v>
      </c>
      <c r="D209" s="181" t="s">
        <v>759</v>
      </c>
      <c r="E209" s="186">
        <v>3</v>
      </c>
      <c r="F209" s="193"/>
      <c r="G209" s="194">
        <f>ROUND(E209*F209,2)</f>
        <v>0</v>
      </c>
      <c r="H209" s="194">
        <v>21</v>
      </c>
      <c r="I209" s="194">
        <f>G209*(1+H209/100)</f>
        <v>0</v>
      </c>
      <c r="J209" s="194">
        <v>0</v>
      </c>
      <c r="K209" s="194">
        <f>ROUND(E209*J209,2)</f>
        <v>0</v>
      </c>
      <c r="L209" s="194">
        <v>0</v>
      </c>
      <c r="M209" s="194">
        <f>ROUND(E209*L209,2)</f>
        <v>0</v>
      </c>
      <c r="N209" s="195"/>
      <c r="O209" s="221" t="s">
        <v>295</v>
      </c>
      <c r="P209" s="32"/>
      <c r="Q209" s="32"/>
      <c r="R209" s="32"/>
      <c r="S209" s="32"/>
      <c r="T209" s="32"/>
      <c r="U209" s="32"/>
      <c r="V209" s="32"/>
      <c r="W209" s="32"/>
      <c r="X209" s="32"/>
      <c r="Y209" s="32"/>
      <c r="Z209" s="32"/>
      <c r="AA209" s="32"/>
      <c r="AB209" s="32"/>
      <c r="AC209" s="32"/>
      <c r="AD209" s="32"/>
      <c r="AE209" s="32" t="s">
        <v>384</v>
      </c>
      <c r="AF209" s="32"/>
      <c r="AG209" s="32"/>
      <c r="AH209" s="32"/>
      <c r="AI209" s="32"/>
      <c r="AJ209" s="32"/>
      <c r="AK209" s="32"/>
      <c r="AL209" s="32"/>
      <c r="AM209" s="32">
        <v>21</v>
      </c>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93"/>
      <c r="D210" s="294"/>
      <c r="E210" s="295"/>
      <c r="F210" s="296"/>
      <c r="G210" s="297"/>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7">
        <v>97</v>
      </c>
      <c r="B211" s="176" t="s">
        <v>2821</v>
      </c>
      <c r="C211" s="202" t="s">
        <v>2822</v>
      </c>
      <c r="D211" s="181" t="s">
        <v>759</v>
      </c>
      <c r="E211" s="186">
        <v>3</v>
      </c>
      <c r="F211" s="193"/>
      <c r="G211" s="194">
        <f>ROUND(E211*F211,2)</f>
        <v>0</v>
      </c>
      <c r="H211" s="194">
        <v>21</v>
      </c>
      <c r="I211" s="194">
        <f>G211*(1+H211/100)</f>
        <v>0</v>
      </c>
      <c r="J211" s="194">
        <v>0</v>
      </c>
      <c r="K211" s="194">
        <f>ROUND(E211*J211,2)</f>
        <v>0</v>
      </c>
      <c r="L211" s="194">
        <v>0</v>
      </c>
      <c r="M211" s="194">
        <f>ROUND(E211*L211,2)</f>
        <v>0</v>
      </c>
      <c r="N211" s="195"/>
      <c r="O211" s="221" t="s">
        <v>295</v>
      </c>
      <c r="P211" s="32"/>
      <c r="Q211" s="32"/>
      <c r="R211" s="32"/>
      <c r="S211" s="32"/>
      <c r="T211" s="32"/>
      <c r="U211" s="32"/>
      <c r="V211" s="32"/>
      <c r="W211" s="32"/>
      <c r="X211" s="32"/>
      <c r="Y211" s="32"/>
      <c r="Z211" s="32"/>
      <c r="AA211" s="32"/>
      <c r="AB211" s="32"/>
      <c r="AC211" s="32"/>
      <c r="AD211" s="32"/>
      <c r="AE211" s="32" t="s">
        <v>384</v>
      </c>
      <c r="AF211" s="32"/>
      <c r="AG211" s="32"/>
      <c r="AH211" s="32"/>
      <c r="AI211" s="32"/>
      <c r="AJ211" s="32"/>
      <c r="AK211" s="32"/>
      <c r="AL211" s="32"/>
      <c r="AM211" s="32">
        <v>21</v>
      </c>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93"/>
      <c r="D212" s="294"/>
      <c r="E212" s="295"/>
      <c r="F212" s="296"/>
      <c r="G212" s="297"/>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7">
        <v>98</v>
      </c>
      <c r="B213" s="176" t="s">
        <v>2823</v>
      </c>
      <c r="C213" s="202" t="s">
        <v>2824</v>
      </c>
      <c r="D213" s="181" t="s">
        <v>759</v>
      </c>
      <c r="E213" s="186">
        <v>2</v>
      </c>
      <c r="F213" s="193"/>
      <c r="G213" s="194">
        <f>ROUND(E213*F213,2)</f>
        <v>0</v>
      </c>
      <c r="H213" s="194">
        <v>21</v>
      </c>
      <c r="I213" s="194">
        <f>G213*(1+H213/100)</f>
        <v>0</v>
      </c>
      <c r="J213" s="194">
        <v>0</v>
      </c>
      <c r="K213" s="194">
        <f>ROUND(E213*J213,2)</f>
        <v>0</v>
      </c>
      <c r="L213" s="194">
        <v>0</v>
      </c>
      <c r="M213" s="194">
        <f>ROUND(E213*L213,2)</f>
        <v>0</v>
      </c>
      <c r="N213" s="195"/>
      <c r="O213" s="221" t="s">
        <v>295</v>
      </c>
      <c r="P213" s="32"/>
      <c r="Q213" s="32"/>
      <c r="R213" s="32"/>
      <c r="S213" s="32"/>
      <c r="T213" s="32"/>
      <c r="U213" s="32"/>
      <c r="V213" s="32"/>
      <c r="W213" s="32"/>
      <c r="X213" s="32"/>
      <c r="Y213" s="32"/>
      <c r="Z213" s="32"/>
      <c r="AA213" s="32"/>
      <c r="AB213" s="32"/>
      <c r="AC213" s="32"/>
      <c r="AD213" s="32"/>
      <c r="AE213" s="32" t="s">
        <v>384</v>
      </c>
      <c r="AF213" s="32"/>
      <c r="AG213" s="32"/>
      <c r="AH213" s="32"/>
      <c r="AI213" s="32"/>
      <c r="AJ213" s="32"/>
      <c r="AK213" s="32"/>
      <c r="AL213" s="32"/>
      <c r="AM213" s="32">
        <v>21</v>
      </c>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93"/>
      <c r="D214" s="294"/>
      <c r="E214" s="295"/>
      <c r="F214" s="296"/>
      <c r="G214" s="297"/>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7">
        <v>99</v>
      </c>
      <c r="B215" s="176" t="s">
        <v>2825</v>
      </c>
      <c r="C215" s="202" t="s">
        <v>2826</v>
      </c>
      <c r="D215" s="181" t="s">
        <v>759</v>
      </c>
      <c r="E215" s="186">
        <v>2</v>
      </c>
      <c r="F215" s="193"/>
      <c r="G215" s="194">
        <f>ROUND(E215*F215,2)</f>
        <v>0</v>
      </c>
      <c r="H215" s="194">
        <v>21</v>
      </c>
      <c r="I215" s="194">
        <f>G215*(1+H215/100)</f>
        <v>0</v>
      </c>
      <c r="J215" s="194">
        <v>0</v>
      </c>
      <c r="K215" s="194">
        <f>ROUND(E215*J215,2)</f>
        <v>0</v>
      </c>
      <c r="L215" s="194">
        <v>0</v>
      </c>
      <c r="M215" s="194">
        <f>ROUND(E215*L215,2)</f>
        <v>0</v>
      </c>
      <c r="N215" s="195"/>
      <c r="O215" s="221" t="s">
        <v>295</v>
      </c>
      <c r="P215" s="32"/>
      <c r="Q215" s="32"/>
      <c r="R215" s="32"/>
      <c r="S215" s="32"/>
      <c r="T215" s="32"/>
      <c r="U215" s="32"/>
      <c r="V215" s="32"/>
      <c r="W215" s="32"/>
      <c r="X215" s="32"/>
      <c r="Y215" s="32"/>
      <c r="Z215" s="32"/>
      <c r="AA215" s="32"/>
      <c r="AB215" s="32"/>
      <c r="AC215" s="32"/>
      <c r="AD215" s="32"/>
      <c r="AE215" s="32" t="s">
        <v>384</v>
      </c>
      <c r="AF215" s="32"/>
      <c r="AG215" s="32"/>
      <c r="AH215" s="32"/>
      <c r="AI215" s="32"/>
      <c r="AJ215" s="32"/>
      <c r="AK215" s="32"/>
      <c r="AL215" s="32"/>
      <c r="AM215" s="32">
        <v>21</v>
      </c>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93"/>
      <c r="D216" s="294"/>
      <c r="E216" s="295"/>
      <c r="F216" s="296"/>
      <c r="G216" s="297"/>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7">
        <v>100</v>
      </c>
      <c r="B217" s="176" t="s">
        <v>2827</v>
      </c>
      <c r="C217" s="202" t="s">
        <v>2828</v>
      </c>
      <c r="D217" s="181" t="s">
        <v>759</v>
      </c>
      <c r="E217" s="186">
        <v>23</v>
      </c>
      <c r="F217" s="193"/>
      <c r="G217" s="194">
        <f>ROUND(E217*F217,2)</f>
        <v>0</v>
      </c>
      <c r="H217" s="194">
        <v>21</v>
      </c>
      <c r="I217" s="194">
        <f>G217*(1+H217/100)</f>
        <v>0</v>
      </c>
      <c r="J217" s="194">
        <v>0</v>
      </c>
      <c r="K217" s="194">
        <f>ROUND(E217*J217,2)</f>
        <v>0</v>
      </c>
      <c r="L217" s="194">
        <v>0</v>
      </c>
      <c r="M217" s="194">
        <f>ROUND(E217*L217,2)</f>
        <v>0</v>
      </c>
      <c r="N217" s="195"/>
      <c r="O217" s="221" t="s">
        <v>295</v>
      </c>
      <c r="P217" s="32"/>
      <c r="Q217" s="32"/>
      <c r="R217" s="32"/>
      <c r="S217" s="32"/>
      <c r="T217" s="32"/>
      <c r="U217" s="32"/>
      <c r="V217" s="32"/>
      <c r="W217" s="32"/>
      <c r="X217" s="32"/>
      <c r="Y217" s="32"/>
      <c r="Z217" s="32"/>
      <c r="AA217" s="32"/>
      <c r="AB217" s="32"/>
      <c r="AC217" s="32"/>
      <c r="AD217" s="32"/>
      <c r="AE217" s="32" t="s">
        <v>384</v>
      </c>
      <c r="AF217" s="32"/>
      <c r="AG217" s="32"/>
      <c r="AH217" s="32"/>
      <c r="AI217" s="32"/>
      <c r="AJ217" s="32"/>
      <c r="AK217" s="32"/>
      <c r="AL217" s="32"/>
      <c r="AM217" s="32">
        <v>21</v>
      </c>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7">
        <v>101</v>
      </c>
      <c r="B219" s="176" t="s">
        <v>2829</v>
      </c>
      <c r="C219" s="202" t="s">
        <v>2830</v>
      </c>
      <c r="D219" s="181" t="s">
        <v>759</v>
      </c>
      <c r="E219" s="186">
        <v>13</v>
      </c>
      <c r="F219" s="193"/>
      <c r="G219" s="194">
        <f>ROUND(E219*F219,2)</f>
        <v>0</v>
      </c>
      <c r="H219" s="194">
        <v>21</v>
      </c>
      <c r="I219" s="194">
        <f>G219*(1+H219/100)</f>
        <v>0</v>
      </c>
      <c r="J219" s="194">
        <v>0</v>
      </c>
      <c r="K219" s="194">
        <f>ROUND(E219*J219,2)</f>
        <v>0</v>
      </c>
      <c r="L219" s="194">
        <v>0</v>
      </c>
      <c r="M219" s="194">
        <f>ROUND(E219*L219,2)</f>
        <v>0</v>
      </c>
      <c r="N219" s="195"/>
      <c r="O219" s="221" t="s">
        <v>295</v>
      </c>
      <c r="P219" s="32"/>
      <c r="Q219" s="32"/>
      <c r="R219" s="32"/>
      <c r="S219" s="32"/>
      <c r="T219" s="32"/>
      <c r="U219" s="32"/>
      <c r="V219" s="32"/>
      <c r="W219" s="32"/>
      <c r="X219" s="32"/>
      <c r="Y219" s="32"/>
      <c r="Z219" s="32"/>
      <c r="AA219" s="32"/>
      <c r="AB219" s="32"/>
      <c r="AC219" s="32"/>
      <c r="AD219" s="32"/>
      <c r="AE219" s="32" t="s">
        <v>384</v>
      </c>
      <c r="AF219" s="32"/>
      <c r="AG219" s="32"/>
      <c r="AH219" s="32"/>
      <c r="AI219" s="32"/>
      <c r="AJ219" s="32"/>
      <c r="AK219" s="32"/>
      <c r="AL219" s="32"/>
      <c r="AM219" s="32">
        <v>21</v>
      </c>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93"/>
      <c r="D220" s="294"/>
      <c r="E220" s="295"/>
      <c r="F220" s="296"/>
      <c r="G220" s="297"/>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ht="22.5" outlineLevel="1" x14ac:dyDescent="0.2">
      <c r="A221" s="217">
        <v>102</v>
      </c>
      <c r="B221" s="176" t="s">
        <v>2831</v>
      </c>
      <c r="C221" s="202" t="s">
        <v>2832</v>
      </c>
      <c r="D221" s="181" t="s">
        <v>759</v>
      </c>
      <c r="E221" s="186">
        <v>3</v>
      </c>
      <c r="F221" s="193"/>
      <c r="G221" s="194">
        <f>ROUND(E221*F221,2)</f>
        <v>0</v>
      </c>
      <c r="H221" s="194">
        <v>21</v>
      </c>
      <c r="I221" s="194">
        <f>G221*(1+H221/100)</f>
        <v>0</v>
      </c>
      <c r="J221" s="194">
        <v>0</v>
      </c>
      <c r="K221" s="194">
        <f>ROUND(E221*J221,2)</f>
        <v>0</v>
      </c>
      <c r="L221" s="194">
        <v>0</v>
      </c>
      <c r="M221" s="194">
        <f>ROUND(E221*L221,2)</f>
        <v>0</v>
      </c>
      <c r="N221" s="195"/>
      <c r="O221" s="221" t="s">
        <v>295</v>
      </c>
      <c r="P221" s="32"/>
      <c r="Q221" s="32"/>
      <c r="R221" s="32"/>
      <c r="S221" s="32"/>
      <c r="T221" s="32"/>
      <c r="U221" s="32"/>
      <c r="V221" s="32"/>
      <c r="W221" s="32"/>
      <c r="X221" s="32"/>
      <c r="Y221" s="32"/>
      <c r="Z221" s="32"/>
      <c r="AA221" s="32"/>
      <c r="AB221" s="32"/>
      <c r="AC221" s="32"/>
      <c r="AD221" s="32"/>
      <c r="AE221" s="32" t="s">
        <v>384</v>
      </c>
      <c r="AF221" s="32"/>
      <c r="AG221" s="32"/>
      <c r="AH221" s="32"/>
      <c r="AI221" s="32"/>
      <c r="AJ221" s="32"/>
      <c r="AK221" s="32"/>
      <c r="AL221" s="32"/>
      <c r="AM221" s="32">
        <v>21</v>
      </c>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93"/>
      <c r="D222" s="294"/>
      <c r="E222" s="295"/>
      <c r="F222" s="296"/>
      <c r="G222" s="297"/>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7">
        <v>103</v>
      </c>
      <c r="B223" s="176" t="s">
        <v>2833</v>
      </c>
      <c r="C223" s="202" t="s">
        <v>2834</v>
      </c>
      <c r="D223" s="181" t="s">
        <v>759</v>
      </c>
      <c r="E223" s="186">
        <v>14</v>
      </c>
      <c r="F223" s="193"/>
      <c r="G223" s="194">
        <f>ROUND(E223*F223,2)</f>
        <v>0</v>
      </c>
      <c r="H223" s="194">
        <v>21</v>
      </c>
      <c r="I223" s="194">
        <f>G223*(1+H223/100)</f>
        <v>0</v>
      </c>
      <c r="J223" s="194">
        <v>0</v>
      </c>
      <c r="K223" s="194">
        <f>ROUND(E223*J223,2)</f>
        <v>0</v>
      </c>
      <c r="L223" s="194">
        <v>0</v>
      </c>
      <c r="M223" s="194">
        <f>ROUND(E223*L223,2)</f>
        <v>0</v>
      </c>
      <c r="N223" s="195"/>
      <c r="O223" s="221" t="s">
        <v>295</v>
      </c>
      <c r="P223" s="32"/>
      <c r="Q223" s="32"/>
      <c r="R223" s="32"/>
      <c r="S223" s="32"/>
      <c r="T223" s="32"/>
      <c r="U223" s="32"/>
      <c r="V223" s="32"/>
      <c r="W223" s="32"/>
      <c r="X223" s="32"/>
      <c r="Y223" s="32"/>
      <c r="Z223" s="32"/>
      <c r="AA223" s="32"/>
      <c r="AB223" s="32"/>
      <c r="AC223" s="32"/>
      <c r="AD223" s="32"/>
      <c r="AE223" s="32" t="s">
        <v>384</v>
      </c>
      <c r="AF223" s="32"/>
      <c r="AG223" s="32"/>
      <c r="AH223" s="32"/>
      <c r="AI223" s="32"/>
      <c r="AJ223" s="32"/>
      <c r="AK223" s="32"/>
      <c r="AL223" s="32"/>
      <c r="AM223" s="32">
        <v>21</v>
      </c>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93"/>
      <c r="D224" s="294"/>
      <c r="E224" s="295"/>
      <c r="F224" s="296"/>
      <c r="G224" s="297"/>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ht="22.5" outlineLevel="1" x14ac:dyDescent="0.2">
      <c r="A225" s="217">
        <v>104</v>
      </c>
      <c r="B225" s="176" t="s">
        <v>2835</v>
      </c>
      <c r="C225" s="202" t="s">
        <v>2836</v>
      </c>
      <c r="D225" s="181" t="s">
        <v>759</v>
      </c>
      <c r="E225" s="186">
        <v>32</v>
      </c>
      <c r="F225" s="193"/>
      <c r="G225" s="194">
        <f>ROUND(E225*F225,2)</f>
        <v>0</v>
      </c>
      <c r="H225" s="194">
        <v>21</v>
      </c>
      <c r="I225" s="194">
        <f>G225*(1+H225/100)</f>
        <v>0</v>
      </c>
      <c r="J225" s="194">
        <v>0</v>
      </c>
      <c r="K225" s="194">
        <f>ROUND(E225*J225,2)</f>
        <v>0</v>
      </c>
      <c r="L225" s="194">
        <v>0</v>
      </c>
      <c r="M225" s="194">
        <f>ROUND(E225*L225,2)</f>
        <v>0</v>
      </c>
      <c r="N225" s="195"/>
      <c r="O225" s="221" t="s">
        <v>295</v>
      </c>
      <c r="P225" s="32"/>
      <c r="Q225" s="32"/>
      <c r="R225" s="32"/>
      <c r="S225" s="32"/>
      <c r="T225" s="32"/>
      <c r="U225" s="32"/>
      <c r="V225" s="32"/>
      <c r="W225" s="32"/>
      <c r="X225" s="32"/>
      <c r="Y225" s="32"/>
      <c r="Z225" s="32"/>
      <c r="AA225" s="32"/>
      <c r="AB225" s="32"/>
      <c r="AC225" s="32"/>
      <c r="AD225" s="32"/>
      <c r="AE225" s="32" t="s">
        <v>384</v>
      </c>
      <c r="AF225" s="32"/>
      <c r="AG225" s="32"/>
      <c r="AH225" s="32"/>
      <c r="AI225" s="32"/>
      <c r="AJ225" s="32"/>
      <c r="AK225" s="32"/>
      <c r="AL225" s="32"/>
      <c r="AM225" s="32">
        <v>21</v>
      </c>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177"/>
      <c r="C226" s="293"/>
      <c r="D226" s="294"/>
      <c r="E226" s="295"/>
      <c r="F226" s="296"/>
      <c r="G226" s="297"/>
      <c r="H226" s="194"/>
      <c r="I226" s="194"/>
      <c r="J226" s="194"/>
      <c r="K226" s="194"/>
      <c r="L226" s="194"/>
      <c r="M226" s="194"/>
      <c r="N226" s="195"/>
      <c r="O226" s="221"/>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ht="22.5" outlineLevel="1" x14ac:dyDescent="0.2">
      <c r="A227" s="217">
        <v>105</v>
      </c>
      <c r="B227" s="176" t="s">
        <v>2837</v>
      </c>
      <c r="C227" s="202" t="s">
        <v>2838</v>
      </c>
      <c r="D227" s="181" t="s">
        <v>759</v>
      </c>
      <c r="E227" s="186">
        <v>9</v>
      </c>
      <c r="F227" s="193"/>
      <c r="G227" s="194">
        <f>ROUND(E227*F227,2)</f>
        <v>0</v>
      </c>
      <c r="H227" s="194">
        <v>21</v>
      </c>
      <c r="I227" s="194">
        <f>G227*(1+H227/100)</f>
        <v>0</v>
      </c>
      <c r="J227" s="194">
        <v>0</v>
      </c>
      <c r="K227" s="194">
        <f>ROUND(E227*J227,2)</f>
        <v>0</v>
      </c>
      <c r="L227" s="194">
        <v>0</v>
      </c>
      <c r="M227" s="194">
        <f>ROUND(E227*L227,2)</f>
        <v>0</v>
      </c>
      <c r="N227" s="195"/>
      <c r="O227" s="221" t="s">
        <v>295</v>
      </c>
      <c r="P227" s="32"/>
      <c r="Q227" s="32"/>
      <c r="R227" s="32"/>
      <c r="S227" s="32"/>
      <c r="T227" s="32"/>
      <c r="U227" s="32"/>
      <c r="V227" s="32"/>
      <c r="W227" s="32"/>
      <c r="X227" s="32"/>
      <c r="Y227" s="32"/>
      <c r="Z227" s="32"/>
      <c r="AA227" s="32"/>
      <c r="AB227" s="32"/>
      <c r="AC227" s="32"/>
      <c r="AD227" s="32"/>
      <c r="AE227" s="32" t="s">
        <v>384</v>
      </c>
      <c r="AF227" s="32"/>
      <c r="AG227" s="32"/>
      <c r="AH227" s="32"/>
      <c r="AI227" s="32"/>
      <c r="AJ227" s="32"/>
      <c r="AK227" s="32"/>
      <c r="AL227" s="32"/>
      <c r="AM227" s="32">
        <v>21</v>
      </c>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93"/>
      <c r="D228" s="294"/>
      <c r="E228" s="295"/>
      <c r="F228" s="296"/>
      <c r="G228" s="29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106</v>
      </c>
      <c r="B229" s="176" t="s">
        <v>2839</v>
      </c>
      <c r="C229" s="202" t="s">
        <v>2840</v>
      </c>
      <c r="D229" s="181" t="s">
        <v>759</v>
      </c>
      <c r="E229" s="186">
        <v>7</v>
      </c>
      <c r="F229" s="193"/>
      <c r="G229" s="194">
        <f>ROUND(E229*F229,2)</f>
        <v>0</v>
      </c>
      <c r="H229" s="194">
        <v>21</v>
      </c>
      <c r="I229" s="194">
        <f>G229*(1+H229/100)</f>
        <v>0</v>
      </c>
      <c r="J229" s="194">
        <v>0</v>
      </c>
      <c r="K229" s="194">
        <f>ROUND(E229*J229,2)</f>
        <v>0</v>
      </c>
      <c r="L229" s="194">
        <v>0</v>
      </c>
      <c r="M229" s="194">
        <f>ROUND(E229*L229,2)</f>
        <v>0</v>
      </c>
      <c r="N229" s="195"/>
      <c r="O229" s="221" t="s">
        <v>295</v>
      </c>
      <c r="P229" s="32"/>
      <c r="Q229" s="32"/>
      <c r="R229" s="32"/>
      <c r="S229" s="32"/>
      <c r="T229" s="32"/>
      <c r="U229" s="32"/>
      <c r="V229" s="32"/>
      <c r="W229" s="32"/>
      <c r="X229" s="32"/>
      <c r="Y229" s="32"/>
      <c r="Z229" s="32"/>
      <c r="AA229" s="32"/>
      <c r="AB229" s="32"/>
      <c r="AC229" s="32"/>
      <c r="AD229" s="32"/>
      <c r="AE229" s="32" t="s">
        <v>384</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93"/>
      <c r="D230" s="294"/>
      <c r="E230" s="295"/>
      <c r="F230" s="296"/>
      <c r="G230" s="29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7">
        <v>107</v>
      </c>
      <c r="B231" s="176" t="s">
        <v>2841</v>
      </c>
      <c r="C231" s="202" t="s">
        <v>2842</v>
      </c>
      <c r="D231" s="181" t="s">
        <v>759</v>
      </c>
      <c r="E231" s="186">
        <v>46</v>
      </c>
      <c r="F231" s="193"/>
      <c r="G231" s="194">
        <f>ROUND(E231*F231,2)</f>
        <v>0</v>
      </c>
      <c r="H231" s="194">
        <v>21</v>
      </c>
      <c r="I231" s="194">
        <f>G231*(1+H231/100)</f>
        <v>0</v>
      </c>
      <c r="J231" s="194">
        <v>0</v>
      </c>
      <c r="K231" s="194">
        <f>ROUND(E231*J231,2)</f>
        <v>0</v>
      </c>
      <c r="L231" s="194">
        <v>0</v>
      </c>
      <c r="M231" s="194">
        <f>ROUND(E231*L231,2)</f>
        <v>0</v>
      </c>
      <c r="N231" s="195"/>
      <c r="O231" s="221" t="s">
        <v>295</v>
      </c>
      <c r="P231" s="32"/>
      <c r="Q231" s="32"/>
      <c r="R231" s="32"/>
      <c r="S231" s="32"/>
      <c r="T231" s="32"/>
      <c r="U231" s="32"/>
      <c r="V231" s="32"/>
      <c r="W231" s="32"/>
      <c r="X231" s="32"/>
      <c r="Y231" s="32"/>
      <c r="Z231" s="32"/>
      <c r="AA231" s="32"/>
      <c r="AB231" s="32"/>
      <c r="AC231" s="32"/>
      <c r="AD231" s="32"/>
      <c r="AE231" s="32" t="s">
        <v>384</v>
      </c>
      <c r="AF231" s="32"/>
      <c r="AG231" s="32"/>
      <c r="AH231" s="32"/>
      <c r="AI231" s="32"/>
      <c r="AJ231" s="32"/>
      <c r="AK231" s="32"/>
      <c r="AL231" s="32"/>
      <c r="AM231" s="32">
        <v>21</v>
      </c>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93"/>
      <c r="D232" s="294"/>
      <c r="E232" s="295"/>
      <c r="F232" s="296"/>
      <c r="G232" s="297"/>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7">
        <v>108</v>
      </c>
      <c r="B233" s="176" t="s">
        <v>2843</v>
      </c>
      <c r="C233" s="202" t="s">
        <v>2844</v>
      </c>
      <c r="D233" s="181" t="s">
        <v>759</v>
      </c>
      <c r="E233" s="186">
        <v>7</v>
      </c>
      <c r="F233" s="193"/>
      <c r="G233" s="194">
        <f>ROUND(E233*F233,2)</f>
        <v>0</v>
      </c>
      <c r="H233" s="194">
        <v>21</v>
      </c>
      <c r="I233" s="194">
        <f>G233*(1+H233/100)</f>
        <v>0</v>
      </c>
      <c r="J233" s="194">
        <v>0</v>
      </c>
      <c r="K233" s="194">
        <f>ROUND(E233*J233,2)</f>
        <v>0</v>
      </c>
      <c r="L233" s="194">
        <v>0</v>
      </c>
      <c r="M233" s="194">
        <f>ROUND(E233*L233,2)</f>
        <v>0</v>
      </c>
      <c r="N233" s="195"/>
      <c r="O233" s="221" t="s">
        <v>295</v>
      </c>
      <c r="P233" s="32"/>
      <c r="Q233" s="32"/>
      <c r="R233" s="32"/>
      <c r="S233" s="32"/>
      <c r="T233" s="32"/>
      <c r="U233" s="32"/>
      <c r="V233" s="32"/>
      <c r="W233" s="32"/>
      <c r="X233" s="32"/>
      <c r="Y233" s="32"/>
      <c r="Z233" s="32"/>
      <c r="AA233" s="32"/>
      <c r="AB233" s="32"/>
      <c r="AC233" s="32"/>
      <c r="AD233" s="32"/>
      <c r="AE233" s="32" t="s">
        <v>384</v>
      </c>
      <c r="AF233" s="32"/>
      <c r="AG233" s="32"/>
      <c r="AH233" s="32"/>
      <c r="AI233" s="32"/>
      <c r="AJ233" s="32"/>
      <c r="AK233" s="32"/>
      <c r="AL233" s="32"/>
      <c r="AM233" s="32">
        <v>21</v>
      </c>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93"/>
      <c r="D234" s="294"/>
      <c r="E234" s="295"/>
      <c r="F234" s="296"/>
      <c r="G234" s="297"/>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ht="22.5" outlineLevel="1" x14ac:dyDescent="0.2">
      <c r="A235" s="217">
        <v>109</v>
      </c>
      <c r="B235" s="176" t="s">
        <v>2845</v>
      </c>
      <c r="C235" s="202" t="s">
        <v>2846</v>
      </c>
      <c r="D235" s="181" t="s">
        <v>759</v>
      </c>
      <c r="E235" s="186">
        <v>28</v>
      </c>
      <c r="F235" s="193"/>
      <c r="G235" s="194">
        <f>ROUND(E235*F235,2)</f>
        <v>0</v>
      </c>
      <c r="H235" s="194">
        <v>21</v>
      </c>
      <c r="I235" s="194">
        <f>G235*(1+H235/100)</f>
        <v>0</v>
      </c>
      <c r="J235" s="194">
        <v>0</v>
      </c>
      <c r="K235" s="194">
        <f>ROUND(E235*J235,2)</f>
        <v>0</v>
      </c>
      <c r="L235" s="194">
        <v>0</v>
      </c>
      <c r="M235" s="194">
        <f>ROUND(E235*L235,2)</f>
        <v>0</v>
      </c>
      <c r="N235" s="195"/>
      <c r="O235" s="221" t="s">
        <v>295</v>
      </c>
      <c r="P235" s="32"/>
      <c r="Q235" s="32"/>
      <c r="R235" s="32"/>
      <c r="S235" s="32"/>
      <c r="T235" s="32"/>
      <c r="U235" s="32"/>
      <c r="V235" s="32"/>
      <c r="W235" s="32"/>
      <c r="X235" s="32"/>
      <c r="Y235" s="32"/>
      <c r="Z235" s="32"/>
      <c r="AA235" s="32"/>
      <c r="AB235" s="32"/>
      <c r="AC235" s="32"/>
      <c r="AD235" s="32"/>
      <c r="AE235" s="32" t="s">
        <v>384</v>
      </c>
      <c r="AF235" s="32"/>
      <c r="AG235" s="32"/>
      <c r="AH235" s="32"/>
      <c r="AI235" s="32"/>
      <c r="AJ235" s="32"/>
      <c r="AK235" s="32"/>
      <c r="AL235" s="32"/>
      <c r="AM235" s="32">
        <v>21</v>
      </c>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93"/>
      <c r="D236" s="294"/>
      <c r="E236" s="295"/>
      <c r="F236" s="296"/>
      <c r="G236" s="297"/>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7">
        <v>110</v>
      </c>
      <c r="B237" s="176" t="s">
        <v>2847</v>
      </c>
      <c r="C237" s="202" t="s">
        <v>2848</v>
      </c>
      <c r="D237" s="181" t="s">
        <v>759</v>
      </c>
      <c r="E237" s="186">
        <v>1</v>
      </c>
      <c r="F237" s="193"/>
      <c r="G237" s="194">
        <f>ROUND(E237*F237,2)</f>
        <v>0</v>
      </c>
      <c r="H237" s="194">
        <v>21</v>
      </c>
      <c r="I237" s="194">
        <f>G237*(1+H237/100)</f>
        <v>0</v>
      </c>
      <c r="J237" s="194">
        <v>0</v>
      </c>
      <c r="K237" s="194">
        <f>ROUND(E237*J237,2)</f>
        <v>0</v>
      </c>
      <c r="L237" s="194">
        <v>0</v>
      </c>
      <c r="M237" s="194">
        <f>ROUND(E237*L237,2)</f>
        <v>0</v>
      </c>
      <c r="N237" s="195"/>
      <c r="O237" s="221" t="s">
        <v>295</v>
      </c>
      <c r="P237" s="32"/>
      <c r="Q237" s="32"/>
      <c r="R237" s="32"/>
      <c r="S237" s="32"/>
      <c r="T237" s="32"/>
      <c r="U237" s="32"/>
      <c r="V237" s="32"/>
      <c r="W237" s="32"/>
      <c r="X237" s="32"/>
      <c r="Y237" s="32"/>
      <c r="Z237" s="32"/>
      <c r="AA237" s="32"/>
      <c r="AB237" s="32"/>
      <c r="AC237" s="32"/>
      <c r="AD237" s="32"/>
      <c r="AE237" s="32" t="s">
        <v>384</v>
      </c>
      <c r="AF237" s="32"/>
      <c r="AG237" s="32"/>
      <c r="AH237" s="32"/>
      <c r="AI237" s="32"/>
      <c r="AJ237" s="32"/>
      <c r="AK237" s="32"/>
      <c r="AL237" s="32"/>
      <c r="AM237" s="32">
        <v>21</v>
      </c>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93"/>
      <c r="D238" s="294"/>
      <c r="E238" s="295"/>
      <c r="F238" s="296"/>
      <c r="G238" s="297"/>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7">
        <v>111</v>
      </c>
      <c r="B239" s="176" t="s">
        <v>2849</v>
      </c>
      <c r="C239" s="202" t="s">
        <v>2850</v>
      </c>
      <c r="D239" s="181" t="s">
        <v>759</v>
      </c>
      <c r="E239" s="186">
        <v>1</v>
      </c>
      <c r="F239" s="193"/>
      <c r="G239" s="194">
        <f>ROUND(E239*F239,2)</f>
        <v>0</v>
      </c>
      <c r="H239" s="194">
        <v>21</v>
      </c>
      <c r="I239" s="194">
        <f>G239*(1+H239/100)</f>
        <v>0</v>
      </c>
      <c r="J239" s="194">
        <v>0</v>
      </c>
      <c r="K239" s="194">
        <f>ROUND(E239*J239,2)</f>
        <v>0</v>
      </c>
      <c r="L239" s="194">
        <v>0</v>
      </c>
      <c r="M239" s="194">
        <f>ROUND(E239*L239,2)</f>
        <v>0</v>
      </c>
      <c r="N239" s="195"/>
      <c r="O239" s="221" t="s">
        <v>295</v>
      </c>
      <c r="P239" s="32"/>
      <c r="Q239" s="32"/>
      <c r="R239" s="32"/>
      <c r="S239" s="32"/>
      <c r="T239" s="32"/>
      <c r="U239" s="32"/>
      <c r="V239" s="32"/>
      <c r="W239" s="32"/>
      <c r="X239" s="32"/>
      <c r="Y239" s="32"/>
      <c r="Z239" s="32"/>
      <c r="AA239" s="32"/>
      <c r="AB239" s="32"/>
      <c r="AC239" s="32"/>
      <c r="AD239" s="32"/>
      <c r="AE239" s="32" t="s">
        <v>384</v>
      </c>
      <c r="AF239" s="32"/>
      <c r="AG239" s="32"/>
      <c r="AH239" s="32"/>
      <c r="AI239" s="32"/>
      <c r="AJ239" s="32"/>
      <c r="AK239" s="32"/>
      <c r="AL239" s="32"/>
      <c r="AM239" s="32">
        <v>21</v>
      </c>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177"/>
      <c r="C240" s="293"/>
      <c r="D240" s="294"/>
      <c r="E240" s="295"/>
      <c r="F240" s="296"/>
      <c r="G240" s="29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112</v>
      </c>
      <c r="B241" s="176" t="s">
        <v>2851</v>
      </c>
      <c r="C241" s="202" t="s">
        <v>2852</v>
      </c>
      <c r="D241" s="181" t="s">
        <v>759</v>
      </c>
      <c r="E241" s="186">
        <v>1</v>
      </c>
      <c r="F241" s="193"/>
      <c r="G241" s="194">
        <f>ROUND(E241*F241,2)</f>
        <v>0</v>
      </c>
      <c r="H241" s="194">
        <v>21</v>
      </c>
      <c r="I241" s="194">
        <f>G241*(1+H241/100)</f>
        <v>0</v>
      </c>
      <c r="J241" s="194">
        <v>0</v>
      </c>
      <c r="K241" s="194">
        <f>ROUND(E241*J241,2)</f>
        <v>0</v>
      </c>
      <c r="L241" s="194">
        <v>0</v>
      </c>
      <c r="M241" s="194">
        <f>ROUND(E241*L241,2)</f>
        <v>0</v>
      </c>
      <c r="N241" s="195"/>
      <c r="O241" s="221" t="s">
        <v>295</v>
      </c>
      <c r="P241" s="32"/>
      <c r="Q241" s="32"/>
      <c r="R241" s="32"/>
      <c r="S241" s="32"/>
      <c r="T241" s="32"/>
      <c r="U241" s="32"/>
      <c r="V241" s="32"/>
      <c r="W241" s="32"/>
      <c r="X241" s="32"/>
      <c r="Y241" s="32"/>
      <c r="Z241" s="32"/>
      <c r="AA241" s="32"/>
      <c r="AB241" s="32"/>
      <c r="AC241" s="32"/>
      <c r="AD241" s="32"/>
      <c r="AE241" s="32" t="s">
        <v>384</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93"/>
      <c r="D242" s="294"/>
      <c r="E242" s="295"/>
      <c r="F242" s="296"/>
      <c r="G242" s="297"/>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ht="22.5" outlineLevel="1" x14ac:dyDescent="0.2">
      <c r="A243" s="217">
        <v>113</v>
      </c>
      <c r="B243" s="176" t="s">
        <v>2853</v>
      </c>
      <c r="C243" s="202" t="s">
        <v>2854</v>
      </c>
      <c r="D243" s="181" t="s">
        <v>759</v>
      </c>
      <c r="E243" s="186">
        <v>3</v>
      </c>
      <c r="F243" s="193"/>
      <c r="G243" s="194">
        <f>ROUND(E243*F243,2)</f>
        <v>0</v>
      </c>
      <c r="H243" s="194">
        <v>21</v>
      </c>
      <c r="I243" s="194">
        <f>G243*(1+H243/100)</f>
        <v>0</v>
      </c>
      <c r="J243" s="194">
        <v>0</v>
      </c>
      <c r="K243" s="194">
        <f>ROUND(E243*J243,2)</f>
        <v>0</v>
      </c>
      <c r="L243" s="194">
        <v>0</v>
      </c>
      <c r="M243" s="194">
        <f>ROUND(E243*L243,2)</f>
        <v>0</v>
      </c>
      <c r="N243" s="195"/>
      <c r="O243" s="221" t="s">
        <v>295</v>
      </c>
      <c r="P243" s="32"/>
      <c r="Q243" s="32"/>
      <c r="R243" s="32"/>
      <c r="S243" s="32"/>
      <c r="T243" s="32"/>
      <c r="U243" s="32"/>
      <c r="V243" s="32"/>
      <c r="W243" s="32"/>
      <c r="X243" s="32"/>
      <c r="Y243" s="32"/>
      <c r="Z243" s="32"/>
      <c r="AA243" s="32"/>
      <c r="AB243" s="32"/>
      <c r="AC243" s="32"/>
      <c r="AD243" s="32"/>
      <c r="AE243" s="32" t="s">
        <v>384</v>
      </c>
      <c r="AF243" s="32"/>
      <c r="AG243" s="32"/>
      <c r="AH243" s="32"/>
      <c r="AI243" s="32"/>
      <c r="AJ243" s="32"/>
      <c r="AK243" s="32"/>
      <c r="AL243" s="32"/>
      <c r="AM243" s="32">
        <v>21</v>
      </c>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93"/>
      <c r="D244" s="294"/>
      <c r="E244" s="295"/>
      <c r="F244" s="296"/>
      <c r="G244" s="297"/>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7">
        <v>114</v>
      </c>
      <c r="B245" s="176" t="s">
        <v>2855</v>
      </c>
      <c r="C245" s="202" t="s">
        <v>2856</v>
      </c>
      <c r="D245" s="181" t="s">
        <v>759</v>
      </c>
      <c r="E245" s="186">
        <v>76</v>
      </c>
      <c r="F245" s="193"/>
      <c r="G245" s="194">
        <f>ROUND(E245*F245,2)</f>
        <v>0</v>
      </c>
      <c r="H245" s="194">
        <v>21</v>
      </c>
      <c r="I245" s="194">
        <f>G245*(1+H245/100)</f>
        <v>0</v>
      </c>
      <c r="J245" s="194">
        <v>0</v>
      </c>
      <c r="K245" s="194">
        <f>ROUND(E245*J245,2)</f>
        <v>0</v>
      </c>
      <c r="L245" s="194">
        <v>0</v>
      </c>
      <c r="M245" s="194">
        <f>ROUND(E245*L245,2)</f>
        <v>0</v>
      </c>
      <c r="N245" s="195"/>
      <c r="O245" s="221" t="s">
        <v>295</v>
      </c>
      <c r="P245" s="32"/>
      <c r="Q245" s="32"/>
      <c r="R245" s="32"/>
      <c r="S245" s="32"/>
      <c r="T245" s="32"/>
      <c r="U245" s="32"/>
      <c r="V245" s="32"/>
      <c r="W245" s="32"/>
      <c r="X245" s="32"/>
      <c r="Y245" s="32"/>
      <c r="Z245" s="32"/>
      <c r="AA245" s="32"/>
      <c r="AB245" s="32"/>
      <c r="AC245" s="32"/>
      <c r="AD245" s="32"/>
      <c r="AE245" s="32" t="s">
        <v>384</v>
      </c>
      <c r="AF245" s="32"/>
      <c r="AG245" s="32"/>
      <c r="AH245" s="32"/>
      <c r="AI245" s="32"/>
      <c r="AJ245" s="32"/>
      <c r="AK245" s="32"/>
      <c r="AL245" s="32"/>
      <c r="AM245" s="32">
        <v>21</v>
      </c>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115</v>
      </c>
      <c r="B247" s="176" t="s">
        <v>2857</v>
      </c>
      <c r="C247" s="202" t="s">
        <v>2858</v>
      </c>
      <c r="D247" s="181" t="s">
        <v>759</v>
      </c>
      <c r="E247" s="186">
        <v>60</v>
      </c>
      <c r="F247" s="193"/>
      <c r="G247" s="194">
        <f>ROUND(E247*F247,2)</f>
        <v>0</v>
      </c>
      <c r="H247" s="194">
        <v>21</v>
      </c>
      <c r="I247" s="194">
        <f>G247*(1+H247/100)</f>
        <v>0</v>
      </c>
      <c r="J247" s="194">
        <v>0</v>
      </c>
      <c r="K247" s="194">
        <f>ROUND(E247*J247,2)</f>
        <v>0</v>
      </c>
      <c r="L247" s="194">
        <v>0</v>
      </c>
      <c r="M247" s="194">
        <f>ROUND(E247*L247,2)</f>
        <v>0</v>
      </c>
      <c r="N247" s="195"/>
      <c r="O247" s="221" t="s">
        <v>295</v>
      </c>
      <c r="P247" s="32"/>
      <c r="Q247" s="32"/>
      <c r="R247" s="32"/>
      <c r="S247" s="32"/>
      <c r="T247" s="32"/>
      <c r="U247" s="32"/>
      <c r="V247" s="32"/>
      <c r="W247" s="32"/>
      <c r="X247" s="32"/>
      <c r="Y247" s="32"/>
      <c r="Z247" s="32"/>
      <c r="AA247" s="32"/>
      <c r="AB247" s="32"/>
      <c r="AC247" s="32"/>
      <c r="AD247" s="32"/>
      <c r="AE247" s="32" t="s">
        <v>384</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7">
        <v>116</v>
      </c>
      <c r="B249" s="176" t="s">
        <v>2859</v>
      </c>
      <c r="C249" s="202" t="s">
        <v>2860</v>
      </c>
      <c r="D249" s="181" t="s">
        <v>759</v>
      </c>
      <c r="E249" s="186">
        <v>210</v>
      </c>
      <c r="F249" s="193"/>
      <c r="G249" s="194">
        <f>ROUND(E249*F249,2)</f>
        <v>0</v>
      </c>
      <c r="H249" s="194">
        <v>21</v>
      </c>
      <c r="I249" s="194">
        <f>G249*(1+H249/100)</f>
        <v>0</v>
      </c>
      <c r="J249" s="194">
        <v>0</v>
      </c>
      <c r="K249" s="194">
        <f>ROUND(E249*J249,2)</f>
        <v>0</v>
      </c>
      <c r="L249" s="194">
        <v>0</v>
      </c>
      <c r="M249" s="194">
        <f>ROUND(E249*L249,2)</f>
        <v>0</v>
      </c>
      <c r="N249" s="195"/>
      <c r="O249" s="221" t="s">
        <v>295</v>
      </c>
      <c r="P249" s="32"/>
      <c r="Q249" s="32"/>
      <c r="R249" s="32"/>
      <c r="S249" s="32"/>
      <c r="T249" s="32"/>
      <c r="U249" s="32"/>
      <c r="V249" s="32"/>
      <c r="W249" s="32"/>
      <c r="X249" s="32"/>
      <c r="Y249" s="32"/>
      <c r="Z249" s="32"/>
      <c r="AA249" s="32"/>
      <c r="AB249" s="32"/>
      <c r="AC249" s="32"/>
      <c r="AD249" s="32"/>
      <c r="AE249" s="32" t="s">
        <v>384</v>
      </c>
      <c r="AF249" s="32"/>
      <c r="AG249" s="32"/>
      <c r="AH249" s="32"/>
      <c r="AI249" s="32"/>
      <c r="AJ249" s="32"/>
      <c r="AK249" s="32"/>
      <c r="AL249" s="32"/>
      <c r="AM249" s="32">
        <v>21</v>
      </c>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93"/>
      <c r="D250" s="294"/>
      <c r="E250" s="295"/>
      <c r="F250" s="296"/>
      <c r="G250" s="29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x14ac:dyDescent="0.2">
      <c r="A251" s="216" t="s">
        <v>276</v>
      </c>
      <c r="B251" s="175" t="s">
        <v>138</v>
      </c>
      <c r="C251" s="201" t="s">
        <v>139</v>
      </c>
      <c r="D251" s="180"/>
      <c r="E251" s="185"/>
      <c r="F251" s="304">
        <f>SUM(G252:G309)</f>
        <v>0</v>
      </c>
      <c r="G251" s="305"/>
      <c r="H251" s="191"/>
      <c r="I251" s="191">
        <f>SUM(I252:I309)</f>
        <v>0</v>
      </c>
      <c r="J251" s="191"/>
      <c r="K251" s="191">
        <f>SUM(K252:K309)</f>
        <v>0</v>
      </c>
      <c r="L251" s="191"/>
      <c r="M251" s="191">
        <f>SUM(M252:M309)</f>
        <v>0</v>
      </c>
      <c r="N251" s="192"/>
      <c r="O251" s="220"/>
      <c r="AE251" t="s">
        <v>277</v>
      </c>
    </row>
    <row r="252" spans="1:60" outlineLevel="1" x14ac:dyDescent="0.2">
      <c r="A252" s="217">
        <v>117</v>
      </c>
      <c r="B252" s="176" t="s">
        <v>2861</v>
      </c>
      <c r="C252" s="202" t="s">
        <v>2862</v>
      </c>
      <c r="D252" s="181" t="s">
        <v>759</v>
      </c>
      <c r="E252" s="186">
        <v>3</v>
      </c>
      <c r="F252" s="193"/>
      <c r="G252" s="194">
        <f>ROUND(E252*F252,2)</f>
        <v>0</v>
      </c>
      <c r="H252" s="194">
        <v>21</v>
      </c>
      <c r="I252" s="194">
        <f>G252*(1+H252/100)</f>
        <v>0</v>
      </c>
      <c r="J252" s="194">
        <v>0</v>
      </c>
      <c r="K252" s="194">
        <f>ROUND(E252*J252,2)</f>
        <v>0</v>
      </c>
      <c r="L252" s="194">
        <v>0</v>
      </c>
      <c r="M252" s="194">
        <f>ROUND(E252*L252,2)</f>
        <v>0</v>
      </c>
      <c r="N252" s="195"/>
      <c r="O252" s="221" t="s">
        <v>295</v>
      </c>
      <c r="P252" s="32"/>
      <c r="Q252" s="32"/>
      <c r="R252" s="32"/>
      <c r="S252" s="32"/>
      <c r="T252" s="32"/>
      <c r="U252" s="32"/>
      <c r="V252" s="32"/>
      <c r="W252" s="32"/>
      <c r="X252" s="32"/>
      <c r="Y252" s="32"/>
      <c r="Z252" s="32"/>
      <c r="AA252" s="32"/>
      <c r="AB252" s="32"/>
      <c r="AC252" s="32"/>
      <c r="AD252" s="32"/>
      <c r="AE252" s="32" t="s">
        <v>384</v>
      </c>
      <c r="AF252" s="32"/>
      <c r="AG252" s="32"/>
      <c r="AH252" s="32"/>
      <c r="AI252" s="32"/>
      <c r="AJ252" s="32"/>
      <c r="AK252" s="32"/>
      <c r="AL252" s="32"/>
      <c r="AM252" s="32">
        <v>21</v>
      </c>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93"/>
      <c r="D253" s="294"/>
      <c r="E253" s="295"/>
      <c r="F253" s="296"/>
      <c r="G253" s="297"/>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7">
        <v>118</v>
      </c>
      <c r="B254" s="176" t="s">
        <v>2863</v>
      </c>
      <c r="C254" s="202" t="s">
        <v>2864</v>
      </c>
      <c r="D254" s="181" t="s">
        <v>759</v>
      </c>
      <c r="E254" s="186">
        <v>35</v>
      </c>
      <c r="F254" s="193"/>
      <c r="G254" s="194">
        <f>ROUND(E254*F254,2)</f>
        <v>0</v>
      </c>
      <c r="H254" s="194">
        <v>21</v>
      </c>
      <c r="I254" s="194">
        <f>G254*(1+H254/100)</f>
        <v>0</v>
      </c>
      <c r="J254" s="194">
        <v>0</v>
      </c>
      <c r="K254" s="194">
        <f>ROUND(E254*J254,2)</f>
        <v>0</v>
      </c>
      <c r="L254" s="194">
        <v>0</v>
      </c>
      <c r="M254" s="194">
        <f>ROUND(E254*L254,2)</f>
        <v>0</v>
      </c>
      <c r="N254" s="195"/>
      <c r="O254" s="221" t="s">
        <v>295</v>
      </c>
      <c r="P254" s="32"/>
      <c r="Q254" s="32"/>
      <c r="R254" s="32"/>
      <c r="S254" s="32"/>
      <c r="T254" s="32"/>
      <c r="U254" s="32"/>
      <c r="V254" s="32"/>
      <c r="W254" s="32"/>
      <c r="X254" s="32"/>
      <c r="Y254" s="32"/>
      <c r="Z254" s="32"/>
      <c r="AA254" s="32"/>
      <c r="AB254" s="32"/>
      <c r="AC254" s="32"/>
      <c r="AD254" s="32"/>
      <c r="AE254" s="32" t="s">
        <v>384</v>
      </c>
      <c r="AF254" s="32"/>
      <c r="AG254" s="32"/>
      <c r="AH254" s="32"/>
      <c r="AI254" s="32"/>
      <c r="AJ254" s="32"/>
      <c r="AK254" s="32"/>
      <c r="AL254" s="32"/>
      <c r="AM254" s="32">
        <v>21</v>
      </c>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7">
        <v>119</v>
      </c>
      <c r="B256" s="176" t="s">
        <v>2865</v>
      </c>
      <c r="C256" s="202" t="s">
        <v>2866</v>
      </c>
      <c r="D256" s="181" t="s">
        <v>759</v>
      </c>
      <c r="E256" s="186">
        <v>1</v>
      </c>
      <c r="F256" s="193"/>
      <c r="G256" s="194">
        <f>ROUND(E256*F256,2)</f>
        <v>0</v>
      </c>
      <c r="H256" s="194">
        <v>21</v>
      </c>
      <c r="I256" s="194">
        <f>G256*(1+H256/100)</f>
        <v>0</v>
      </c>
      <c r="J256" s="194">
        <v>0</v>
      </c>
      <c r="K256" s="194">
        <f>ROUND(E256*J256,2)</f>
        <v>0</v>
      </c>
      <c r="L256" s="194">
        <v>0</v>
      </c>
      <c r="M256" s="194">
        <f>ROUND(E256*L256,2)</f>
        <v>0</v>
      </c>
      <c r="N256" s="195"/>
      <c r="O256" s="221" t="s">
        <v>295</v>
      </c>
      <c r="P256" s="32"/>
      <c r="Q256" s="32"/>
      <c r="R256" s="32"/>
      <c r="S256" s="32"/>
      <c r="T256" s="32"/>
      <c r="U256" s="32"/>
      <c r="V256" s="32"/>
      <c r="W256" s="32"/>
      <c r="X256" s="32"/>
      <c r="Y256" s="32"/>
      <c r="Z256" s="32"/>
      <c r="AA256" s="32"/>
      <c r="AB256" s="32"/>
      <c r="AC256" s="32"/>
      <c r="AD256" s="32"/>
      <c r="AE256" s="32" t="s">
        <v>384</v>
      </c>
      <c r="AF256" s="32"/>
      <c r="AG256" s="32"/>
      <c r="AH256" s="32"/>
      <c r="AI256" s="32"/>
      <c r="AJ256" s="32"/>
      <c r="AK256" s="32"/>
      <c r="AL256" s="32"/>
      <c r="AM256" s="32">
        <v>21</v>
      </c>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177"/>
      <c r="C257" s="293"/>
      <c r="D257" s="294"/>
      <c r="E257" s="295"/>
      <c r="F257" s="296"/>
      <c r="G257" s="297"/>
      <c r="H257" s="194"/>
      <c r="I257" s="194"/>
      <c r="J257" s="194"/>
      <c r="K257" s="194"/>
      <c r="L257" s="194"/>
      <c r="M257" s="194"/>
      <c r="N257" s="195"/>
      <c r="O257" s="221"/>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7">
        <v>120</v>
      </c>
      <c r="B258" s="176" t="s">
        <v>2867</v>
      </c>
      <c r="C258" s="202" t="s">
        <v>2868</v>
      </c>
      <c r="D258" s="181" t="s">
        <v>759</v>
      </c>
      <c r="E258" s="186">
        <v>19</v>
      </c>
      <c r="F258" s="193"/>
      <c r="G258" s="194">
        <f>ROUND(E258*F258,2)</f>
        <v>0</v>
      </c>
      <c r="H258" s="194">
        <v>21</v>
      </c>
      <c r="I258" s="194">
        <f>G258*(1+H258/100)</f>
        <v>0</v>
      </c>
      <c r="J258" s="194">
        <v>0</v>
      </c>
      <c r="K258" s="194">
        <f>ROUND(E258*J258,2)</f>
        <v>0</v>
      </c>
      <c r="L258" s="194">
        <v>0</v>
      </c>
      <c r="M258" s="194">
        <f>ROUND(E258*L258,2)</f>
        <v>0</v>
      </c>
      <c r="N258" s="195"/>
      <c r="O258" s="221" t="s">
        <v>295</v>
      </c>
      <c r="P258" s="32"/>
      <c r="Q258" s="32"/>
      <c r="R258" s="32"/>
      <c r="S258" s="32"/>
      <c r="T258" s="32"/>
      <c r="U258" s="32"/>
      <c r="V258" s="32"/>
      <c r="W258" s="32"/>
      <c r="X258" s="32"/>
      <c r="Y258" s="32"/>
      <c r="Z258" s="32"/>
      <c r="AA258" s="32"/>
      <c r="AB258" s="32"/>
      <c r="AC258" s="32"/>
      <c r="AD258" s="32"/>
      <c r="AE258" s="32" t="s">
        <v>384</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93"/>
      <c r="D259" s="294"/>
      <c r="E259" s="295"/>
      <c r="F259" s="296"/>
      <c r="G259" s="29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7">
        <v>121</v>
      </c>
      <c r="B260" s="176" t="s">
        <v>2869</v>
      </c>
      <c r="C260" s="202" t="s">
        <v>2870</v>
      </c>
      <c r="D260" s="181" t="s">
        <v>759</v>
      </c>
      <c r="E260" s="186">
        <v>328</v>
      </c>
      <c r="F260" s="193"/>
      <c r="G260" s="194">
        <f>ROUND(E260*F260,2)</f>
        <v>0</v>
      </c>
      <c r="H260" s="194">
        <v>21</v>
      </c>
      <c r="I260" s="194">
        <f>G260*(1+H260/100)</f>
        <v>0</v>
      </c>
      <c r="J260" s="194">
        <v>0</v>
      </c>
      <c r="K260" s="194">
        <f>ROUND(E260*J260,2)</f>
        <v>0</v>
      </c>
      <c r="L260" s="194">
        <v>0</v>
      </c>
      <c r="M260" s="194">
        <f>ROUND(E260*L260,2)</f>
        <v>0</v>
      </c>
      <c r="N260" s="195"/>
      <c r="O260" s="221" t="s">
        <v>295</v>
      </c>
      <c r="P260" s="32"/>
      <c r="Q260" s="32"/>
      <c r="R260" s="32"/>
      <c r="S260" s="32"/>
      <c r="T260" s="32"/>
      <c r="U260" s="32"/>
      <c r="V260" s="32"/>
      <c r="W260" s="32"/>
      <c r="X260" s="32"/>
      <c r="Y260" s="32"/>
      <c r="Z260" s="32"/>
      <c r="AA260" s="32"/>
      <c r="AB260" s="32"/>
      <c r="AC260" s="32"/>
      <c r="AD260" s="32"/>
      <c r="AE260" s="32" t="s">
        <v>384</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93"/>
      <c r="D261" s="294"/>
      <c r="E261" s="295"/>
      <c r="F261" s="296"/>
      <c r="G261" s="297"/>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7">
        <v>122</v>
      </c>
      <c r="B262" s="176" t="s">
        <v>2871</v>
      </c>
      <c r="C262" s="202" t="s">
        <v>2872</v>
      </c>
      <c r="D262" s="181" t="s">
        <v>759</v>
      </c>
      <c r="E262" s="186">
        <v>52</v>
      </c>
      <c r="F262" s="193"/>
      <c r="G262" s="194">
        <f>ROUND(E262*F262,2)</f>
        <v>0</v>
      </c>
      <c r="H262" s="194">
        <v>21</v>
      </c>
      <c r="I262" s="194">
        <f>G262*(1+H262/100)</f>
        <v>0</v>
      </c>
      <c r="J262" s="194">
        <v>0</v>
      </c>
      <c r="K262" s="194">
        <f>ROUND(E262*J262,2)</f>
        <v>0</v>
      </c>
      <c r="L262" s="194">
        <v>0</v>
      </c>
      <c r="M262" s="194">
        <f>ROUND(E262*L262,2)</f>
        <v>0</v>
      </c>
      <c r="N262" s="195"/>
      <c r="O262" s="221" t="s">
        <v>295</v>
      </c>
      <c r="P262" s="32"/>
      <c r="Q262" s="32"/>
      <c r="R262" s="32"/>
      <c r="S262" s="32"/>
      <c r="T262" s="32"/>
      <c r="U262" s="32"/>
      <c r="V262" s="32"/>
      <c r="W262" s="32"/>
      <c r="X262" s="32"/>
      <c r="Y262" s="32"/>
      <c r="Z262" s="32"/>
      <c r="AA262" s="32"/>
      <c r="AB262" s="32"/>
      <c r="AC262" s="32"/>
      <c r="AD262" s="32"/>
      <c r="AE262" s="32" t="s">
        <v>384</v>
      </c>
      <c r="AF262" s="32"/>
      <c r="AG262" s="32"/>
      <c r="AH262" s="32"/>
      <c r="AI262" s="32"/>
      <c r="AJ262" s="32"/>
      <c r="AK262" s="32"/>
      <c r="AL262" s="32"/>
      <c r="AM262" s="32">
        <v>21</v>
      </c>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177"/>
      <c r="C263" s="293"/>
      <c r="D263" s="294"/>
      <c r="E263" s="295"/>
      <c r="F263" s="296"/>
      <c r="G263" s="297"/>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7">
        <v>123</v>
      </c>
      <c r="B264" s="176" t="s">
        <v>2873</v>
      </c>
      <c r="C264" s="202" t="s">
        <v>2874</v>
      </c>
      <c r="D264" s="181" t="s">
        <v>759</v>
      </c>
      <c r="E264" s="186">
        <v>20</v>
      </c>
      <c r="F264" s="193"/>
      <c r="G264" s="194">
        <f>ROUND(E264*F264,2)</f>
        <v>0</v>
      </c>
      <c r="H264" s="194">
        <v>21</v>
      </c>
      <c r="I264" s="194">
        <f>G264*(1+H264/100)</f>
        <v>0</v>
      </c>
      <c r="J264" s="194">
        <v>0</v>
      </c>
      <c r="K264" s="194">
        <f>ROUND(E264*J264,2)</f>
        <v>0</v>
      </c>
      <c r="L264" s="194">
        <v>0</v>
      </c>
      <c r="M264" s="194">
        <f>ROUND(E264*L264,2)</f>
        <v>0</v>
      </c>
      <c r="N264" s="195"/>
      <c r="O264" s="221" t="s">
        <v>295</v>
      </c>
      <c r="P264" s="32"/>
      <c r="Q264" s="32"/>
      <c r="R264" s="32"/>
      <c r="S264" s="32"/>
      <c r="T264" s="32"/>
      <c r="U264" s="32"/>
      <c r="V264" s="32"/>
      <c r="W264" s="32"/>
      <c r="X264" s="32"/>
      <c r="Y264" s="32"/>
      <c r="Z264" s="32"/>
      <c r="AA264" s="32"/>
      <c r="AB264" s="32"/>
      <c r="AC264" s="32"/>
      <c r="AD264" s="32"/>
      <c r="AE264" s="32" t="s">
        <v>384</v>
      </c>
      <c r="AF264" s="32"/>
      <c r="AG264" s="32"/>
      <c r="AH264" s="32"/>
      <c r="AI264" s="32"/>
      <c r="AJ264" s="32"/>
      <c r="AK264" s="32"/>
      <c r="AL264" s="32"/>
      <c r="AM264" s="32">
        <v>21</v>
      </c>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93"/>
      <c r="D265" s="294"/>
      <c r="E265" s="295"/>
      <c r="F265" s="296"/>
      <c r="G265" s="297"/>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7">
        <v>124</v>
      </c>
      <c r="B266" s="176" t="s">
        <v>2875</v>
      </c>
      <c r="C266" s="202" t="s">
        <v>2876</v>
      </c>
      <c r="D266" s="181" t="s">
        <v>759</v>
      </c>
      <c r="E266" s="186">
        <v>30</v>
      </c>
      <c r="F266" s="193"/>
      <c r="G266" s="194">
        <f>ROUND(E266*F266,2)</f>
        <v>0</v>
      </c>
      <c r="H266" s="194">
        <v>21</v>
      </c>
      <c r="I266" s="194">
        <f>G266*(1+H266/100)</f>
        <v>0</v>
      </c>
      <c r="J266" s="194">
        <v>0</v>
      </c>
      <c r="K266" s="194">
        <f>ROUND(E266*J266,2)</f>
        <v>0</v>
      </c>
      <c r="L266" s="194">
        <v>0</v>
      </c>
      <c r="M266" s="194">
        <f>ROUND(E266*L266,2)</f>
        <v>0</v>
      </c>
      <c r="N266" s="195"/>
      <c r="O266" s="221" t="s">
        <v>295</v>
      </c>
      <c r="P266" s="32"/>
      <c r="Q266" s="32"/>
      <c r="R266" s="32"/>
      <c r="S266" s="32"/>
      <c r="T266" s="32"/>
      <c r="U266" s="32"/>
      <c r="V266" s="32"/>
      <c r="W266" s="32"/>
      <c r="X266" s="32"/>
      <c r="Y266" s="32"/>
      <c r="Z266" s="32"/>
      <c r="AA266" s="32"/>
      <c r="AB266" s="32"/>
      <c r="AC266" s="32"/>
      <c r="AD266" s="32"/>
      <c r="AE266" s="32" t="s">
        <v>384</v>
      </c>
      <c r="AF266" s="32"/>
      <c r="AG266" s="32"/>
      <c r="AH266" s="32"/>
      <c r="AI266" s="32"/>
      <c r="AJ266" s="32"/>
      <c r="AK266" s="32"/>
      <c r="AL266" s="32"/>
      <c r="AM266" s="32">
        <v>21</v>
      </c>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177"/>
      <c r="C267" s="293"/>
      <c r="D267" s="294"/>
      <c r="E267" s="295"/>
      <c r="F267" s="296"/>
      <c r="G267" s="297"/>
      <c r="H267" s="194"/>
      <c r="I267" s="194"/>
      <c r="J267" s="194"/>
      <c r="K267" s="194"/>
      <c r="L267" s="194"/>
      <c r="M267" s="194"/>
      <c r="N267" s="195"/>
      <c r="O267" s="221"/>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7">
        <v>125</v>
      </c>
      <c r="B268" s="176" t="s">
        <v>2877</v>
      </c>
      <c r="C268" s="202" t="s">
        <v>2878</v>
      </c>
      <c r="D268" s="181" t="s">
        <v>759</v>
      </c>
      <c r="E268" s="186">
        <v>30</v>
      </c>
      <c r="F268" s="193"/>
      <c r="G268" s="194">
        <f>ROUND(E268*F268,2)</f>
        <v>0</v>
      </c>
      <c r="H268" s="194">
        <v>21</v>
      </c>
      <c r="I268" s="194">
        <f>G268*(1+H268/100)</f>
        <v>0</v>
      </c>
      <c r="J268" s="194">
        <v>0</v>
      </c>
      <c r="K268" s="194">
        <f>ROUND(E268*J268,2)</f>
        <v>0</v>
      </c>
      <c r="L268" s="194">
        <v>0</v>
      </c>
      <c r="M268" s="194">
        <f>ROUND(E268*L268,2)</f>
        <v>0</v>
      </c>
      <c r="N268" s="195"/>
      <c r="O268" s="221" t="s">
        <v>295</v>
      </c>
      <c r="P268" s="32"/>
      <c r="Q268" s="32"/>
      <c r="R268" s="32"/>
      <c r="S268" s="32"/>
      <c r="T268" s="32"/>
      <c r="U268" s="32"/>
      <c r="V268" s="32"/>
      <c r="W268" s="32"/>
      <c r="X268" s="32"/>
      <c r="Y268" s="32"/>
      <c r="Z268" s="32"/>
      <c r="AA268" s="32"/>
      <c r="AB268" s="32"/>
      <c r="AC268" s="32"/>
      <c r="AD268" s="32"/>
      <c r="AE268" s="32" t="s">
        <v>384</v>
      </c>
      <c r="AF268" s="32"/>
      <c r="AG268" s="32"/>
      <c r="AH268" s="32"/>
      <c r="AI268" s="32"/>
      <c r="AJ268" s="32"/>
      <c r="AK268" s="32"/>
      <c r="AL268" s="32"/>
      <c r="AM268" s="32">
        <v>21</v>
      </c>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177"/>
      <c r="C269" s="293"/>
      <c r="D269" s="294"/>
      <c r="E269" s="295"/>
      <c r="F269" s="296"/>
      <c r="G269" s="297"/>
      <c r="H269" s="194"/>
      <c r="I269" s="194"/>
      <c r="J269" s="194"/>
      <c r="K269" s="194"/>
      <c r="L269" s="194"/>
      <c r="M269" s="194"/>
      <c r="N269" s="195"/>
      <c r="O269" s="221"/>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7">
        <v>126</v>
      </c>
      <c r="B270" s="176" t="s">
        <v>2879</v>
      </c>
      <c r="C270" s="202" t="s">
        <v>2880</v>
      </c>
      <c r="D270" s="181" t="s">
        <v>560</v>
      </c>
      <c r="E270" s="186">
        <v>1410</v>
      </c>
      <c r="F270" s="193"/>
      <c r="G270" s="194">
        <f>ROUND(E270*F270,2)</f>
        <v>0</v>
      </c>
      <c r="H270" s="194">
        <v>21</v>
      </c>
      <c r="I270" s="194">
        <f>G270*(1+H270/100)</f>
        <v>0</v>
      </c>
      <c r="J270" s="194">
        <v>0</v>
      </c>
      <c r="K270" s="194">
        <f>ROUND(E270*J270,2)</f>
        <v>0</v>
      </c>
      <c r="L270" s="194">
        <v>0</v>
      </c>
      <c r="M270" s="194">
        <f>ROUND(E270*L270,2)</f>
        <v>0</v>
      </c>
      <c r="N270" s="195"/>
      <c r="O270" s="221" t="s">
        <v>295</v>
      </c>
      <c r="P270" s="32"/>
      <c r="Q270" s="32"/>
      <c r="R270" s="32"/>
      <c r="S270" s="32"/>
      <c r="T270" s="32"/>
      <c r="U270" s="32"/>
      <c r="V270" s="32"/>
      <c r="W270" s="32"/>
      <c r="X270" s="32"/>
      <c r="Y270" s="32"/>
      <c r="Z270" s="32"/>
      <c r="AA270" s="32"/>
      <c r="AB270" s="32"/>
      <c r="AC270" s="32"/>
      <c r="AD270" s="32"/>
      <c r="AE270" s="32" t="s">
        <v>384</v>
      </c>
      <c r="AF270" s="32"/>
      <c r="AG270" s="32"/>
      <c r="AH270" s="32"/>
      <c r="AI270" s="32"/>
      <c r="AJ270" s="32"/>
      <c r="AK270" s="32"/>
      <c r="AL270" s="32"/>
      <c r="AM270" s="32">
        <v>21</v>
      </c>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7">
        <v>127</v>
      </c>
      <c r="B272" s="176" t="s">
        <v>2881</v>
      </c>
      <c r="C272" s="202" t="s">
        <v>2882</v>
      </c>
      <c r="D272" s="181" t="s">
        <v>560</v>
      </c>
      <c r="E272" s="186">
        <v>160</v>
      </c>
      <c r="F272" s="193"/>
      <c r="G272" s="194">
        <f>ROUND(E272*F272,2)</f>
        <v>0</v>
      </c>
      <c r="H272" s="194">
        <v>21</v>
      </c>
      <c r="I272" s="194">
        <f>G272*(1+H272/100)</f>
        <v>0</v>
      </c>
      <c r="J272" s="194">
        <v>0</v>
      </c>
      <c r="K272" s="194">
        <f>ROUND(E272*J272,2)</f>
        <v>0</v>
      </c>
      <c r="L272" s="194">
        <v>0</v>
      </c>
      <c r="M272" s="194">
        <f>ROUND(E272*L272,2)</f>
        <v>0</v>
      </c>
      <c r="N272" s="195"/>
      <c r="O272" s="221" t="s">
        <v>295</v>
      </c>
      <c r="P272" s="32"/>
      <c r="Q272" s="32"/>
      <c r="R272" s="32"/>
      <c r="S272" s="32"/>
      <c r="T272" s="32"/>
      <c r="U272" s="32"/>
      <c r="V272" s="32"/>
      <c r="W272" s="32"/>
      <c r="X272" s="32"/>
      <c r="Y272" s="32"/>
      <c r="Z272" s="32"/>
      <c r="AA272" s="32"/>
      <c r="AB272" s="32"/>
      <c r="AC272" s="32"/>
      <c r="AD272" s="32"/>
      <c r="AE272" s="32" t="s">
        <v>384</v>
      </c>
      <c r="AF272" s="32"/>
      <c r="AG272" s="32"/>
      <c r="AH272" s="32"/>
      <c r="AI272" s="32"/>
      <c r="AJ272" s="32"/>
      <c r="AK272" s="32"/>
      <c r="AL272" s="32"/>
      <c r="AM272" s="32">
        <v>21</v>
      </c>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93"/>
      <c r="D273" s="294"/>
      <c r="E273" s="295"/>
      <c r="F273" s="296"/>
      <c r="G273" s="297"/>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7">
        <v>128</v>
      </c>
      <c r="B274" s="176" t="s">
        <v>2883</v>
      </c>
      <c r="C274" s="202" t="s">
        <v>2884</v>
      </c>
      <c r="D274" s="181" t="s">
        <v>560</v>
      </c>
      <c r="E274" s="186">
        <v>870</v>
      </c>
      <c r="F274" s="193"/>
      <c r="G274" s="194">
        <f>ROUND(E274*F274,2)</f>
        <v>0</v>
      </c>
      <c r="H274" s="194">
        <v>21</v>
      </c>
      <c r="I274" s="194">
        <f>G274*(1+H274/100)</f>
        <v>0</v>
      </c>
      <c r="J274" s="194">
        <v>0</v>
      </c>
      <c r="K274" s="194">
        <f>ROUND(E274*J274,2)</f>
        <v>0</v>
      </c>
      <c r="L274" s="194">
        <v>0</v>
      </c>
      <c r="M274" s="194">
        <f>ROUND(E274*L274,2)</f>
        <v>0</v>
      </c>
      <c r="N274" s="195"/>
      <c r="O274" s="221" t="s">
        <v>295</v>
      </c>
      <c r="P274" s="32"/>
      <c r="Q274" s="32"/>
      <c r="R274" s="32"/>
      <c r="S274" s="32"/>
      <c r="T274" s="32"/>
      <c r="U274" s="32"/>
      <c r="V274" s="32"/>
      <c r="W274" s="32"/>
      <c r="X274" s="32"/>
      <c r="Y274" s="32"/>
      <c r="Z274" s="32"/>
      <c r="AA274" s="32"/>
      <c r="AB274" s="32"/>
      <c r="AC274" s="32"/>
      <c r="AD274" s="32"/>
      <c r="AE274" s="32" t="s">
        <v>384</v>
      </c>
      <c r="AF274" s="32"/>
      <c r="AG274" s="32"/>
      <c r="AH274" s="32"/>
      <c r="AI274" s="32"/>
      <c r="AJ274" s="32"/>
      <c r="AK274" s="32"/>
      <c r="AL274" s="32"/>
      <c r="AM274" s="32">
        <v>21</v>
      </c>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93"/>
      <c r="D275" s="294"/>
      <c r="E275" s="295"/>
      <c r="F275" s="296"/>
      <c r="G275" s="297"/>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7">
        <v>129</v>
      </c>
      <c r="B276" s="176" t="s">
        <v>2885</v>
      </c>
      <c r="C276" s="202" t="s">
        <v>2886</v>
      </c>
      <c r="D276" s="181" t="s">
        <v>759</v>
      </c>
      <c r="E276" s="186">
        <v>59</v>
      </c>
      <c r="F276" s="193"/>
      <c r="G276" s="194">
        <f>ROUND(E276*F276,2)</f>
        <v>0</v>
      </c>
      <c r="H276" s="194">
        <v>21</v>
      </c>
      <c r="I276" s="194">
        <f>G276*(1+H276/100)</f>
        <v>0</v>
      </c>
      <c r="J276" s="194">
        <v>0</v>
      </c>
      <c r="K276" s="194">
        <f>ROUND(E276*J276,2)</f>
        <v>0</v>
      </c>
      <c r="L276" s="194">
        <v>0</v>
      </c>
      <c r="M276" s="194">
        <f>ROUND(E276*L276,2)</f>
        <v>0</v>
      </c>
      <c r="N276" s="195"/>
      <c r="O276" s="221" t="s">
        <v>295</v>
      </c>
      <c r="P276" s="32"/>
      <c r="Q276" s="32"/>
      <c r="R276" s="32"/>
      <c r="S276" s="32"/>
      <c r="T276" s="32"/>
      <c r="U276" s="32"/>
      <c r="V276" s="32"/>
      <c r="W276" s="32"/>
      <c r="X276" s="32"/>
      <c r="Y276" s="32"/>
      <c r="Z276" s="32"/>
      <c r="AA276" s="32"/>
      <c r="AB276" s="32"/>
      <c r="AC276" s="32"/>
      <c r="AD276" s="32"/>
      <c r="AE276" s="32" t="s">
        <v>384</v>
      </c>
      <c r="AF276" s="32"/>
      <c r="AG276" s="32"/>
      <c r="AH276" s="32"/>
      <c r="AI276" s="32"/>
      <c r="AJ276" s="32"/>
      <c r="AK276" s="32"/>
      <c r="AL276" s="32"/>
      <c r="AM276" s="32">
        <v>21</v>
      </c>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93"/>
      <c r="D277" s="294"/>
      <c r="E277" s="295"/>
      <c r="F277" s="296"/>
      <c r="G277" s="297"/>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7">
        <v>130</v>
      </c>
      <c r="B278" s="176" t="s">
        <v>2887</v>
      </c>
      <c r="C278" s="202" t="s">
        <v>2888</v>
      </c>
      <c r="D278" s="181" t="s">
        <v>759</v>
      </c>
      <c r="E278" s="186">
        <v>385</v>
      </c>
      <c r="F278" s="193"/>
      <c r="G278" s="194">
        <f>ROUND(E278*F278,2)</f>
        <v>0</v>
      </c>
      <c r="H278" s="194">
        <v>21</v>
      </c>
      <c r="I278" s="194">
        <f>G278*(1+H278/100)</f>
        <v>0</v>
      </c>
      <c r="J278" s="194">
        <v>0</v>
      </c>
      <c r="K278" s="194">
        <f>ROUND(E278*J278,2)</f>
        <v>0</v>
      </c>
      <c r="L278" s="194">
        <v>0</v>
      </c>
      <c r="M278" s="194">
        <f>ROUND(E278*L278,2)</f>
        <v>0</v>
      </c>
      <c r="N278" s="195"/>
      <c r="O278" s="221" t="s">
        <v>295</v>
      </c>
      <c r="P278" s="32"/>
      <c r="Q278" s="32"/>
      <c r="R278" s="32"/>
      <c r="S278" s="32"/>
      <c r="T278" s="32"/>
      <c r="U278" s="32"/>
      <c r="V278" s="32"/>
      <c r="W278" s="32"/>
      <c r="X278" s="32"/>
      <c r="Y278" s="32"/>
      <c r="Z278" s="32"/>
      <c r="AA278" s="32"/>
      <c r="AB278" s="32"/>
      <c r="AC278" s="32"/>
      <c r="AD278" s="32"/>
      <c r="AE278" s="32" t="s">
        <v>384</v>
      </c>
      <c r="AF278" s="32"/>
      <c r="AG278" s="32"/>
      <c r="AH278" s="32"/>
      <c r="AI278" s="32"/>
      <c r="AJ278" s="32"/>
      <c r="AK278" s="32"/>
      <c r="AL278" s="32"/>
      <c r="AM278" s="32">
        <v>21</v>
      </c>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177"/>
      <c r="C279" s="293"/>
      <c r="D279" s="294"/>
      <c r="E279" s="295"/>
      <c r="F279" s="296"/>
      <c r="G279" s="297"/>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131</v>
      </c>
      <c r="B280" s="176" t="s">
        <v>2889</v>
      </c>
      <c r="C280" s="202" t="s">
        <v>2890</v>
      </c>
      <c r="D280" s="181" t="s">
        <v>759</v>
      </c>
      <c r="E280" s="186">
        <v>10</v>
      </c>
      <c r="F280" s="193"/>
      <c r="G280" s="194">
        <f>ROUND(E280*F280,2)</f>
        <v>0</v>
      </c>
      <c r="H280" s="194">
        <v>21</v>
      </c>
      <c r="I280" s="194">
        <f>G280*(1+H280/100)</f>
        <v>0</v>
      </c>
      <c r="J280" s="194">
        <v>0</v>
      </c>
      <c r="K280" s="194">
        <f>ROUND(E280*J280,2)</f>
        <v>0</v>
      </c>
      <c r="L280" s="194">
        <v>0</v>
      </c>
      <c r="M280" s="194">
        <f>ROUND(E280*L280,2)</f>
        <v>0</v>
      </c>
      <c r="N280" s="195"/>
      <c r="O280" s="221" t="s">
        <v>295</v>
      </c>
      <c r="P280" s="32"/>
      <c r="Q280" s="32"/>
      <c r="R280" s="32"/>
      <c r="S280" s="32"/>
      <c r="T280" s="32"/>
      <c r="U280" s="32"/>
      <c r="V280" s="32"/>
      <c r="W280" s="32"/>
      <c r="X280" s="32"/>
      <c r="Y280" s="32"/>
      <c r="Z280" s="32"/>
      <c r="AA280" s="32"/>
      <c r="AB280" s="32"/>
      <c r="AC280" s="32"/>
      <c r="AD280" s="32"/>
      <c r="AE280" s="32" t="s">
        <v>384</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7">
        <v>132</v>
      </c>
      <c r="B282" s="176" t="s">
        <v>2891</v>
      </c>
      <c r="C282" s="202" t="s">
        <v>2892</v>
      </c>
      <c r="D282" s="181" t="s">
        <v>759</v>
      </c>
      <c r="E282" s="186">
        <v>2</v>
      </c>
      <c r="F282" s="193"/>
      <c r="G282" s="194">
        <f>ROUND(E282*F282,2)</f>
        <v>0</v>
      </c>
      <c r="H282" s="194">
        <v>21</v>
      </c>
      <c r="I282" s="194">
        <f>G282*(1+H282/100)</f>
        <v>0</v>
      </c>
      <c r="J282" s="194">
        <v>0</v>
      </c>
      <c r="K282" s="194">
        <f>ROUND(E282*J282,2)</f>
        <v>0</v>
      </c>
      <c r="L282" s="194">
        <v>0</v>
      </c>
      <c r="M282" s="194">
        <f>ROUND(E282*L282,2)</f>
        <v>0</v>
      </c>
      <c r="N282" s="195"/>
      <c r="O282" s="221" t="s">
        <v>295</v>
      </c>
      <c r="P282" s="32"/>
      <c r="Q282" s="32"/>
      <c r="R282" s="32"/>
      <c r="S282" s="32"/>
      <c r="T282" s="32"/>
      <c r="U282" s="32"/>
      <c r="V282" s="32"/>
      <c r="W282" s="32"/>
      <c r="X282" s="32"/>
      <c r="Y282" s="32"/>
      <c r="Z282" s="32"/>
      <c r="AA282" s="32"/>
      <c r="AB282" s="32"/>
      <c r="AC282" s="32"/>
      <c r="AD282" s="32"/>
      <c r="AE282" s="32" t="s">
        <v>384</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7">
        <v>133</v>
      </c>
      <c r="B284" s="176" t="s">
        <v>2893</v>
      </c>
      <c r="C284" s="202" t="s">
        <v>2894</v>
      </c>
      <c r="D284" s="181" t="s">
        <v>759</v>
      </c>
      <c r="E284" s="186">
        <v>110</v>
      </c>
      <c r="F284" s="193"/>
      <c r="G284" s="194">
        <f>ROUND(E284*F284,2)</f>
        <v>0</v>
      </c>
      <c r="H284" s="194">
        <v>21</v>
      </c>
      <c r="I284" s="194">
        <f>G284*(1+H284/100)</f>
        <v>0</v>
      </c>
      <c r="J284" s="194">
        <v>0</v>
      </c>
      <c r="K284" s="194">
        <f>ROUND(E284*J284,2)</f>
        <v>0</v>
      </c>
      <c r="L284" s="194">
        <v>0</v>
      </c>
      <c r="M284" s="194">
        <f>ROUND(E284*L284,2)</f>
        <v>0</v>
      </c>
      <c r="N284" s="195"/>
      <c r="O284" s="221" t="s">
        <v>295</v>
      </c>
      <c r="P284" s="32"/>
      <c r="Q284" s="32"/>
      <c r="R284" s="32"/>
      <c r="S284" s="32"/>
      <c r="T284" s="32"/>
      <c r="U284" s="32"/>
      <c r="V284" s="32"/>
      <c r="W284" s="32"/>
      <c r="X284" s="32"/>
      <c r="Y284" s="32"/>
      <c r="Z284" s="32"/>
      <c r="AA284" s="32"/>
      <c r="AB284" s="32"/>
      <c r="AC284" s="32"/>
      <c r="AD284" s="32"/>
      <c r="AE284" s="32" t="s">
        <v>384</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7">
        <v>134</v>
      </c>
      <c r="B286" s="176" t="s">
        <v>2895</v>
      </c>
      <c r="C286" s="202" t="s">
        <v>2896</v>
      </c>
      <c r="D286" s="181" t="s">
        <v>759</v>
      </c>
      <c r="E286" s="186">
        <v>56</v>
      </c>
      <c r="F286" s="193"/>
      <c r="G286" s="194">
        <f>ROUND(E286*F286,2)</f>
        <v>0</v>
      </c>
      <c r="H286" s="194">
        <v>21</v>
      </c>
      <c r="I286" s="194">
        <f>G286*(1+H286/100)</f>
        <v>0</v>
      </c>
      <c r="J286" s="194">
        <v>0</v>
      </c>
      <c r="K286" s="194">
        <f>ROUND(E286*J286,2)</f>
        <v>0</v>
      </c>
      <c r="L286" s="194">
        <v>0</v>
      </c>
      <c r="M286" s="194">
        <f>ROUND(E286*L286,2)</f>
        <v>0</v>
      </c>
      <c r="N286" s="195"/>
      <c r="O286" s="221" t="s">
        <v>295</v>
      </c>
      <c r="P286" s="32"/>
      <c r="Q286" s="32"/>
      <c r="R286" s="32"/>
      <c r="S286" s="32"/>
      <c r="T286" s="32"/>
      <c r="U286" s="32"/>
      <c r="V286" s="32"/>
      <c r="W286" s="32"/>
      <c r="X286" s="32"/>
      <c r="Y286" s="32"/>
      <c r="Z286" s="32"/>
      <c r="AA286" s="32"/>
      <c r="AB286" s="32"/>
      <c r="AC286" s="32"/>
      <c r="AD286" s="32"/>
      <c r="AE286" s="32" t="s">
        <v>384</v>
      </c>
      <c r="AF286" s="32"/>
      <c r="AG286" s="32"/>
      <c r="AH286" s="32"/>
      <c r="AI286" s="32"/>
      <c r="AJ286" s="32"/>
      <c r="AK286" s="32"/>
      <c r="AL286" s="32"/>
      <c r="AM286" s="32">
        <v>21</v>
      </c>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93"/>
      <c r="D287" s="294"/>
      <c r="E287" s="295"/>
      <c r="F287" s="296"/>
      <c r="G287" s="29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7">
        <v>135</v>
      </c>
      <c r="B288" s="176" t="s">
        <v>2897</v>
      </c>
      <c r="C288" s="202" t="s">
        <v>2898</v>
      </c>
      <c r="D288" s="181" t="s">
        <v>759</v>
      </c>
      <c r="E288" s="186">
        <v>10</v>
      </c>
      <c r="F288" s="193"/>
      <c r="G288" s="194">
        <f>ROUND(E288*F288,2)</f>
        <v>0</v>
      </c>
      <c r="H288" s="194">
        <v>21</v>
      </c>
      <c r="I288" s="194">
        <f>G288*(1+H288/100)</f>
        <v>0</v>
      </c>
      <c r="J288" s="194">
        <v>0</v>
      </c>
      <c r="K288" s="194">
        <f>ROUND(E288*J288,2)</f>
        <v>0</v>
      </c>
      <c r="L288" s="194">
        <v>0</v>
      </c>
      <c r="M288" s="194">
        <f>ROUND(E288*L288,2)</f>
        <v>0</v>
      </c>
      <c r="N288" s="195"/>
      <c r="O288" s="221" t="s">
        <v>295</v>
      </c>
      <c r="P288" s="32"/>
      <c r="Q288" s="32"/>
      <c r="R288" s="32"/>
      <c r="S288" s="32"/>
      <c r="T288" s="32"/>
      <c r="U288" s="32"/>
      <c r="V288" s="32"/>
      <c r="W288" s="32"/>
      <c r="X288" s="32"/>
      <c r="Y288" s="32"/>
      <c r="Z288" s="32"/>
      <c r="AA288" s="32"/>
      <c r="AB288" s="32"/>
      <c r="AC288" s="32"/>
      <c r="AD288" s="32"/>
      <c r="AE288" s="32" t="s">
        <v>384</v>
      </c>
      <c r="AF288" s="32"/>
      <c r="AG288" s="32"/>
      <c r="AH288" s="32"/>
      <c r="AI288" s="32"/>
      <c r="AJ288" s="32"/>
      <c r="AK288" s="32"/>
      <c r="AL288" s="32"/>
      <c r="AM288" s="32">
        <v>21</v>
      </c>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93"/>
      <c r="D289" s="294"/>
      <c r="E289" s="295"/>
      <c r="F289" s="296"/>
      <c r="G289" s="297"/>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136</v>
      </c>
      <c r="B290" s="176" t="s">
        <v>2899</v>
      </c>
      <c r="C290" s="202" t="s">
        <v>2900</v>
      </c>
      <c r="D290" s="181" t="s">
        <v>759</v>
      </c>
      <c r="E290" s="186">
        <v>56</v>
      </c>
      <c r="F290" s="193"/>
      <c r="G290" s="194">
        <f>ROUND(E290*F290,2)</f>
        <v>0</v>
      </c>
      <c r="H290" s="194">
        <v>21</v>
      </c>
      <c r="I290" s="194">
        <f>G290*(1+H290/100)</f>
        <v>0</v>
      </c>
      <c r="J290" s="194">
        <v>0</v>
      </c>
      <c r="K290" s="194">
        <f>ROUND(E290*J290,2)</f>
        <v>0</v>
      </c>
      <c r="L290" s="194">
        <v>0</v>
      </c>
      <c r="M290" s="194">
        <f>ROUND(E290*L290,2)</f>
        <v>0</v>
      </c>
      <c r="N290" s="195"/>
      <c r="O290" s="221" t="s">
        <v>295</v>
      </c>
      <c r="P290" s="32"/>
      <c r="Q290" s="32"/>
      <c r="R290" s="32"/>
      <c r="S290" s="32"/>
      <c r="T290" s="32"/>
      <c r="U290" s="32"/>
      <c r="V290" s="32"/>
      <c r="W290" s="32"/>
      <c r="X290" s="32"/>
      <c r="Y290" s="32"/>
      <c r="Z290" s="32"/>
      <c r="AA290" s="32"/>
      <c r="AB290" s="32"/>
      <c r="AC290" s="32"/>
      <c r="AD290" s="32"/>
      <c r="AE290" s="32" t="s">
        <v>384</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93"/>
      <c r="D291" s="294"/>
      <c r="E291" s="295"/>
      <c r="F291" s="296"/>
      <c r="G291" s="297"/>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137</v>
      </c>
      <c r="B292" s="176" t="s">
        <v>2901</v>
      </c>
      <c r="C292" s="202" t="s">
        <v>2902</v>
      </c>
      <c r="D292" s="181" t="s">
        <v>759</v>
      </c>
      <c r="E292" s="186">
        <v>110</v>
      </c>
      <c r="F292" s="193"/>
      <c r="G292" s="194">
        <f>ROUND(E292*F292,2)</f>
        <v>0</v>
      </c>
      <c r="H292" s="194">
        <v>21</v>
      </c>
      <c r="I292" s="194">
        <f>G292*(1+H292/100)</f>
        <v>0</v>
      </c>
      <c r="J292" s="194">
        <v>0</v>
      </c>
      <c r="K292" s="194">
        <f>ROUND(E292*J292,2)</f>
        <v>0</v>
      </c>
      <c r="L292" s="194">
        <v>0</v>
      </c>
      <c r="M292" s="194">
        <f>ROUND(E292*L292,2)</f>
        <v>0</v>
      </c>
      <c r="N292" s="195"/>
      <c r="O292" s="221" t="s">
        <v>295</v>
      </c>
      <c r="P292" s="32"/>
      <c r="Q292" s="32"/>
      <c r="R292" s="32"/>
      <c r="S292" s="32"/>
      <c r="T292" s="32"/>
      <c r="U292" s="32"/>
      <c r="V292" s="32"/>
      <c r="W292" s="32"/>
      <c r="X292" s="32"/>
      <c r="Y292" s="32"/>
      <c r="Z292" s="32"/>
      <c r="AA292" s="32"/>
      <c r="AB292" s="32"/>
      <c r="AC292" s="32"/>
      <c r="AD292" s="32"/>
      <c r="AE292" s="32" t="s">
        <v>384</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7">
        <v>138</v>
      </c>
      <c r="B294" s="176" t="s">
        <v>2903</v>
      </c>
      <c r="C294" s="202" t="s">
        <v>2904</v>
      </c>
      <c r="D294" s="181" t="s">
        <v>759</v>
      </c>
      <c r="E294" s="186">
        <v>20</v>
      </c>
      <c r="F294" s="193"/>
      <c r="G294" s="194">
        <f>ROUND(E294*F294,2)</f>
        <v>0</v>
      </c>
      <c r="H294" s="194">
        <v>21</v>
      </c>
      <c r="I294" s="194">
        <f>G294*(1+H294/100)</f>
        <v>0</v>
      </c>
      <c r="J294" s="194">
        <v>0</v>
      </c>
      <c r="K294" s="194">
        <f>ROUND(E294*J294,2)</f>
        <v>0</v>
      </c>
      <c r="L294" s="194">
        <v>0</v>
      </c>
      <c r="M294" s="194">
        <f>ROUND(E294*L294,2)</f>
        <v>0</v>
      </c>
      <c r="N294" s="195"/>
      <c r="O294" s="221" t="s">
        <v>295</v>
      </c>
      <c r="P294" s="32"/>
      <c r="Q294" s="32"/>
      <c r="R294" s="32"/>
      <c r="S294" s="32"/>
      <c r="T294" s="32"/>
      <c r="U294" s="32"/>
      <c r="V294" s="32"/>
      <c r="W294" s="32"/>
      <c r="X294" s="32"/>
      <c r="Y294" s="32"/>
      <c r="Z294" s="32"/>
      <c r="AA294" s="32"/>
      <c r="AB294" s="32"/>
      <c r="AC294" s="32"/>
      <c r="AD294" s="32"/>
      <c r="AE294" s="32" t="s">
        <v>384</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93"/>
      <c r="D295" s="294"/>
      <c r="E295" s="295"/>
      <c r="F295" s="296"/>
      <c r="G295" s="297"/>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139</v>
      </c>
      <c r="B296" s="176" t="s">
        <v>2905</v>
      </c>
      <c r="C296" s="202" t="s">
        <v>2906</v>
      </c>
      <c r="D296" s="181" t="s">
        <v>759</v>
      </c>
      <c r="E296" s="186">
        <v>1580</v>
      </c>
      <c r="F296" s="193"/>
      <c r="G296" s="194">
        <f>ROUND(E296*F296,2)</f>
        <v>0</v>
      </c>
      <c r="H296" s="194">
        <v>21</v>
      </c>
      <c r="I296" s="194">
        <f>G296*(1+H296/100)</f>
        <v>0</v>
      </c>
      <c r="J296" s="194">
        <v>0</v>
      </c>
      <c r="K296" s="194">
        <f>ROUND(E296*J296,2)</f>
        <v>0</v>
      </c>
      <c r="L296" s="194">
        <v>0</v>
      </c>
      <c r="M296" s="194">
        <f>ROUND(E296*L296,2)</f>
        <v>0</v>
      </c>
      <c r="N296" s="195"/>
      <c r="O296" s="221" t="s">
        <v>295</v>
      </c>
      <c r="P296" s="32"/>
      <c r="Q296" s="32"/>
      <c r="R296" s="32"/>
      <c r="S296" s="32"/>
      <c r="T296" s="32"/>
      <c r="U296" s="32"/>
      <c r="V296" s="32"/>
      <c r="W296" s="32"/>
      <c r="X296" s="32"/>
      <c r="Y296" s="32"/>
      <c r="Z296" s="32"/>
      <c r="AA296" s="32"/>
      <c r="AB296" s="32"/>
      <c r="AC296" s="32"/>
      <c r="AD296" s="32"/>
      <c r="AE296" s="32" t="s">
        <v>384</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7">
        <v>140</v>
      </c>
      <c r="B298" s="176" t="s">
        <v>2907</v>
      </c>
      <c r="C298" s="202" t="s">
        <v>2908</v>
      </c>
      <c r="D298" s="181" t="s">
        <v>759</v>
      </c>
      <c r="E298" s="186">
        <v>170</v>
      </c>
      <c r="F298" s="193"/>
      <c r="G298" s="194">
        <f>ROUND(E298*F298,2)</f>
        <v>0</v>
      </c>
      <c r="H298" s="194">
        <v>21</v>
      </c>
      <c r="I298" s="194">
        <f>G298*(1+H298/100)</f>
        <v>0</v>
      </c>
      <c r="J298" s="194">
        <v>0</v>
      </c>
      <c r="K298" s="194">
        <f>ROUND(E298*J298,2)</f>
        <v>0</v>
      </c>
      <c r="L298" s="194">
        <v>0</v>
      </c>
      <c r="M298" s="194">
        <f>ROUND(E298*L298,2)</f>
        <v>0</v>
      </c>
      <c r="N298" s="195"/>
      <c r="O298" s="221" t="s">
        <v>295</v>
      </c>
      <c r="P298" s="32"/>
      <c r="Q298" s="32"/>
      <c r="R298" s="32"/>
      <c r="S298" s="32"/>
      <c r="T298" s="32"/>
      <c r="U298" s="32"/>
      <c r="V298" s="32"/>
      <c r="W298" s="32"/>
      <c r="X298" s="32"/>
      <c r="Y298" s="32"/>
      <c r="Z298" s="32"/>
      <c r="AA298" s="32"/>
      <c r="AB298" s="32"/>
      <c r="AC298" s="32"/>
      <c r="AD298" s="32"/>
      <c r="AE298" s="32" t="s">
        <v>384</v>
      </c>
      <c r="AF298" s="32"/>
      <c r="AG298" s="32"/>
      <c r="AH298" s="32"/>
      <c r="AI298" s="32"/>
      <c r="AJ298" s="32"/>
      <c r="AK298" s="32"/>
      <c r="AL298" s="32"/>
      <c r="AM298" s="32">
        <v>21</v>
      </c>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93"/>
      <c r="D299" s="294"/>
      <c r="E299" s="295"/>
      <c r="F299" s="296"/>
      <c r="G299" s="297"/>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7">
        <v>141</v>
      </c>
      <c r="B300" s="176" t="s">
        <v>2909</v>
      </c>
      <c r="C300" s="202" t="s">
        <v>2910</v>
      </c>
      <c r="D300" s="181" t="s">
        <v>759</v>
      </c>
      <c r="E300" s="186">
        <v>19</v>
      </c>
      <c r="F300" s="193"/>
      <c r="G300" s="194">
        <f>ROUND(E300*F300,2)</f>
        <v>0</v>
      </c>
      <c r="H300" s="194">
        <v>21</v>
      </c>
      <c r="I300" s="194">
        <f>G300*(1+H300/100)</f>
        <v>0</v>
      </c>
      <c r="J300" s="194">
        <v>0</v>
      </c>
      <c r="K300" s="194">
        <f>ROUND(E300*J300,2)</f>
        <v>0</v>
      </c>
      <c r="L300" s="194">
        <v>0</v>
      </c>
      <c r="M300" s="194">
        <f>ROUND(E300*L300,2)</f>
        <v>0</v>
      </c>
      <c r="N300" s="195"/>
      <c r="O300" s="221" t="s">
        <v>295</v>
      </c>
      <c r="P300" s="32"/>
      <c r="Q300" s="32"/>
      <c r="R300" s="32"/>
      <c r="S300" s="32"/>
      <c r="T300" s="32"/>
      <c r="U300" s="32"/>
      <c r="V300" s="32"/>
      <c r="W300" s="32"/>
      <c r="X300" s="32"/>
      <c r="Y300" s="32"/>
      <c r="Z300" s="32"/>
      <c r="AA300" s="32"/>
      <c r="AB300" s="32"/>
      <c r="AC300" s="32"/>
      <c r="AD300" s="32"/>
      <c r="AE300" s="32" t="s">
        <v>384</v>
      </c>
      <c r="AF300" s="32"/>
      <c r="AG300" s="32"/>
      <c r="AH300" s="32"/>
      <c r="AI300" s="32"/>
      <c r="AJ300" s="32"/>
      <c r="AK300" s="32"/>
      <c r="AL300" s="32"/>
      <c r="AM300" s="32">
        <v>21</v>
      </c>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93"/>
      <c r="D301" s="294"/>
      <c r="E301" s="295"/>
      <c r="F301" s="296"/>
      <c r="G301" s="297"/>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7">
        <v>142</v>
      </c>
      <c r="B302" s="176" t="s">
        <v>2911</v>
      </c>
      <c r="C302" s="202" t="s">
        <v>2912</v>
      </c>
      <c r="D302" s="181" t="s">
        <v>759</v>
      </c>
      <c r="E302" s="186">
        <v>38</v>
      </c>
      <c r="F302" s="193"/>
      <c r="G302" s="194">
        <f>ROUND(E302*F302,2)</f>
        <v>0</v>
      </c>
      <c r="H302" s="194">
        <v>21</v>
      </c>
      <c r="I302" s="194">
        <f>G302*(1+H302/100)</f>
        <v>0</v>
      </c>
      <c r="J302" s="194">
        <v>0</v>
      </c>
      <c r="K302" s="194">
        <f>ROUND(E302*J302,2)</f>
        <v>0</v>
      </c>
      <c r="L302" s="194">
        <v>0</v>
      </c>
      <c r="M302" s="194">
        <f>ROUND(E302*L302,2)</f>
        <v>0</v>
      </c>
      <c r="N302" s="195"/>
      <c r="O302" s="221" t="s">
        <v>295</v>
      </c>
      <c r="P302" s="32"/>
      <c r="Q302" s="32"/>
      <c r="R302" s="32"/>
      <c r="S302" s="32"/>
      <c r="T302" s="32"/>
      <c r="U302" s="32"/>
      <c r="V302" s="32"/>
      <c r="W302" s="32"/>
      <c r="X302" s="32"/>
      <c r="Y302" s="32"/>
      <c r="Z302" s="32"/>
      <c r="AA302" s="32"/>
      <c r="AB302" s="32"/>
      <c r="AC302" s="32"/>
      <c r="AD302" s="32"/>
      <c r="AE302" s="32" t="s">
        <v>384</v>
      </c>
      <c r="AF302" s="32"/>
      <c r="AG302" s="32"/>
      <c r="AH302" s="32"/>
      <c r="AI302" s="32"/>
      <c r="AJ302" s="32"/>
      <c r="AK302" s="32"/>
      <c r="AL302" s="32"/>
      <c r="AM302" s="32">
        <v>21</v>
      </c>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93"/>
      <c r="D303" s="294"/>
      <c r="E303" s="295"/>
      <c r="F303" s="296"/>
      <c r="G303" s="297"/>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7">
        <v>143</v>
      </c>
      <c r="B304" s="176" t="s">
        <v>2913</v>
      </c>
      <c r="C304" s="202" t="s">
        <v>2914</v>
      </c>
      <c r="D304" s="181" t="s">
        <v>759</v>
      </c>
      <c r="E304" s="186">
        <v>60</v>
      </c>
      <c r="F304" s="193"/>
      <c r="G304" s="194">
        <f>ROUND(E304*F304,2)</f>
        <v>0</v>
      </c>
      <c r="H304" s="194">
        <v>21</v>
      </c>
      <c r="I304" s="194">
        <f>G304*(1+H304/100)</f>
        <v>0</v>
      </c>
      <c r="J304" s="194">
        <v>0</v>
      </c>
      <c r="K304" s="194">
        <f>ROUND(E304*J304,2)</f>
        <v>0</v>
      </c>
      <c r="L304" s="194">
        <v>0</v>
      </c>
      <c r="M304" s="194">
        <f>ROUND(E304*L304,2)</f>
        <v>0</v>
      </c>
      <c r="N304" s="195"/>
      <c r="O304" s="221" t="s">
        <v>295</v>
      </c>
      <c r="P304" s="32"/>
      <c r="Q304" s="32"/>
      <c r="R304" s="32"/>
      <c r="S304" s="32"/>
      <c r="T304" s="32"/>
      <c r="U304" s="32"/>
      <c r="V304" s="32"/>
      <c r="W304" s="32"/>
      <c r="X304" s="32"/>
      <c r="Y304" s="32"/>
      <c r="Z304" s="32"/>
      <c r="AA304" s="32"/>
      <c r="AB304" s="32"/>
      <c r="AC304" s="32"/>
      <c r="AD304" s="32"/>
      <c r="AE304" s="32" t="s">
        <v>384</v>
      </c>
      <c r="AF304" s="32"/>
      <c r="AG304" s="32"/>
      <c r="AH304" s="32"/>
      <c r="AI304" s="32"/>
      <c r="AJ304" s="32"/>
      <c r="AK304" s="32"/>
      <c r="AL304" s="32"/>
      <c r="AM304" s="32">
        <v>21</v>
      </c>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93"/>
      <c r="D305" s="294"/>
      <c r="E305" s="295"/>
      <c r="F305" s="296"/>
      <c r="G305" s="297"/>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7">
        <v>144</v>
      </c>
      <c r="B306" s="176" t="s">
        <v>2915</v>
      </c>
      <c r="C306" s="202" t="s">
        <v>2916</v>
      </c>
      <c r="D306" s="181" t="s">
        <v>759</v>
      </c>
      <c r="E306" s="186">
        <v>190</v>
      </c>
      <c r="F306" s="193"/>
      <c r="G306" s="194">
        <f>ROUND(E306*F306,2)</f>
        <v>0</v>
      </c>
      <c r="H306" s="194">
        <v>21</v>
      </c>
      <c r="I306" s="194">
        <f>G306*(1+H306/100)</f>
        <v>0</v>
      </c>
      <c r="J306" s="194">
        <v>0</v>
      </c>
      <c r="K306" s="194">
        <f>ROUND(E306*J306,2)</f>
        <v>0</v>
      </c>
      <c r="L306" s="194">
        <v>0</v>
      </c>
      <c r="M306" s="194">
        <f>ROUND(E306*L306,2)</f>
        <v>0</v>
      </c>
      <c r="N306" s="195"/>
      <c r="O306" s="221" t="s">
        <v>295</v>
      </c>
      <c r="P306" s="32"/>
      <c r="Q306" s="32"/>
      <c r="R306" s="32"/>
      <c r="S306" s="32"/>
      <c r="T306" s="32"/>
      <c r="U306" s="32"/>
      <c r="V306" s="32"/>
      <c r="W306" s="32"/>
      <c r="X306" s="32"/>
      <c r="Y306" s="32"/>
      <c r="Z306" s="32"/>
      <c r="AA306" s="32"/>
      <c r="AB306" s="32"/>
      <c r="AC306" s="32"/>
      <c r="AD306" s="32"/>
      <c r="AE306" s="32" t="s">
        <v>384</v>
      </c>
      <c r="AF306" s="32"/>
      <c r="AG306" s="32"/>
      <c r="AH306" s="32"/>
      <c r="AI306" s="32"/>
      <c r="AJ306" s="32"/>
      <c r="AK306" s="32"/>
      <c r="AL306" s="32"/>
      <c r="AM306" s="32">
        <v>21</v>
      </c>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177"/>
      <c r="C307" s="293"/>
      <c r="D307" s="294"/>
      <c r="E307" s="295"/>
      <c r="F307" s="296"/>
      <c r="G307" s="297"/>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145</v>
      </c>
      <c r="B308" s="176" t="s">
        <v>2917</v>
      </c>
      <c r="C308" s="202" t="s">
        <v>2918</v>
      </c>
      <c r="D308" s="181" t="s">
        <v>759</v>
      </c>
      <c r="E308" s="186">
        <v>134</v>
      </c>
      <c r="F308" s="193"/>
      <c r="G308" s="194">
        <f>ROUND(E308*F308,2)</f>
        <v>0</v>
      </c>
      <c r="H308" s="194">
        <v>21</v>
      </c>
      <c r="I308" s="194">
        <f>G308*(1+H308/100)</f>
        <v>0</v>
      </c>
      <c r="J308" s="194">
        <v>0</v>
      </c>
      <c r="K308" s="194">
        <f>ROUND(E308*J308,2)</f>
        <v>0</v>
      </c>
      <c r="L308" s="194">
        <v>0</v>
      </c>
      <c r="M308" s="194">
        <f>ROUND(E308*L308,2)</f>
        <v>0</v>
      </c>
      <c r="N308" s="195"/>
      <c r="O308" s="221" t="s">
        <v>295</v>
      </c>
      <c r="P308" s="32"/>
      <c r="Q308" s="32"/>
      <c r="R308" s="32"/>
      <c r="S308" s="32"/>
      <c r="T308" s="32"/>
      <c r="U308" s="32"/>
      <c r="V308" s="32"/>
      <c r="W308" s="32"/>
      <c r="X308" s="32"/>
      <c r="Y308" s="32"/>
      <c r="Z308" s="32"/>
      <c r="AA308" s="32"/>
      <c r="AB308" s="32"/>
      <c r="AC308" s="32"/>
      <c r="AD308" s="32"/>
      <c r="AE308" s="32" t="s">
        <v>384</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x14ac:dyDescent="0.2">
      <c r="A310" s="216" t="s">
        <v>276</v>
      </c>
      <c r="B310" s="175" t="s">
        <v>140</v>
      </c>
      <c r="C310" s="201" t="s">
        <v>141</v>
      </c>
      <c r="D310" s="180"/>
      <c r="E310" s="185"/>
      <c r="F310" s="304">
        <f>SUM(G311:G322)</f>
        <v>0</v>
      </c>
      <c r="G310" s="305"/>
      <c r="H310" s="191"/>
      <c r="I310" s="191">
        <f>SUM(I311:I322)</f>
        <v>0</v>
      </c>
      <c r="J310" s="191"/>
      <c r="K310" s="191">
        <f>SUM(K311:K322)</f>
        <v>0</v>
      </c>
      <c r="L310" s="191"/>
      <c r="M310" s="191">
        <f>SUM(M311:M322)</f>
        <v>0</v>
      </c>
      <c r="N310" s="192"/>
      <c r="O310" s="220"/>
      <c r="AE310" t="s">
        <v>277</v>
      </c>
    </row>
    <row r="311" spans="1:60" outlineLevel="1" x14ac:dyDescent="0.2">
      <c r="A311" s="217">
        <v>146</v>
      </c>
      <c r="B311" s="176" t="s">
        <v>2919</v>
      </c>
      <c r="C311" s="202" t="s">
        <v>2920</v>
      </c>
      <c r="D311" s="181" t="s">
        <v>610</v>
      </c>
      <c r="E311" s="186">
        <v>1</v>
      </c>
      <c r="F311" s="193"/>
      <c r="G311" s="194">
        <f>ROUND(E311*F311,2)</f>
        <v>0</v>
      </c>
      <c r="H311" s="194">
        <v>21</v>
      </c>
      <c r="I311" s="194">
        <f>G311*(1+H311/100)</f>
        <v>0</v>
      </c>
      <c r="J311" s="194">
        <v>0</v>
      </c>
      <c r="K311" s="194">
        <f>ROUND(E311*J311,2)</f>
        <v>0</v>
      </c>
      <c r="L311" s="194">
        <v>0</v>
      </c>
      <c r="M311" s="194">
        <f>ROUND(E311*L311,2)</f>
        <v>0</v>
      </c>
      <c r="N311" s="195"/>
      <c r="O311" s="221" t="s">
        <v>295</v>
      </c>
      <c r="P311" s="32"/>
      <c r="Q311" s="32"/>
      <c r="R311" s="32"/>
      <c r="S311" s="32"/>
      <c r="T311" s="32"/>
      <c r="U311" s="32"/>
      <c r="V311" s="32"/>
      <c r="W311" s="32"/>
      <c r="X311" s="32"/>
      <c r="Y311" s="32"/>
      <c r="Z311" s="32"/>
      <c r="AA311" s="32"/>
      <c r="AB311" s="32"/>
      <c r="AC311" s="32"/>
      <c r="AD311" s="32"/>
      <c r="AE311" s="32" t="s">
        <v>384</v>
      </c>
      <c r="AF311" s="32"/>
      <c r="AG311" s="32"/>
      <c r="AH311" s="32"/>
      <c r="AI311" s="32"/>
      <c r="AJ311" s="32"/>
      <c r="AK311" s="32"/>
      <c r="AL311" s="32"/>
      <c r="AM311" s="32">
        <v>21</v>
      </c>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8"/>
      <c r="B312" s="177"/>
      <c r="C312" s="293"/>
      <c r="D312" s="294"/>
      <c r="E312" s="295"/>
      <c r="F312" s="296"/>
      <c r="G312" s="297"/>
      <c r="H312" s="194"/>
      <c r="I312" s="194"/>
      <c r="J312" s="194"/>
      <c r="K312" s="194"/>
      <c r="L312" s="194"/>
      <c r="M312" s="194"/>
      <c r="N312" s="195"/>
      <c r="O312" s="221"/>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7">
        <v>147</v>
      </c>
      <c r="B313" s="176" t="s">
        <v>2921</v>
      </c>
      <c r="C313" s="202" t="s">
        <v>2922</v>
      </c>
      <c r="D313" s="181" t="s">
        <v>759</v>
      </c>
      <c r="E313" s="186">
        <v>3</v>
      </c>
      <c r="F313" s="193"/>
      <c r="G313" s="194">
        <f>ROUND(E313*F313,2)</f>
        <v>0</v>
      </c>
      <c r="H313" s="194">
        <v>21</v>
      </c>
      <c r="I313" s="194">
        <f>G313*(1+H313/100)</f>
        <v>0</v>
      </c>
      <c r="J313" s="194">
        <v>0</v>
      </c>
      <c r="K313" s="194">
        <f>ROUND(E313*J313,2)</f>
        <v>0</v>
      </c>
      <c r="L313" s="194">
        <v>0</v>
      </c>
      <c r="M313" s="194">
        <f>ROUND(E313*L313,2)</f>
        <v>0</v>
      </c>
      <c r="N313" s="195"/>
      <c r="O313" s="221" t="s">
        <v>295</v>
      </c>
      <c r="P313" s="32"/>
      <c r="Q313" s="32"/>
      <c r="R313" s="32"/>
      <c r="S313" s="32"/>
      <c r="T313" s="32"/>
      <c r="U313" s="32"/>
      <c r="V313" s="32"/>
      <c r="W313" s="32"/>
      <c r="X313" s="32"/>
      <c r="Y313" s="32"/>
      <c r="Z313" s="32"/>
      <c r="AA313" s="32"/>
      <c r="AB313" s="32"/>
      <c r="AC313" s="32"/>
      <c r="AD313" s="32"/>
      <c r="AE313" s="32" t="s">
        <v>384</v>
      </c>
      <c r="AF313" s="32"/>
      <c r="AG313" s="32"/>
      <c r="AH313" s="32"/>
      <c r="AI313" s="32"/>
      <c r="AJ313" s="32"/>
      <c r="AK313" s="32"/>
      <c r="AL313" s="32"/>
      <c r="AM313" s="32">
        <v>21</v>
      </c>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7">
        <v>148</v>
      </c>
      <c r="B315" s="176" t="s">
        <v>2923</v>
      </c>
      <c r="C315" s="202" t="s">
        <v>2924</v>
      </c>
      <c r="D315" s="181" t="s">
        <v>759</v>
      </c>
      <c r="E315" s="186">
        <v>860</v>
      </c>
      <c r="F315" s="193"/>
      <c r="G315" s="194">
        <f>ROUND(E315*F315,2)</f>
        <v>0</v>
      </c>
      <c r="H315" s="194">
        <v>21</v>
      </c>
      <c r="I315" s="194">
        <f>G315*(1+H315/100)</f>
        <v>0</v>
      </c>
      <c r="J315" s="194">
        <v>0</v>
      </c>
      <c r="K315" s="194">
        <f>ROUND(E315*J315,2)</f>
        <v>0</v>
      </c>
      <c r="L315" s="194">
        <v>0</v>
      </c>
      <c r="M315" s="194">
        <f>ROUND(E315*L315,2)</f>
        <v>0</v>
      </c>
      <c r="N315" s="195"/>
      <c r="O315" s="221" t="s">
        <v>295</v>
      </c>
      <c r="P315" s="32"/>
      <c r="Q315" s="32"/>
      <c r="R315" s="32"/>
      <c r="S315" s="32"/>
      <c r="T315" s="32"/>
      <c r="U315" s="32"/>
      <c r="V315" s="32"/>
      <c r="W315" s="32"/>
      <c r="X315" s="32"/>
      <c r="Y315" s="32"/>
      <c r="Z315" s="32"/>
      <c r="AA315" s="32"/>
      <c r="AB315" s="32"/>
      <c r="AC315" s="32"/>
      <c r="AD315" s="32"/>
      <c r="AE315" s="32" t="s">
        <v>384</v>
      </c>
      <c r="AF315" s="32"/>
      <c r="AG315" s="32"/>
      <c r="AH315" s="32"/>
      <c r="AI315" s="32"/>
      <c r="AJ315" s="32"/>
      <c r="AK315" s="32"/>
      <c r="AL315" s="32"/>
      <c r="AM315" s="32">
        <v>21</v>
      </c>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93"/>
      <c r="D316" s="294"/>
      <c r="E316" s="295"/>
      <c r="F316" s="296"/>
      <c r="G316" s="297"/>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7">
        <v>149</v>
      </c>
      <c r="B317" s="176" t="s">
        <v>2925</v>
      </c>
      <c r="C317" s="202" t="s">
        <v>2926</v>
      </c>
      <c r="D317" s="181" t="s">
        <v>759</v>
      </c>
      <c r="E317" s="186">
        <v>36</v>
      </c>
      <c r="F317" s="193"/>
      <c r="G317" s="194">
        <f>ROUND(E317*F317,2)</f>
        <v>0</v>
      </c>
      <c r="H317" s="194">
        <v>21</v>
      </c>
      <c r="I317" s="194">
        <f>G317*(1+H317/100)</f>
        <v>0</v>
      </c>
      <c r="J317" s="194">
        <v>0</v>
      </c>
      <c r="K317" s="194">
        <f>ROUND(E317*J317,2)</f>
        <v>0</v>
      </c>
      <c r="L317" s="194">
        <v>0</v>
      </c>
      <c r="M317" s="194">
        <f>ROUND(E317*L317,2)</f>
        <v>0</v>
      </c>
      <c r="N317" s="195"/>
      <c r="O317" s="221" t="s">
        <v>295</v>
      </c>
      <c r="P317" s="32"/>
      <c r="Q317" s="32"/>
      <c r="R317" s="32"/>
      <c r="S317" s="32"/>
      <c r="T317" s="32"/>
      <c r="U317" s="32"/>
      <c r="V317" s="32"/>
      <c r="W317" s="32"/>
      <c r="X317" s="32"/>
      <c r="Y317" s="32"/>
      <c r="Z317" s="32"/>
      <c r="AA317" s="32"/>
      <c r="AB317" s="32"/>
      <c r="AC317" s="32"/>
      <c r="AD317" s="32"/>
      <c r="AE317" s="32" t="s">
        <v>384</v>
      </c>
      <c r="AF317" s="32"/>
      <c r="AG317" s="32"/>
      <c r="AH317" s="32"/>
      <c r="AI317" s="32"/>
      <c r="AJ317" s="32"/>
      <c r="AK317" s="32"/>
      <c r="AL317" s="32"/>
      <c r="AM317" s="32">
        <v>21</v>
      </c>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93"/>
      <c r="D318" s="294"/>
      <c r="E318" s="295"/>
      <c r="F318" s="296"/>
      <c r="G318" s="297"/>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7">
        <v>150</v>
      </c>
      <c r="B319" s="176" t="s">
        <v>2927</v>
      </c>
      <c r="C319" s="202" t="s">
        <v>2928</v>
      </c>
      <c r="D319" s="181" t="s">
        <v>759</v>
      </c>
      <c r="E319" s="186">
        <v>28</v>
      </c>
      <c r="F319" s="193"/>
      <c r="G319" s="194">
        <f>ROUND(E319*F319,2)</f>
        <v>0</v>
      </c>
      <c r="H319" s="194">
        <v>21</v>
      </c>
      <c r="I319" s="194">
        <f>G319*(1+H319/100)</f>
        <v>0</v>
      </c>
      <c r="J319" s="194">
        <v>0</v>
      </c>
      <c r="K319" s="194">
        <f>ROUND(E319*J319,2)</f>
        <v>0</v>
      </c>
      <c r="L319" s="194">
        <v>0</v>
      </c>
      <c r="M319" s="194">
        <f>ROUND(E319*L319,2)</f>
        <v>0</v>
      </c>
      <c r="N319" s="195"/>
      <c r="O319" s="221" t="s">
        <v>295</v>
      </c>
      <c r="P319" s="32"/>
      <c r="Q319" s="32"/>
      <c r="R319" s="32"/>
      <c r="S319" s="32"/>
      <c r="T319" s="32"/>
      <c r="U319" s="32"/>
      <c r="V319" s="32"/>
      <c r="W319" s="32"/>
      <c r="X319" s="32"/>
      <c r="Y319" s="32"/>
      <c r="Z319" s="32"/>
      <c r="AA319" s="32"/>
      <c r="AB319" s="32"/>
      <c r="AC319" s="32"/>
      <c r="AD319" s="32"/>
      <c r="AE319" s="32" t="s">
        <v>384</v>
      </c>
      <c r="AF319" s="32"/>
      <c r="AG319" s="32"/>
      <c r="AH319" s="32"/>
      <c r="AI319" s="32"/>
      <c r="AJ319" s="32"/>
      <c r="AK319" s="32"/>
      <c r="AL319" s="32"/>
      <c r="AM319" s="32">
        <v>21</v>
      </c>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93"/>
      <c r="D320" s="294"/>
      <c r="E320" s="295"/>
      <c r="F320" s="296"/>
      <c r="G320" s="29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7">
        <v>151</v>
      </c>
      <c r="B321" s="176" t="s">
        <v>2929</v>
      </c>
      <c r="C321" s="202" t="s">
        <v>2930</v>
      </c>
      <c r="D321" s="181" t="s">
        <v>638</v>
      </c>
      <c r="E321" s="186">
        <v>820</v>
      </c>
      <c r="F321" s="193"/>
      <c r="G321" s="194">
        <f>ROUND(E321*F321,2)</f>
        <v>0</v>
      </c>
      <c r="H321" s="194">
        <v>21</v>
      </c>
      <c r="I321" s="194">
        <f>G321*(1+H321/100)</f>
        <v>0</v>
      </c>
      <c r="J321" s="194">
        <v>0</v>
      </c>
      <c r="K321" s="194">
        <f>ROUND(E321*J321,2)</f>
        <v>0</v>
      </c>
      <c r="L321" s="194">
        <v>0</v>
      </c>
      <c r="M321" s="194">
        <f>ROUND(E321*L321,2)</f>
        <v>0</v>
      </c>
      <c r="N321" s="195"/>
      <c r="O321" s="221" t="s">
        <v>295</v>
      </c>
      <c r="P321" s="32"/>
      <c r="Q321" s="32"/>
      <c r="R321" s="32"/>
      <c r="S321" s="32"/>
      <c r="T321" s="32"/>
      <c r="U321" s="32"/>
      <c r="V321" s="32"/>
      <c r="W321" s="32"/>
      <c r="X321" s="32"/>
      <c r="Y321" s="32"/>
      <c r="Z321" s="32"/>
      <c r="AA321" s="32"/>
      <c r="AB321" s="32"/>
      <c r="AC321" s="32"/>
      <c r="AD321" s="32"/>
      <c r="AE321" s="32" t="s">
        <v>384</v>
      </c>
      <c r="AF321" s="32"/>
      <c r="AG321" s="32"/>
      <c r="AH321" s="32"/>
      <c r="AI321" s="32"/>
      <c r="AJ321" s="32"/>
      <c r="AK321" s="32"/>
      <c r="AL321" s="32"/>
      <c r="AM321" s="32">
        <v>21</v>
      </c>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8"/>
      <c r="B322" s="177"/>
      <c r="C322" s="293"/>
      <c r="D322" s="294"/>
      <c r="E322" s="295"/>
      <c r="F322" s="296"/>
      <c r="G322" s="297"/>
      <c r="H322" s="194"/>
      <c r="I322" s="194"/>
      <c r="J322" s="194"/>
      <c r="K322" s="194"/>
      <c r="L322" s="194"/>
      <c r="M322" s="194"/>
      <c r="N322" s="195"/>
      <c r="O322" s="221"/>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x14ac:dyDescent="0.2">
      <c r="A323" s="216" t="s">
        <v>276</v>
      </c>
      <c r="B323" s="175" t="s">
        <v>142</v>
      </c>
      <c r="C323" s="201" t="s">
        <v>143</v>
      </c>
      <c r="D323" s="180"/>
      <c r="E323" s="185"/>
      <c r="F323" s="304">
        <f>SUM(G324:G333)</f>
        <v>0</v>
      </c>
      <c r="G323" s="305"/>
      <c r="H323" s="191"/>
      <c r="I323" s="191">
        <f>SUM(I324:I333)</f>
        <v>0</v>
      </c>
      <c r="J323" s="191"/>
      <c r="K323" s="191">
        <f>SUM(K324:K333)</f>
        <v>0</v>
      </c>
      <c r="L323" s="191"/>
      <c r="M323" s="191">
        <f>SUM(M324:M333)</f>
        <v>0</v>
      </c>
      <c r="N323" s="192"/>
      <c r="O323" s="220"/>
      <c r="AE323" t="s">
        <v>277</v>
      </c>
    </row>
    <row r="324" spans="1:60" outlineLevel="1" x14ac:dyDescent="0.2">
      <c r="A324" s="217">
        <v>152</v>
      </c>
      <c r="B324" s="176" t="s">
        <v>2931</v>
      </c>
      <c r="C324" s="202" t="s">
        <v>2932</v>
      </c>
      <c r="D324" s="181" t="s">
        <v>759</v>
      </c>
      <c r="E324" s="186">
        <v>1</v>
      </c>
      <c r="F324" s="193"/>
      <c r="G324" s="194">
        <f>ROUND(E324*F324,2)</f>
        <v>0</v>
      </c>
      <c r="H324" s="194">
        <v>21</v>
      </c>
      <c r="I324" s="194">
        <f>G324*(1+H324/100)</f>
        <v>0</v>
      </c>
      <c r="J324" s="194">
        <v>0</v>
      </c>
      <c r="K324" s="194">
        <f>ROUND(E324*J324,2)</f>
        <v>0</v>
      </c>
      <c r="L324" s="194">
        <v>0</v>
      </c>
      <c r="M324" s="194">
        <f>ROUND(E324*L324,2)</f>
        <v>0</v>
      </c>
      <c r="N324" s="195"/>
      <c r="O324" s="221" t="s">
        <v>295</v>
      </c>
      <c r="P324" s="32"/>
      <c r="Q324" s="32"/>
      <c r="R324" s="32"/>
      <c r="S324" s="32"/>
      <c r="T324" s="32"/>
      <c r="U324" s="32"/>
      <c r="V324" s="32"/>
      <c r="W324" s="32"/>
      <c r="X324" s="32"/>
      <c r="Y324" s="32"/>
      <c r="Z324" s="32"/>
      <c r="AA324" s="32"/>
      <c r="AB324" s="32"/>
      <c r="AC324" s="32"/>
      <c r="AD324" s="32"/>
      <c r="AE324" s="32" t="s">
        <v>384</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93"/>
      <c r="D325" s="294"/>
      <c r="E325" s="295"/>
      <c r="F325" s="296"/>
      <c r="G325" s="29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7">
        <v>153</v>
      </c>
      <c r="B326" s="176" t="s">
        <v>2933</v>
      </c>
      <c r="C326" s="202" t="s">
        <v>2934</v>
      </c>
      <c r="D326" s="181" t="s">
        <v>759</v>
      </c>
      <c r="E326" s="186">
        <v>1</v>
      </c>
      <c r="F326" s="193"/>
      <c r="G326" s="194">
        <f>ROUND(E326*F326,2)</f>
        <v>0</v>
      </c>
      <c r="H326" s="194">
        <v>21</v>
      </c>
      <c r="I326" s="194">
        <f>G326*(1+H326/100)</f>
        <v>0</v>
      </c>
      <c r="J326" s="194">
        <v>0</v>
      </c>
      <c r="K326" s="194">
        <f>ROUND(E326*J326,2)</f>
        <v>0</v>
      </c>
      <c r="L326" s="194">
        <v>0</v>
      </c>
      <c r="M326" s="194">
        <f>ROUND(E326*L326,2)</f>
        <v>0</v>
      </c>
      <c r="N326" s="195"/>
      <c r="O326" s="221" t="s">
        <v>295</v>
      </c>
      <c r="P326" s="32"/>
      <c r="Q326" s="32"/>
      <c r="R326" s="32"/>
      <c r="S326" s="32"/>
      <c r="T326" s="32"/>
      <c r="U326" s="32"/>
      <c r="V326" s="32"/>
      <c r="W326" s="32"/>
      <c r="X326" s="32"/>
      <c r="Y326" s="32"/>
      <c r="Z326" s="32"/>
      <c r="AA326" s="32"/>
      <c r="AB326" s="32"/>
      <c r="AC326" s="32"/>
      <c r="AD326" s="32"/>
      <c r="AE326" s="32" t="s">
        <v>384</v>
      </c>
      <c r="AF326" s="32"/>
      <c r="AG326" s="32"/>
      <c r="AH326" s="32"/>
      <c r="AI326" s="32"/>
      <c r="AJ326" s="32"/>
      <c r="AK326" s="32"/>
      <c r="AL326" s="32"/>
      <c r="AM326" s="32">
        <v>21</v>
      </c>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93"/>
      <c r="D327" s="294"/>
      <c r="E327" s="295"/>
      <c r="F327" s="296"/>
      <c r="G327" s="297"/>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7">
        <v>154</v>
      </c>
      <c r="B328" s="176" t="s">
        <v>2935</v>
      </c>
      <c r="C328" s="202" t="s">
        <v>2936</v>
      </c>
      <c r="D328" s="181" t="s">
        <v>759</v>
      </c>
      <c r="E328" s="186">
        <v>51</v>
      </c>
      <c r="F328" s="193"/>
      <c r="G328" s="194">
        <f>ROUND(E328*F328,2)</f>
        <v>0</v>
      </c>
      <c r="H328" s="194">
        <v>21</v>
      </c>
      <c r="I328" s="194">
        <f>G328*(1+H328/100)</f>
        <v>0</v>
      </c>
      <c r="J328" s="194">
        <v>0</v>
      </c>
      <c r="K328" s="194">
        <f>ROUND(E328*J328,2)</f>
        <v>0</v>
      </c>
      <c r="L328" s="194">
        <v>0</v>
      </c>
      <c r="M328" s="194">
        <f>ROUND(E328*L328,2)</f>
        <v>0</v>
      </c>
      <c r="N328" s="195"/>
      <c r="O328" s="221" t="s">
        <v>295</v>
      </c>
      <c r="P328" s="32"/>
      <c r="Q328" s="32"/>
      <c r="R328" s="32"/>
      <c r="S328" s="32"/>
      <c r="T328" s="32"/>
      <c r="U328" s="32"/>
      <c r="V328" s="32"/>
      <c r="W328" s="32"/>
      <c r="X328" s="32"/>
      <c r="Y328" s="32"/>
      <c r="Z328" s="32"/>
      <c r="AA328" s="32"/>
      <c r="AB328" s="32"/>
      <c r="AC328" s="32"/>
      <c r="AD328" s="32"/>
      <c r="AE328" s="32" t="s">
        <v>384</v>
      </c>
      <c r="AF328" s="32"/>
      <c r="AG328" s="32"/>
      <c r="AH328" s="32"/>
      <c r="AI328" s="32"/>
      <c r="AJ328" s="32"/>
      <c r="AK328" s="32"/>
      <c r="AL328" s="32"/>
      <c r="AM328" s="32">
        <v>21</v>
      </c>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93"/>
      <c r="D329" s="294"/>
      <c r="E329" s="295"/>
      <c r="F329" s="296"/>
      <c r="G329" s="297"/>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7">
        <v>155</v>
      </c>
      <c r="B330" s="176" t="s">
        <v>2937</v>
      </c>
      <c r="C330" s="202" t="s">
        <v>2938</v>
      </c>
      <c r="D330" s="181" t="s">
        <v>759</v>
      </c>
      <c r="E330" s="186">
        <v>10</v>
      </c>
      <c r="F330" s="193"/>
      <c r="G330" s="194">
        <f>ROUND(E330*F330,2)</f>
        <v>0</v>
      </c>
      <c r="H330" s="194">
        <v>21</v>
      </c>
      <c r="I330" s="194">
        <f>G330*(1+H330/100)</f>
        <v>0</v>
      </c>
      <c r="J330" s="194">
        <v>0</v>
      </c>
      <c r="K330" s="194">
        <f>ROUND(E330*J330,2)</f>
        <v>0</v>
      </c>
      <c r="L330" s="194">
        <v>0</v>
      </c>
      <c r="M330" s="194">
        <f>ROUND(E330*L330,2)</f>
        <v>0</v>
      </c>
      <c r="N330" s="195"/>
      <c r="O330" s="221" t="s">
        <v>295</v>
      </c>
      <c r="P330" s="32"/>
      <c r="Q330" s="32"/>
      <c r="R330" s="32"/>
      <c r="S330" s="32"/>
      <c r="T330" s="32"/>
      <c r="U330" s="32"/>
      <c r="V330" s="32"/>
      <c r="W330" s="32"/>
      <c r="X330" s="32"/>
      <c r="Y330" s="32"/>
      <c r="Z330" s="32"/>
      <c r="AA330" s="32"/>
      <c r="AB330" s="32"/>
      <c r="AC330" s="32"/>
      <c r="AD330" s="32"/>
      <c r="AE330" s="32" t="s">
        <v>384</v>
      </c>
      <c r="AF330" s="32"/>
      <c r="AG330" s="32"/>
      <c r="AH330" s="32"/>
      <c r="AI330" s="32"/>
      <c r="AJ330" s="32"/>
      <c r="AK330" s="32"/>
      <c r="AL330" s="32"/>
      <c r="AM330" s="32">
        <v>21</v>
      </c>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93"/>
      <c r="D331" s="294"/>
      <c r="E331" s="295"/>
      <c r="F331" s="296"/>
      <c r="G331" s="297"/>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7">
        <v>156</v>
      </c>
      <c r="B332" s="176" t="s">
        <v>2939</v>
      </c>
      <c r="C332" s="202" t="s">
        <v>2940</v>
      </c>
      <c r="D332" s="181" t="s">
        <v>2941</v>
      </c>
      <c r="E332" s="186">
        <v>30</v>
      </c>
      <c r="F332" s="193"/>
      <c r="G332" s="194">
        <f>ROUND(E332*F332,2)</f>
        <v>0</v>
      </c>
      <c r="H332" s="194">
        <v>21</v>
      </c>
      <c r="I332" s="194">
        <f>G332*(1+H332/100)</f>
        <v>0</v>
      </c>
      <c r="J332" s="194">
        <v>0</v>
      </c>
      <c r="K332" s="194">
        <f>ROUND(E332*J332,2)</f>
        <v>0</v>
      </c>
      <c r="L332" s="194">
        <v>0</v>
      </c>
      <c r="M332" s="194">
        <f>ROUND(E332*L332,2)</f>
        <v>0</v>
      </c>
      <c r="N332" s="195"/>
      <c r="O332" s="221" t="s">
        <v>295</v>
      </c>
      <c r="P332" s="32"/>
      <c r="Q332" s="32"/>
      <c r="R332" s="32"/>
      <c r="S332" s="32"/>
      <c r="T332" s="32"/>
      <c r="U332" s="32"/>
      <c r="V332" s="32"/>
      <c r="W332" s="32"/>
      <c r="X332" s="32"/>
      <c r="Y332" s="32"/>
      <c r="Z332" s="32"/>
      <c r="AA332" s="32"/>
      <c r="AB332" s="32"/>
      <c r="AC332" s="32"/>
      <c r="AD332" s="32"/>
      <c r="AE332" s="32" t="s">
        <v>384</v>
      </c>
      <c r="AF332" s="32"/>
      <c r="AG332" s="32"/>
      <c r="AH332" s="32"/>
      <c r="AI332" s="32"/>
      <c r="AJ332" s="32"/>
      <c r="AK332" s="32"/>
      <c r="AL332" s="32"/>
      <c r="AM332" s="32">
        <v>21</v>
      </c>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x14ac:dyDescent="0.2">
      <c r="A334" s="216" t="s">
        <v>276</v>
      </c>
      <c r="B334" s="175" t="s">
        <v>122</v>
      </c>
      <c r="C334" s="201" t="s">
        <v>123</v>
      </c>
      <c r="D334" s="180"/>
      <c r="E334" s="185"/>
      <c r="F334" s="304">
        <f>SUM(G335:G344)</f>
        <v>0</v>
      </c>
      <c r="G334" s="305"/>
      <c r="H334" s="191"/>
      <c r="I334" s="191">
        <f>SUM(I335:I344)</f>
        <v>0</v>
      </c>
      <c r="J334" s="191"/>
      <c r="K334" s="191">
        <f>SUM(K335:K344)</f>
        <v>0</v>
      </c>
      <c r="L334" s="191"/>
      <c r="M334" s="191">
        <f>SUM(M335:M344)</f>
        <v>0</v>
      </c>
      <c r="N334" s="192"/>
      <c r="O334" s="220"/>
      <c r="AE334" t="s">
        <v>277</v>
      </c>
    </row>
    <row r="335" spans="1:60" outlineLevel="1" x14ac:dyDescent="0.2">
      <c r="A335" s="217">
        <v>157</v>
      </c>
      <c r="B335" s="176" t="s">
        <v>2942</v>
      </c>
      <c r="C335" s="202" t="s">
        <v>2943</v>
      </c>
      <c r="D335" s="181" t="s">
        <v>759</v>
      </c>
      <c r="E335" s="186">
        <v>30</v>
      </c>
      <c r="F335" s="193"/>
      <c r="G335" s="194">
        <f>ROUND(E335*F335,2)</f>
        <v>0</v>
      </c>
      <c r="H335" s="194">
        <v>21</v>
      </c>
      <c r="I335" s="194">
        <f>G335*(1+H335/100)</f>
        <v>0</v>
      </c>
      <c r="J335" s="194">
        <v>0</v>
      </c>
      <c r="K335" s="194">
        <f>ROUND(E335*J335,2)</f>
        <v>0</v>
      </c>
      <c r="L335" s="194">
        <v>0</v>
      </c>
      <c r="M335" s="194">
        <f>ROUND(E335*L335,2)</f>
        <v>0</v>
      </c>
      <c r="N335" s="195"/>
      <c r="O335" s="221" t="s">
        <v>295</v>
      </c>
      <c r="P335" s="32"/>
      <c r="Q335" s="32"/>
      <c r="R335" s="32"/>
      <c r="S335" s="32"/>
      <c r="T335" s="32"/>
      <c r="U335" s="32"/>
      <c r="V335" s="32"/>
      <c r="W335" s="32"/>
      <c r="X335" s="32"/>
      <c r="Y335" s="32"/>
      <c r="Z335" s="32"/>
      <c r="AA335" s="32"/>
      <c r="AB335" s="32"/>
      <c r="AC335" s="32"/>
      <c r="AD335" s="32"/>
      <c r="AE335" s="32" t="s">
        <v>384</v>
      </c>
      <c r="AF335" s="32"/>
      <c r="AG335" s="32"/>
      <c r="AH335" s="32"/>
      <c r="AI335" s="32"/>
      <c r="AJ335" s="32"/>
      <c r="AK335" s="32"/>
      <c r="AL335" s="32"/>
      <c r="AM335" s="32">
        <v>21</v>
      </c>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7">
        <v>158</v>
      </c>
      <c r="B337" s="176" t="s">
        <v>2944</v>
      </c>
      <c r="C337" s="202" t="s">
        <v>2945</v>
      </c>
      <c r="D337" s="181" t="s">
        <v>759</v>
      </c>
      <c r="E337" s="186">
        <v>4</v>
      </c>
      <c r="F337" s="193"/>
      <c r="G337" s="194">
        <f>ROUND(E337*F337,2)</f>
        <v>0</v>
      </c>
      <c r="H337" s="194">
        <v>21</v>
      </c>
      <c r="I337" s="194">
        <f>G337*(1+H337/100)</f>
        <v>0</v>
      </c>
      <c r="J337" s="194">
        <v>0</v>
      </c>
      <c r="K337" s="194">
        <f>ROUND(E337*J337,2)</f>
        <v>0</v>
      </c>
      <c r="L337" s="194">
        <v>0</v>
      </c>
      <c r="M337" s="194">
        <f>ROUND(E337*L337,2)</f>
        <v>0</v>
      </c>
      <c r="N337" s="195"/>
      <c r="O337" s="221" t="s">
        <v>295</v>
      </c>
      <c r="P337" s="32"/>
      <c r="Q337" s="32"/>
      <c r="R337" s="32"/>
      <c r="S337" s="32"/>
      <c r="T337" s="32"/>
      <c r="U337" s="32"/>
      <c r="V337" s="32"/>
      <c r="W337" s="32"/>
      <c r="X337" s="32"/>
      <c r="Y337" s="32"/>
      <c r="Z337" s="32"/>
      <c r="AA337" s="32"/>
      <c r="AB337" s="32"/>
      <c r="AC337" s="32"/>
      <c r="AD337" s="32"/>
      <c r="AE337" s="32" t="s">
        <v>384</v>
      </c>
      <c r="AF337" s="32"/>
      <c r="AG337" s="32"/>
      <c r="AH337" s="32"/>
      <c r="AI337" s="32"/>
      <c r="AJ337" s="32"/>
      <c r="AK337" s="32"/>
      <c r="AL337" s="32"/>
      <c r="AM337" s="32">
        <v>21</v>
      </c>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8"/>
      <c r="B338" s="177"/>
      <c r="C338" s="293"/>
      <c r="D338" s="294"/>
      <c r="E338" s="295"/>
      <c r="F338" s="296"/>
      <c r="G338" s="297"/>
      <c r="H338" s="194"/>
      <c r="I338" s="194"/>
      <c r="J338" s="194"/>
      <c r="K338" s="194"/>
      <c r="L338" s="194"/>
      <c r="M338" s="194"/>
      <c r="N338" s="195"/>
      <c r="O338" s="221"/>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7">
        <v>159</v>
      </c>
      <c r="B339" s="176" t="s">
        <v>2946</v>
      </c>
      <c r="C339" s="202" t="s">
        <v>2947</v>
      </c>
      <c r="D339" s="181" t="s">
        <v>759</v>
      </c>
      <c r="E339" s="186">
        <v>1</v>
      </c>
      <c r="F339" s="193"/>
      <c r="G339" s="194">
        <f>ROUND(E339*F339,2)</f>
        <v>0</v>
      </c>
      <c r="H339" s="194">
        <v>21</v>
      </c>
      <c r="I339" s="194">
        <f>G339*(1+H339/100)</f>
        <v>0</v>
      </c>
      <c r="J339" s="194">
        <v>0</v>
      </c>
      <c r="K339" s="194">
        <f>ROUND(E339*J339,2)</f>
        <v>0</v>
      </c>
      <c r="L339" s="194">
        <v>0</v>
      </c>
      <c r="M339" s="194">
        <f>ROUND(E339*L339,2)</f>
        <v>0</v>
      </c>
      <c r="N339" s="195"/>
      <c r="O339" s="221" t="s">
        <v>295</v>
      </c>
      <c r="P339" s="32"/>
      <c r="Q339" s="32"/>
      <c r="R339" s="32"/>
      <c r="S339" s="32"/>
      <c r="T339" s="32"/>
      <c r="U339" s="32"/>
      <c r="V339" s="32"/>
      <c r="W339" s="32"/>
      <c r="X339" s="32"/>
      <c r="Y339" s="32"/>
      <c r="Z339" s="32"/>
      <c r="AA339" s="32"/>
      <c r="AB339" s="32"/>
      <c r="AC339" s="32"/>
      <c r="AD339" s="32"/>
      <c r="AE339" s="32" t="s">
        <v>384</v>
      </c>
      <c r="AF339" s="32"/>
      <c r="AG339" s="32"/>
      <c r="AH339" s="32"/>
      <c r="AI339" s="32"/>
      <c r="AJ339" s="32"/>
      <c r="AK339" s="32"/>
      <c r="AL339" s="32"/>
      <c r="AM339" s="32">
        <v>21</v>
      </c>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8"/>
      <c r="B340" s="177"/>
      <c r="C340" s="293"/>
      <c r="D340" s="294"/>
      <c r="E340" s="295"/>
      <c r="F340" s="296"/>
      <c r="G340" s="297"/>
      <c r="H340" s="194"/>
      <c r="I340" s="194"/>
      <c r="J340" s="194"/>
      <c r="K340" s="194"/>
      <c r="L340" s="194"/>
      <c r="M340" s="194"/>
      <c r="N340" s="195"/>
      <c r="O340" s="221"/>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7">
        <v>160</v>
      </c>
      <c r="B341" s="176" t="s">
        <v>2948</v>
      </c>
      <c r="C341" s="202" t="s">
        <v>2949</v>
      </c>
      <c r="D341" s="181" t="s">
        <v>560</v>
      </c>
      <c r="E341" s="186">
        <v>170</v>
      </c>
      <c r="F341" s="193"/>
      <c r="G341" s="194">
        <f>ROUND(E341*F341,2)</f>
        <v>0</v>
      </c>
      <c r="H341" s="194">
        <v>21</v>
      </c>
      <c r="I341" s="194">
        <f>G341*(1+H341/100)</f>
        <v>0</v>
      </c>
      <c r="J341" s="194">
        <v>0</v>
      </c>
      <c r="K341" s="194">
        <f>ROUND(E341*J341,2)</f>
        <v>0</v>
      </c>
      <c r="L341" s="194">
        <v>0</v>
      </c>
      <c r="M341" s="194">
        <f>ROUND(E341*L341,2)</f>
        <v>0</v>
      </c>
      <c r="N341" s="195"/>
      <c r="O341" s="221" t="s">
        <v>295</v>
      </c>
      <c r="P341" s="32"/>
      <c r="Q341" s="32"/>
      <c r="R341" s="32"/>
      <c r="S341" s="32"/>
      <c r="T341" s="32"/>
      <c r="U341" s="32"/>
      <c r="V341" s="32"/>
      <c r="W341" s="32"/>
      <c r="X341" s="32"/>
      <c r="Y341" s="32"/>
      <c r="Z341" s="32"/>
      <c r="AA341" s="32"/>
      <c r="AB341" s="32"/>
      <c r="AC341" s="32"/>
      <c r="AD341" s="32"/>
      <c r="AE341" s="32" t="s">
        <v>384</v>
      </c>
      <c r="AF341" s="32"/>
      <c r="AG341" s="32"/>
      <c r="AH341" s="32"/>
      <c r="AI341" s="32"/>
      <c r="AJ341" s="32"/>
      <c r="AK341" s="32"/>
      <c r="AL341" s="32"/>
      <c r="AM341" s="32">
        <v>21</v>
      </c>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7">
        <v>161</v>
      </c>
      <c r="B343" s="176" t="s">
        <v>2950</v>
      </c>
      <c r="C343" s="202" t="s">
        <v>2951</v>
      </c>
      <c r="D343" s="181" t="s">
        <v>478</v>
      </c>
      <c r="E343" s="186">
        <v>9</v>
      </c>
      <c r="F343" s="193"/>
      <c r="G343" s="194">
        <f>ROUND(E343*F343,2)</f>
        <v>0</v>
      </c>
      <c r="H343" s="194">
        <v>21</v>
      </c>
      <c r="I343" s="194">
        <f>G343*(1+H343/100)</f>
        <v>0</v>
      </c>
      <c r="J343" s="194">
        <v>0</v>
      </c>
      <c r="K343" s="194">
        <f>ROUND(E343*J343,2)</f>
        <v>0</v>
      </c>
      <c r="L343" s="194">
        <v>0</v>
      </c>
      <c r="M343" s="194">
        <f>ROUND(E343*L343,2)</f>
        <v>0</v>
      </c>
      <c r="N343" s="195"/>
      <c r="O343" s="221" t="s">
        <v>295</v>
      </c>
      <c r="P343" s="32"/>
      <c r="Q343" s="32"/>
      <c r="R343" s="32"/>
      <c r="S343" s="32"/>
      <c r="T343" s="32"/>
      <c r="U343" s="32"/>
      <c r="V343" s="32"/>
      <c r="W343" s="32"/>
      <c r="X343" s="32"/>
      <c r="Y343" s="32"/>
      <c r="Z343" s="32"/>
      <c r="AA343" s="32"/>
      <c r="AB343" s="32"/>
      <c r="AC343" s="32"/>
      <c r="AD343" s="32"/>
      <c r="AE343" s="32" t="s">
        <v>384</v>
      </c>
      <c r="AF343" s="32"/>
      <c r="AG343" s="32"/>
      <c r="AH343" s="32"/>
      <c r="AI343" s="32"/>
      <c r="AJ343" s="32"/>
      <c r="AK343" s="32"/>
      <c r="AL343" s="32"/>
      <c r="AM343" s="32">
        <v>21</v>
      </c>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93"/>
      <c r="D344" s="294"/>
      <c r="E344" s="295"/>
      <c r="F344" s="296"/>
      <c r="G344" s="297"/>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x14ac:dyDescent="0.2">
      <c r="A345" s="216" t="s">
        <v>276</v>
      </c>
      <c r="B345" s="175" t="s">
        <v>124</v>
      </c>
      <c r="C345" s="201" t="s">
        <v>125</v>
      </c>
      <c r="D345" s="180"/>
      <c r="E345" s="185"/>
      <c r="F345" s="304">
        <f>SUM(G346:G361)</f>
        <v>0</v>
      </c>
      <c r="G345" s="305"/>
      <c r="H345" s="191"/>
      <c r="I345" s="191">
        <f>SUM(I346:I361)</f>
        <v>0</v>
      </c>
      <c r="J345" s="191"/>
      <c r="K345" s="191">
        <f>SUM(K346:K361)</f>
        <v>0</v>
      </c>
      <c r="L345" s="191"/>
      <c r="M345" s="191">
        <f>SUM(M346:M361)</f>
        <v>0</v>
      </c>
      <c r="N345" s="192"/>
      <c r="O345" s="220"/>
      <c r="AE345" t="s">
        <v>277</v>
      </c>
    </row>
    <row r="346" spans="1:60" outlineLevel="1" x14ac:dyDescent="0.2">
      <c r="A346" s="217">
        <v>162</v>
      </c>
      <c r="B346" s="176" t="s">
        <v>2952</v>
      </c>
      <c r="C346" s="202" t="s">
        <v>2953</v>
      </c>
      <c r="D346" s="181" t="s">
        <v>2311</v>
      </c>
      <c r="E346" s="186">
        <v>32</v>
      </c>
      <c r="F346" s="193"/>
      <c r="G346" s="194">
        <f>ROUND(E346*F346,2)</f>
        <v>0</v>
      </c>
      <c r="H346" s="194">
        <v>21</v>
      </c>
      <c r="I346" s="194">
        <f>G346*(1+H346/100)</f>
        <v>0</v>
      </c>
      <c r="J346" s="194">
        <v>0</v>
      </c>
      <c r="K346" s="194">
        <f>ROUND(E346*J346,2)</f>
        <v>0</v>
      </c>
      <c r="L346" s="194">
        <v>0</v>
      </c>
      <c r="M346" s="194">
        <f>ROUND(E346*L346,2)</f>
        <v>0</v>
      </c>
      <c r="N346" s="195"/>
      <c r="O346" s="221" t="s">
        <v>295</v>
      </c>
      <c r="P346" s="32"/>
      <c r="Q346" s="32"/>
      <c r="R346" s="32"/>
      <c r="S346" s="32"/>
      <c r="T346" s="32"/>
      <c r="U346" s="32"/>
      <c r="V346" s="32"/>
      <c r="W346" s="32"/>
      <c r="X346" s="32"/>
      <c r="Y346" s="32"/>
      <c r="Z346" s="32"/>
      <c r="AA346" s="32"/>
      <c r="AB346" s="32"/>
      <c r="AC346" s="32"/>
      <c r="AD346" s="32"/>
      <c r="AE346" s="32" t="s">
        <v>384</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7">
        <v>163</v>
      </c>
      <c r="B348" s="176" t="s">
        <v>2954</v>
      </c>
      <c r="C348" s="202" t="s">
        <v>2955</v>
      </c>
      <c r="D348" s="181" t="s">
        <v>2311</v>
      </c>
      <c r="E348" s="186">
        <v>40</v>
      </c>
      <c r="F348" s="193"/>
      <c r="G348" s="194">
        <f>ROUND(E348*F348,2)</f>
        <v>0</v>
      </c>
      <c r="H348" s="194">
        <v>21</v>
      </c>
      <c r="I348" s="194">
        <f>G348*(1+H348/100)</f>
        <v>0</v>
      </c>
      <c r="J348" s="194">
        <v>0</v>
      </c>
      <c r="K348" s="194">
        <f>ROUND(E348*J348,2)</f>
        <v>0</v>
      </c>
      <c r="L348" s="194">
        <v>0</v>
      </c>
      <c r="M348" s="194">
        <f>ROUND(E348*L348,2)</f>
        <v>0</v>
      </c>
      <c r="N348" s="195"/>
      <c r="O348" s="221" t="s">
        <v>295</v>
      </c>
      <c r="P348" s="32"/>
      <c r="Q348" s="32"/>
      <c r="R348" s="32"/>
      <c r="S348" s="32"/>
      <c r="T348" s="32"/>
      <c r="U348" s="32"/>
      <c r="V348" s="32"/>
      <c r="W348" s="32"/>
      <c r="X348" s="32"/>
      <c r="Y348" s="32"/>
      <c r="Z348" s="32"/>
      <c r="AA348" s="32"/>
      <c r="AB348" s="32"/>
      <c r="AC348" s="32"/>
      <c r="AD348" s="32"/>
      <c r="AE348" s="32" t="s">
        <v>384</v>
      </c>
      <c r="AF348" s="32"/>
      <c r="AG348" s="32"/>
      <c r="AH348" s="32"/>
      <c r="AI348" s="32"/>
      <c r="AJ348" s="32"/>
      <c r="AK348" s="32"/>
      <c r="AL348" s="32"/>
      <c r="AM348" s="32">
        <v>21</v>
      </c>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93"/>
      <c r="D349" s="294"/>
      <c r="E349" s="295"/>
      <c r="F349" s="296"/>
      <c r="G349" s="297"/>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7">
        <v>164</v>
      </c>
      <c r="B350" s="176" t="s">
        <v>2956</v>
      </c>
      <c r="C350" s="202" t="s">
        <v>2957</v>
      </c>
      <c r="D350" s="181" t="s">
        <v>2311</v>
      </c>
      <c r="E350" s="186">
        <v>20</v>
      </c>
      <c r="F350" s="193"/>
      <c r="G350" s="194">
        <f>ROUND(E350*F350,2)</f>
        <v>0</v>
      </c>
      <c r="H350" s="194">
        <v>21</v>
      </c>
      <c r="I350" s="194">
        <f>G350*(1+H350/100)</f>
        <v>0</v>
      </c>
      <c r="J350" s="194">
        <v>0</v>
      </c>
      <c r="K350" s="194">
        <f>ROUND(E350*J350,2)</f>
        <v>0</v>
      </c>
      <c r="L350" s="194">
        <v>0</v>
      </c>
      <c r="M350" s="194">
        <f>ROUND(E350*L350,2)</f>
        <v>0</v>
      </c>
      <c r="N350" s="195"/>
      <c r="O350" s="221" t="s">
        <v>295</v>
      </c>
      <c r="P350" s="32"/>
      <c r="Q350" s="32"/>
      <c r="R350" s="32"/>
      <c r="S350" s="32"/>
      <c r="T350" s="32"/>
      <c r="U350" s="32"/>
      <c r="V350" s="32"/>
      <c r="W350" s="32"/>
      <c r="X350" s="32"/>
      <c r="Y350" s="32"/>
      <c r="Z350" s="32"/>
      <c r="AA350" s="32"/>
      <c r="AB350" s="32"/>
      <c r="AC350" s="32"/>
      <c r="AD350" s="32"/>
      <c r="AE350" s="32" t="s">
        <v>384</v>
      </c>
      <c r="AF350" s="32"/>
      <c r="AG350" s="32"/>
      <c r="AH350" s="32"/>
      <c r="AI350" s="32"/>
      <c r="AJ350" s="32"/>
      <c r="AK350" s="32"/>
      <c r="AL350" s="32"/>
      <c r="AM350" s="32">
        <v>21</v>
      </c>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165</v>
      </c>
      <c r="B352" s="176" t="s">
        <v>2958</v>
      </c>
      <c r="C352" s="202" t="s">
        <v>2959</v>
      </c>
      <c r="D352" s="181" t="s">
        <v>2311</v>
      </c>
      <c r="E352" s="186">
        <v>40</v>
      </c>
      <c r="F352" s="193"/>
      <c r="G352" s="194">
        <f>ROUND(E352*F352,2)</f>
        <v>0</v>
      </c>
      <c r="H352" s="194">
        <v>21</v>
      </c>
      <c r="I352" s="194">
        <f>G352*(1+H352/100)</f>
        <v>0</v>
      </c>
      <c r="J352" s="194">
        <v>0</v>
      </c>
      <c r="K352" s="194">
        <f>ROUND(E352*J352,2)</f>
        <v>0</v>
      </c>
      <c r="L352" s="194">
        <v>0</v>
      </c>
      <c r="M352" s="194">
        <f>ROUND(E352*L352,2)</f>
        <v>0</v>
      </c>
      <c r="N352" s="195"/>
      <c r="O352" s="221" t="s">
        <v>295</v>
      </c>
      <c r="P352" s="32"/>
      <c r="Q352" s="32"/>
      <c r="R352" s="32"/>
      <c r="S352" s="32"/>
      <c r="T352" s="32"/>
      <c r="U352" s="32"/>
      <c r="V352" s="32"/>
      <c r="W352" s="32"/>
      <c r="X352" s="32"/>
      <c r="Y352" s="32"/>
      <c r="Z352" s="32"/>
      <c r="AA352" s="32"/>
      <c r="AB352" s="32"/>
      <c r="AC352" s="32"/>
      <c r="AD352" s="32"/>
      <c r="AE352" s="32" t="s">
        <v>384</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93"/>
      <c r="D353" s="294"/>
      <c r="E353" s="295"/>
      <c r="F353" s="296"/>
      <c r="G353" s="297"/>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7">
        <v>166</v>
      </c>
      <c r="B354" s="176" t="s">
        <v>2960</v>
      </c>
      <c r="C354" s="202" t="s">
        <v>2961</v>
      </c>
      <c r="D354" s="181" t="s">
        <v>2311</v>
      </c>
      <c r="E354" s="186">
        <v>32</v>
      </c>
      <c r="F354" s="193"/>
      <c r="G354" s="194">
        <f>ROUND(E354*F354,2)</f>
        <v>0</v>
      </c>
      <c r="H354" s="194">
        <v>21</v>
      </c>
      <c r="I354" s="194">
        <f>G354*(1+H354/100)</f>
        <v>0</v>
      </c>
      <c r="J354" s="194">
        <v>0</v>
      </c>
      <c r="K354" s="194">
        <f>ROUND(E354*J354,2)</f>
        <v>0</v>
      </c>
      <c r="L354" s="194">
        <v>0</v>
      </c>
      <c r="M354" s="194">
        <f>ROUND(E354*L354,2)</f>
        <v>0</v>
      </c>
      <c r="N354" s="195"/>
      <c r="O354" s="221" t="s">
        <v>295</v>
      </c>
      <c r="P354" s="32"/>
      <c r="Q354" s="32"/>
      <c r="R354" s="32"/>
      <c r="S354" s="32"/>
      <c r="T354" s="32"/>
      <c r="U354" s="32"/>
      <c r="V354" s="32"/>
      <c r="W354" s="32"/>
      <c r="X354" s="32"/>
      <c r="Y354" s="32"/>
      <c r="Z354" s="32"/>
      <c r="AA354" s="32"/>
      <c r="AB354" s="32"/>
      <c r="AC354" s="32"/>
      <c r="AD354" s="32"/>
      <c r="AE354" s="32" t="s">
        <v>384</v>
      </c>
      <c r="AF354" s="32"/>
      <c r="AG354" s="32"/>
      <c r="AH354" s="32"/>
      <c r="AI354" s="32"/>
      <c r="AJ354" s="32"/>
      <c r="AK354" s="32"/>
      <c r="AL354" s="32"/>
      <c r="AM354" s="32">
        <v>21</v>
      </c>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93"/>
      <c r="D355" s="294"/>
      <c r="E355" s="295"/>
      <c r="F355" s="296"/>
      <c r="G355" s="297"/>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167</v>
      </c>
      <c r="B356" s="176" t="s">
        <v>2962</v>
      </c>
      <c r="C356" s="202" t="s">
        <v>2963</v>
      </c>
      <c r="D356" s="181" t="s">
        <v>2311</v>
      </c>
      <c r="E356" s="186">
        <v>24</v>
      </c>
      <c r="F356" s="193"/>
      <c r="G356" s="194">
        <f>ROUND(E356*F356,2)</f>
        <v>0</v>
      </c>
      <c r="H356" s="194">
        <v>21</v>
      </c>
      <c r="I356" s="194">
        <f>G356*(1+H356/100)</f>
        <v>0</v>
      </c>
      <c r="J356" s="194">
        <v>0</v>
      </c>
      <c r="K356" s="194">
        <f>ROUND(E356*J356,2)</f>
        <v>0</v>
      </c>
      <c r="L356" s="194">
        <v>0</v>
      </c>
      <c r="M356" s="194">
        <f>ROUND(E356*L356,2)</f>
        <v>0</v>
      </c>
      <c r="N356" s="195"/>
      <c r="O356" s="221" t="s">
        <v>295</v>
      </c>
      <c r="P356" s="32"/>
      <c r="Q356" s="32"/>
      <c r="R356" s="32"/>
      <c r="S356" s="32"/>
      <c r="T356" s="32"/>
      <c r="U356" s="32"/>
      <c r="V356" s="32"/>
      <c r="W356" s="32"/>
      <c r="X356" s="32"/>
      <c r="Y356" s="32"/>
      <c r="Z356" s="32"/>
      <c r="AA356" s="32"/>
      <c r="AB356" s="32"/>
      <c r="AC356" s="32"/>
      <c r="AD356" s="32"/>
      <c r="AE356" s="32" t="s">
        <v>384</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168</v>
      </c>
      <c r="B358" s="176" t="s">
        <v>2964</v>
      </c>
      <c r="C358" s="202" t="s">
        <v>2965</v>
      </c>
      <c r="D358" s="181" t="s">
        <v>2311</v>
      </c>
      <c r="E358" s="186">
        <v>6</v>
      </c>
      <c r="F358" s="193"/>
      <c r="G358" s="194">
        <f>ROUND(E358*F358,2)</f>
        <v>0</v>
      </c>
      <c r="H358" s="194">
        <v>21</v>
      </c>
      <c r="I358" s="194">
        <f>G358*(1+H358/100)</f>
        <v>0</v>
      </c>
      <c r="J358" s="194">
        <v>0</v>
      </c>
      <c r="K358" s="194">
        <f>ROUND(E358*J358,2)</f>
        <v>0</v>
      </c>
      <c r="L358" s="194">
        <v>0</v>
      </c>
      <c r="M358" s="194">
        <f>ROUND(E358*L358,2)</f>
        <v>0</v>
      </c>
      <c r="N358" s="195"/>
      <c r="O358" s="221" t="s">
        <v>295</v>
      </c>
      <c r="P358" s="32"/>
      <c r="Q358" s="32"/>
      <c r="R358" s="32"/>
      <c r="S358" s="32"/>
      <c r="T358" s="32"/>
      <c r="U358" s="32"/>
      <c r="V358" s="32"/>
      <c r="W358" s="32"/>
      <c r="X358" s="32"/>
      <c r="Y358" s="32"/>
      <c r="Z358" s="32"/>
      <c r="AA358" s="32"/>
      <c r="AB358" s="32"/>
      <c r="AC358" s="32"/>
      <c r="AD358" s="32"/>
      <c r="AE358" s="32" t="s">
        <v>384</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7">
        <v>169</v>
      </c>
      <c r="B360" s="176" t="s">
        <v>2966</v>
      </c>
      <c r="C360" s="202" t="s">
        <v>2967</v>
      </c>
      <c r="D360" s="181" t="s">
        <v>2311</v>
      </c>
      <c r="E360" s="186">
        <v>32</v>
      </c>
      <c r="F360" s="193"/>
      <c r="G360" s="194">
        <f>ROUND(E360*F360,2)</f>
        <v>0</v>
      </c>
      <c r="H360" s="194">
        <v>21</v>
      </c>
      <c r="I360" s="194">
        <f>G360*(1+H360/100)</f>
        <v>0</v>
      </c>
      <c r="J360" s="194">
        <v>0</v>
      </c>
      <c r="K360" s="194">
        <f>ROUND(E360*J360,2)</f>
        <v>0</v>
      </c>
      <c r="L360" s="194">
        <v>0</v>
      </c>
      <c r="M360" s="194">
        <f>ROUND(E360*L360,2)</f>
        <v>0</v>
      </c>
      <c r="N360" s="195"/>
      <c r="O360" s="221" t="s">
        <v>295</v>
      </c>
      <c r="P360" s="32"/>
      <c r="Q360" s="32"/>
      <c r="R360" s="32"/>
      <c r="S360" s="32"/>
      <c r="T360" s="32"/>
      <c r="U360" s="32"/>
      <c r="V360" s="32"/>
      <c r="W360" s="32"/>
      <c r="X360" s="32"/>
      <c r="Y360" s="32"/>
      <c r="Z360" s="32"/>
      <c r="AA360" s="32"/>
      <c r="AB360" s="32"/>
      <c r="AC360" s="32"/>
      <c r="AD360" s="32"/>
      <c r="AE360" s="32" t="s">
        <v>384</v>
      </c>
      <c r="AF360" s="32"/>
      <c r="AG360" s="32"/>
      <c r="AH360" s="32"/>
      <c r="AI360" s="32"/>
      <c r="AJ360" s="32"/>
      <c r="AK360" s="32"/>
      <c r="AL360" s="32"/>
      <c r="AM360" s="32">
        <v>21</v>
      </c>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177"/>
      <c r="C361" s="293"/>
      <c r="D361" s="294"/>
      <c r="E361" s="295"/>
      <c r="F361" s="296"/>
      <c r="G361" s="297"/>
      <c r="H361" s="194"/>
      <c r="I361" s="194"/>
      <c r="J361" s="194"/>
      <c r="K361" s="194"/>
      <c r="L361" s="194"/>
      <c r="M361" s="194"/>
      <c r="N361" s="195"/>
      <c r="O361" s="221"/>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x14ac:dyDescent="0.2">
      <c r="A362" s="216" t="s">
        <v>276</v>
      </c>
      <c r="B362" s="175" t="s">
        <v>126</v>
      </c>
      <c r="C362" s="201" t="s">
        <v>127</v>
      </c>
      <c r="D362" s="180"/>
      <c r="E362" s="185"/>
      <c r="F362" s="304">
        <f>SUM(G363:G366)</f>
        <v>0</v>
      </c>
      <c r="G362" s="305"/>
      <c r="H362" s="191"/>
      <c r="I362" s="191">
        <f>SUM(I363:I366)</f>
        <v>0</v>
      </c>
      <c r="J362" s="191"/>
      <c r="K362" s="191">
        <f>SUM(K363:K366)</f>
        <v>0</v>
      </c>
      <c r="L362" s="191"/>
      <c r="M362" s="191">
        <f>SUM(M363:M366)</f>
        <v>0</v>
      </c>
      <c r="N362" s="192"/>
      <c r="O362" s="220"/>
      <c r="AE362" t="s">
        <v>277</v>
      </c>
    </row>
    <row r="363" spans="1:60" outlineLevel="1" x14ac:dyDescent="0.2">
      <c r="A363" s="217">
        <v>170</v>
      </c>
      <c r="B363" s="176" t="s">
        <v>2968</v>
      </c>
      <c r="C363" s="202" t="s">
        <v>2969</v>
      </c>
      <c r="D363" s="181" t="s">
        <v>2311</v>
      </c>
      <c r="E363" s="186">
        <v>40</v>
      </c>
      <c r="F363" s="193"/>
      <c r="G363" s="194">
        <f>ROUND(E363*F363,2)</f>
        <v>0</v>
      </c>
      <c r="H363" s="194">
        <v>21</v>
      </c>
      <c r="I363" s="194">
        <f>G363*(1+H363/100)</f>
        <v>0</v>
      </c>
      <c r="J363" s="194">
        <v>0</v>
      </c>
      <c r="K363" s="194">
        <f>ROUND(E363*J363,2)</f>
        <v>0</v>
      </c>
      <c r="L363" s="194">
        <v>0</v>
      </c>
      <c r="M363" s="194">
        <f>ROUND(E363*L363,2)</f>
        <v>0</v>
      </c>
      <c r="N363" s="195"/>
      <c r="O363" s="221" t="s">
        <v>295</v>
      </c>
      <c r="P363" s="32"/>
      <c r="Q363" s="32"/>
      <c r="R363" s="32"/>
      <c r="S363" s="32"/>
      <c r="T363" s="32"/>
      <c r="U363" s="32"/>
      <c r="V363" s="32"/>
      <c r="W363" s="32"/>
      <c r="X363" s="32"/>
      <c r="Y363" s="32"/>
      <c r="Z363" s="32"/>
      <c r="AA363" s="32"/>
      <c r="AB363" s="32"/>
      <c r="AC363" s="32"/>
      <c r="AD363" s="32"/>
      <c r="AE363" s="32" t="s">
        <v>384</v>
      </c>
      <c r="AF363" s="32"/>
      <c r="AG363" s="32"/>
      <c r="AH363" s="32"/>
      <c r="AI363" s="32"/>
      <c r="AJ363" s="32"/>
      <c r="AK363" s="32"/>
      <c r="AL363" s="32"/>
      <c r="AM363" s="32">
        <v>21</v>
      </c>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177"/>
      <c r="C364" s="293"/>
      <c r="D364" s="294"/>
      <c r="E364" s="295"/>
      <c r="F364" s="296"/>
      <c r="G364" s="297"/>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7">
        <v>171</v>
      </c>
      <c r="B365" s="176" t="s">
        <v>2970</v>
      </c>
      <c r="C365" s="202" t="s">
        <v>2971</v>
      </c>
      <c r="D365" s="181" t="s">
        <v>2311</v>
      </c>
      <c r="E365" s="186">
        <v>8</v>
      </c>
      <c r="F365" s="193"/>
      <c r="G365" s="194">
        <f>ROUND(E365*F365,2)</f>
        <v>0</v>
      </c>
      <c r="H365" s="194">
        <v>21</v>
      </c>
      <c r="I365" s="194">
        <f>G365*(1+H365/100)</f>
        <v>0</v>
      </c>
      <c r="J365" s="194">
        <v>0</v>
      </c>
      <c r="K365" s="194">
        <f>ROUND(E365*J365,2)</f>
        <v>0</v>
      </c>
      <c r="L365" s="194">
        <v>0</v>
      </c>
      <c r="M365" s="194">
        <f>ROUND(E365*L365,2)</f>
        <v>0</v>
      </c>
      <c r="N365" s="195"/>
      <c r="O365" s="221" t="s">
        <v>295</v>
      </c>
      <c r="P365" s="32"/>
      <c r="Q365" s="32"/>
      <c r="R365" s="32"/>
      <c r="S365" s="32"/>
      <c r="T365" s="32"/>
      <c r="U365" s="32"/>
      <c r="V365" s="32"/>
      <c r="W365" s="32"/>
      <c r="X365" s="32"/>
      <c r="Y365" s="32"/>
      <c r="Z365" s="32"/>
      <c r="AA365" s="32"/>
      <c r="AB365" s="32"/>
      <c r="AC365" s="32"/>
      <c r="AD365" s="32"/>
      <c r="AE365" s="32" t="s">
        <v>384</v>
      </c>
      <c r="AF365" s="32"/>
      <c r="AG365" s="32"/>
      <c r="AH365" s="32"/>
      <c r="AI365" s="32"/>
      <c r="AJ365" s="32"/>
      <c r="AK365" s="32"/>
      <c r="AL365" s="32"/>
      <c r="AM365" s="32">
        <v>21</v>
      </c>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ht="13.5" outlineLevel="1" thickBot="1" x14ac:dyDescent="0.25">
      <c r="A366" s="227"/>
      <c r="B366" s="228"/>
      <c r="C366" s="306"/>
      <c r="D366" s="307"/>
      <c r="E366" s="308"/>
      <c r="F366" s="309"/>
      <c r="G366" s="310"/>
      <c r="H366" s="229"/>
      <c r="I366" s="229"/>
      <c r="J366" s="229"/>
      <c r="K366" s="229"/>
      <c r="L366" s="229"/>
      <c r="M366" s="229"/>
      <c r="N366" s="230"/>
      <c r="O366" s="231"/>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x14ac:dyDescent="0.2">
      <c r="A367" s="166"/>
      <c r="B367" s="178" t="s">
        <v>338</v>
      </c>
      <c r="C367" s="204" t="s">
        <v>338</v>
      </c>
      <c r="D367" s="183"/>
      <c r="E367" s="188"/>
      <c r="F367" s="197"/>
      <c r="G367" s="197"/>
      <c r="H367" s="197"/>
      <c r="I367" s="197"/>
      <c r="J367" s="197"/>
      <c r="K367" s="197"/>
      <c r="L367" s="197"/>
      <c r="M367" s="197"/>
      <c r="N367" s="197"/>
      <c r="O367" s="198"/>
    </row>
    <row r="368" spans="1:60" hidden="1" x14ac:dyDescent="0.2">
      <c r="A368" s="206"/>
      <c r="B368" s="199"/>
      <c r="C368" s="205"/>
      <c r="D368" s="144"/>
      <c r="E368" s="46"/>
      <c r="F368" s="46"/>
      <c r="G368" s="46"/>
      <c r="H368" s="46"/>
      <c r="I368" s="46"/>
      <c r="J368" s="46"/>
      <c r="K368" s="46"/>
      <c r="L368" s="46"/>
      <c r="M368" s="46"/>
      <c r="N368" s="46"/>
      <c r="O368" s="143"/>
    </row>
    <row r="369" spans="1:15" hidden="1" x14ac:dyDescent="0.2">
      <c r="A369" s="209"/>
      <c r="B369" s="210" t="s">
        <v>339</v>
      </c>
      <c r="C369" s="211"/>
      <c r="D369" s="212"/>
      <c r="E369" s="213"/>
      <c r="F369" s="213"/>
      <c r="G369" s="214">
        <f>F9+F19+F53+F88+F137+F184+F251+F310+F323+F334+F345+F362</f>
        <v>0</v>
      </c>
      <c r="H369" s="39"/>
      <c r="I369" s="39"/>
      <c r="J369" s="39"/>
      <c r="K369" s="39"/>
      <c r="L369" s="39"/>
      <c r="M369" s="39"/>
      <c r="N369" s="39"/>
      <c r="O369" s="145"/>
    </row>
    <row r="370" spans="1:15" x14ac:dyDescent="0.2">
      <c r="D370" s="142"/>
    </row>
    <row r="371" spans="1:15" x14ac:dyDescent="0.2">
      <c r="D371" s="142"/>
    </row>
    <row r="372" spans="1:15" x14ac:dyDescent="0.2">
      <c r="D372" s="142"/>
    </row>
    <row r="373" spans="1:15" x14ac:dyDescent="0.2">
      <c r="D373" s="142"/>
    </row>
    <row r="374" spans="1:15" x14ac:dyDescent="0.2">
      <c r="D374" s="142"/>
    </row>
    <row r="375" spans="1:15" x14ac:dyDescent="0.2">
      <c r="D375" s="142"/>
    </row>
    <row r="376" spans="1:15" x14ac:dyDescent="0.2">
      <c r="D376" s="142"/>
    </row>
    <row r="377" spans="1:15" x14ac:dyDescent="0.2">
      <c r="D377" s="142"/>
    </row>
    <row r="378" spans="1:15" x14ac:dyDescent="0.2">
      <c r="D378" s="142"/>
    </row>
    <row r="379" spans="1:15" x14ac:dyDescent="0.2">
      <c r="D379" s="142"/>
    </row>
    <row r="380" spans="1:15" x14ac:dyDescent="0.2">
      <c r="D380" s="142"/>
    </row>
    <row r="381" spans="1:15" x14ac:dyDescent="0.2">
      <c r="D381" s="142"/>
    </row>
    <row r="382" spans="1:15" x14ac:dyDescent="0.2">
      <c r="D382" s="142"/>
    </row>
    <row r="383" spans="1:15" x14ac:dyDescent="0.2">
      <c r="D383" s="142"/>
    </row>
    <row r="384" spans="1:15"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TuxEelQjFxUI+mW9n0pQiTimOGcwwa0k7X1qZD/FQ1ReKflFO3Bw2i9dhMsIhkQdwiW/g/9dqhddRfS9WP6aVQ==" saltValue="j5ZZ/r1nTT0Rr6me9tefIA==" spinCount="100000" sheet="1"/>
  <mergeCells count="185">
    <mergeCell ref="C359:G359"/>
    <mergeCell ref="C361:G361"/>
    <mergeCell ref="F362:G362"/>
    <mergeCell ref="C364:G364"/>
    <mergeCell ref="C366:G366"/>
    <mergeCell ref="C347:G347"/>
    <mergeCell ref="C349:G349"/>
    <mergeCell ref="C351:G351"/>
    <mergeCell ref="C353:G353"/>
    <mergeCell ref="C355:G355"/>
    <mergeCell ref="C357:G357"/>
    <mergeCell ref="C336:G336"/>
    <mergeCell ref="C338:G338"/>
    <mergeCell ref="C340:G340"/>
    <mergeCell ref="C342:G342"/>
    <mergeCell ref="C344:G344"/>
    <mergeCell ref="F345:G345"/>
    <mergeCell ref="C325:G325"/>
    <mergeCell ref="C327:G327"/>
    <mergeCell ref="C329:G329"/>
    <mergeCell ref="C331:G331"/>
    <mergeCell ref="C333:G333"/>
    <mergeCell ref="F334:G334"/>
    <mergeCell ref="C314:G314"/>
    <mergeCell ref="C316:G316"/>
    <mergeCell ref="C318:G318"/>
    <mergeCell ref="C320:G320"/>
    <mergeCell ref="C322:G322"/>
    <mergeCell ref="F323:G323"/>
    <mergeCell ref="C303:G303"/>
    <mergeCell ref="C305:G305"/>
    <mergeCell ref="C307:G307"/>
    <mergeCell ref="C309:G309"/>
    <mergeCell ref="F310:G310"/>
    <mergeCell ref="C312:G312"/>
    <mergeCell ref="C291:G291"/>
    <mergeCell ref="C293:G293"/>
    <mergeCell ref="C295:G295"/>
    <mergeCell ref="C297:G297"/>
    <mergeCell ref="C299:G299"/>
    <mergeCell ref="C301:G301"/>
    <mergeCell ref="C279:G279"/>
    <mergeCell ref="C281:G281"/>
    <mergeCell ref="C283:G283"/>
    <mergeCell ref="C285:G285"/>
    <mergeCell ref="C287:G287"/>
    <mergeCell ref="C289:G289"/>
    <mergeCell ref="C267:G267"/>
    <mergeCell ref="C269:G269"/>
    <mergeCell ref="C271:G271"/>
    <mergeCell ref="C273:G273"/>
    <mergeCell ref="C275:G275"/>
    <mergeCell ref="C277:G277"/>
    <mergeCell ref="C255:G255"/>
    <mergeCell ref="C257:G257"/>
    <mergeCell ref="C259:G259"/>
    <mergeCell ref="C261:G261"/>
    <mergeCell ref="C263:G263"/>
    <mergeCell ref="C265:G265"/>
    <mergeCell ref="C244:G244"/>
    <mergeCell ref="C246:G246"/>
    <mergeCell ref="C248:G248"/>
    <mergeCell ref="C250:G250"/>
    <mergeCell ref="F251:G251"/>
    <mergeCell ref="C253:G253"/>
    <mergeCell ref="C232:G232"/>
    <mergeCell ref="C234:G234"/>
    <mergeCell ref="C236:G236"/>
    <mergeCell ref="C238:G238"/>
    <mergeCell ref="C240:G240"/>
    <mergeCell ref="C242:G242"/>
    <mergeCell ref="C220:G220"/>
    <mergeCell ref="C222:G222"/>
    <mergeCell ref="C224:G224"/>
    <mergeCell ref="C226:G226"/>
    <mergeCell ref="C228:G228"/>
    <mergeCell ref="C230:G230"/>
    <mergeCell ref="C208:G208"/>
    <mergeCell ref="C210:G210"/>
    <mergeCell ref="C212:G212"/>
    <mergeCell ref="C214:G214"/>
    <mergeCell ref="C216:G216"/>
    <mergeCell ref="C218:G218"/>
    <mergeCell ref="C196:G196"/>
    <mergeCell ref="C198:G198"/>
    <mergeCell ref="C200:G200"/>
    <mergeCell ref="C202:G202"/>
    <mergeCell ref="C204:G204"/>
    <mergeCell ref="C206:G206"/>
    <mergeCell ref="F184:G184"/>
    <mergeCell ref="C186:G186"/>
    <mergeCell ref="C188:G188"/>
    <mergeCell ref="C190:G190"/>
    <mergeCell ref="C192:G192"/>
    <mergeCell ref="C194:G194"/>
    <mergeCell ref="C173:G173"/>
    <mergeCell ref="C175:G175"/>
    <mergeCell ref="C177:G177"/>
    <mergeCell ref="C179:G179"/>
    <mergeCell ref="C181:G181"/>
    <mergeCell ref="C183:G183"/>
    <mergeCell ref="C161:G161"/>
    <mergeCell ref="C163:G163"/>
    <mergeCell ref="C165:G165"/>
    <mergeCell ref="C167:G167"/>
    <mergeCell ref="C169:G169"/>
    <mergeCell ref="C171:G171"/>
    <mergeCell ref="C149:G149"/>
    <mergeCell ref="C151:G151"/>
    <mergeCell ref="C153:G153"/>
    <mergeCell ref="C155:G155"/>
    <mergeCell ref="C157:G157"/>
    <mergeCell ref="C159:G159"/>
    <mergeCell ref="F137:G137"/>
    <mergeCell ref="C139:G139"/>
    <mergeCell ref="C141:G141"/>
    <mergeCell ref="C143:G143"/>
    <mergeCell ref="C145:G145"/>
    <mergeCell ref="C147:G147"/>
    <mergeCell ref="C126:G126"/>
    <mergeCell ref="C128:G128"/>
    <mergeCell ref="C130:G130"/>
    <mergeCell ref="C132:G132"/>
    <mergeCell ref="C134:G134"/>
    <mergeCell ref="C136:G136"/>
    <mergeCell ref="C114:G114"/>
    <mergeCell ref="C116:G116"/>
    <mergeCell ref="C118:G118"/>
    <mergeCell ref="C120:G120"/>
    <mergeCell ref="C122:G122"/>
    <mergeCell ref="C124:G124"/>
    <mergeCell ref="C102:G102"/>
    <mergeCell ref="C104:G104"/>
    <mergeCell ref="C106:G106"/>
    <mergeCell ref="C108:G108"/>
    <mergeCell ref="C110:G110"/>
    <mergeCell ref="C112:G112"/>
    <mergeCell ref="C90:G90"/>
    <mergeCell ref="C92:G92"/>
    <mergeCell ref="C94:G94"/>
    <mergeCell ref="C96:G96"/>
    <mergeCell ref="C98:G98"/>
    <mergeCell ref="C100:G100"/>
    <mergeCell ref="C79:G79"/>
    <mergeCell ref="C81:G81"/>
    <mergeCell ref="C83:G83"/>
    <mergeCell ref="C85:G85"/>
    <mergeCell ref="C87:G87"/>
    <mergeCell ref="F88:G88"/>
    <mergeCell ref="C67:G67"/>
    <mergeCell ref="C69:G69"/>
    <mergeCell ref="C71:G71"/>
    <mergeCell ref="C73:G73"/>
    <mergeCell ref="C75:G75"/>
    <mergeCell ref="C77:G77"/>
    <mergeCell ref="C55:G55"/>
    <mergeCell ref="C57:G57"/>
    <mergeCell ref="C59:G59"/>
    <mergeCell ref="C61:G61"/>
    <mergeCell ref="C63:G63"/>
    <mergeCell ref="C65:G65"/>
    <mergeCell ref="C44:G44"/>
    <mergeCell ref="C46:G46"/>
    <mergeCell ref="C48:G48"/>
    <mergeCell ref="C50:G50"/>
    <mergeCell ref="C52:G52"/>
    <mergeCell ref="F53:G53"/>
    <mergeCell ref="C38:G38"/>
    <mergeCell ref="C40:G40"/>
    <mergeCell ref="C42:G42"/>
    <mergeCell ref="C18:G18"/>
    <mergeCell ref="F19:G19"/>
    <mergeCell ref="C21:G21"/>
    <mergeCell ref="C23:G23"/>
    <mergeCell ref="C26:G26"/>
    <mergeCell ref="C29:G29"/>
    <mergeCell ref="A1:G1"/>
    <mergeCell ref="C7:G7"/>
    <mergeCell ref="F9:G9"/>
    <mergeCell ref="C11:G11"/>
    <mergeCell ref="C13:G13"/>
    <mergeCell ref="C15:G15"/>
    <mergeCell ref="C32:G32"/>
    <mergeCell ref="C34:G34"/>
    <mergeCell ref="C36:G36"/>
  </mergeCells>
  <pageMargins left="0.59055118110236204" right="0.39370078740157499" top="0.78740157499999996" bottom="0.78740157499999996"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373</v>
      </c>
      <c r="C4" s="170" t="s">
        <v>374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SUMIF(AM8:AM443,AN5,G8:G443)</f>
        <v>0</v>
      </c>
      <c r="AO6">
        <f>SUMIF(AM8:AM443,AO5,G8:G443)</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227</v>
      </c>
      <c r="C9" s="201" t="s">
        <v>228</v>
      </c>
      <c r="D9" s="180"/>
      <c r="E9" s="185"/>
      <c r="F9" s="304">
        <f>SUM(G10:G77)</f>
        <v>0</v>
      </c>
      <c r="G9" s="305"/>
      <c r="H9" s="191"/>
      <c r="I9" s="191">
        <f>SUM(I10:I77)</f>
        <v>0</v>
      </c>
      <c r="J9" s="191"/>
      <c r="K9" s="191">
        <f>SUM(K10:K77)</f>
        <v>0</v>
      </c>
      <c r="L9" s="191"/>
      <c r="M9" s="191">
        <f>SUM(M10:M77)</f>
        <v>0</v>
      </c>
      <c r="N9" s="192"/>
      <c r="O9" s="220"/>
      <c r="AE9" t="s">
        <v>277</v>
      </c>
    </row>
    <row r="10" spans="1:60" outlineLevel="1" x14ac:dyDescent="0.2">
      <c r="A10" s="217">
        <v>1</v>
      </c>
      <c r="B10" s="176" t="s">
        <v>2972</v>
      </c>
      <c r="C10" s="202" t="s">
        <v>2973</v>
      </c>
      <c r="D10" s="181" t="s">
        <v>759</v>
      </c>
      <c r="E10" s="186">
        <v>2</v>
      </c>
      <c r="F10" s="193"/>
      <c r="G10" s="194">
        <f>ROUND(E10*F10,2)</f>
        <v>0</v>
      </c>
      <c r="H10" s="194">
        <v>21</v>
      </c>
      <c r="I10" s="194">
        <f>G10*(1+H10/100)</f>
        <v>0</v>
      </c>
      <c r="J10" s="194">
        <v>0</v>
      </c>
      <c r="K10" s="194">
        <f>ROUND(E10*J10,2)</f>
        <v>0</v>
      </c>
      <c r="L10" s="194">
        <v>0</v>
      </c>
      <c r="M10" s="194">
        <f>ROUND(E10*L10,2)</f>
        <v>0</v>
      </c>
      <c r="N10" s="195"/>
      <c r="O10" s="221" t="s">
        <v>295</v>
      </c>
      <c r="P10" s="32"/>
      <c r="Q10" s="32"/>
      <c r="R10" s="32"/>
      <c r="S10" s="32"/>
      <c r="T10" s="32"/>
      <c r="U10" s="32"/>
      <c r="V10" s="32"/>
      <c r="W10" s="32"/>
      <c r="X10" s="32"/>
      <c r="Y10" s="32"/>
      <c r="Z10" s="32"/>
      <c r="AA10" s="32"/>
      <c r="AB10" s="32"/>
      <c r="AC10" s="32"/>
      <c r="AD10" s="32"/>
      <c r="AE10" s="32" t="s">
        <v>1385</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2974</v>
      </c>
      <c r="C12" s="202" t="s">
        <v>2975</v>
      </c>
      <c r="D12" s="181" t="s">
        <v>759</v>
      </c>
      <c r="E12" s="186">
        <v>2</v>
      </c>
      <c r="F12" s="193"/>
      <c r="G12" s="194">
        <f>ROUND(E12*F12,2)</f>
        <v>0</v>
      </c>
      <c r="H12" s="194">
        <v>21</v>
      </c>
      <c r="I12" s="194">
        <f>G12*(1+H12/100)</f>
        <v>0</v>
      </c>
      <c r="J12" s="194">
        <v>0</v>
      </c>
      <c r="K12" s="194">
        <f>ROUND(E12*J12,2)</f>
        <v>0</v>
      </c>
      <c r="L12" s="194">
        <v>0</v>
      </c>
      <c r="M12" s="194">
        <f>ROUND(E12*L12,2)</f>
        <v>0</v>
      </c>
      <c r="N12" s="195"/>
      <c r="O12" s="221" t="s">
        <v>295</v>
      </c>
      <c r="P12" s="32"/>
      <c r="Q12" s="32"/>
      <c r="R12" s="32"/>
      <c r="S12" s="32"/>
      <c r="T12" s="32"/>
      <c r="U12" s="32"/>
      <c r="V12" s="32"/>
      <c r="W12" s="32"/>
      <c r="X12" s="32"/>
      <c r="Y12" s="32"/>
      <c r="Z12" s="32"/>
      <c r="AA12" s="32"/>
      <c r="AB12" s="32"/>
      <c r="AC12" s="32"/>
      <c r="AD12" s="32"/>
      <c r="AE12" s="32" t="s">
        <v>1385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2976</v>
      </c>
      <c r="C14" s="202" t="s">
        <v>2977</v>
      </c>
      <c r="D14" s="181" t="s">
        <v>560</v>
      </c>
      <c r="E14" s="186">
        <v>80</v>
      </c>
      <c r="F14" s="193"/>
      <c r="G14" s="194">
        <f>ROUND(E14*F14,2)</f>
        <v>0</v>
      </c>
      <c r="H14" s="194">
        <v>21</v>
      </c>
      <c r="I14" s="194">
        <f>G14*(1+H14/100)</f>
        <v>0</v>
      </c>
      <c r="J14" s="194">
        <v>0</v>
      </c>
      <c r="K14" s="194">
        <f>ROUND(E14*J14,2)</f>
        <v>0</v>
      </c>
      <c r="L14" s="194">
        <v>0</v>
      </c>
      <c r="M14" s="194">
        <f>ROUND(E14*L14,2)</f>
        <v>0</v>
      </c>
      <c r="N14" s="195"/>
      <c r="O14" s="221" t="s">
        <v>295</v>
      </c>
      <c r="P14" s="32"/>
      <c r="Q14" s="32"/>
      <c r="R14" s="32"/>
      <c r="S14" s="32"/>
      <c r="T14" s="32"/>
      <c r="U14" s="32"/>
      <c r="V14" s="32"/>
      <c r="W14" s="32"/>
      <c r="X14" s="32"/>
      <c r="Y14" s="32"/>
      <c r="Z14" s="32"/>
      <c r="AA14" s="32"/>
      <c r="AB14" s="32"/>
      <c r="AC14" s="32"/>
      <c r="AD14" s="32"/>
      <c r="AE14" s="32" t="s">
        <v>1395</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4</v>
      </c>
      <c r="B16" s="176" t="s">
        <v>2978</v>
      </c>
      <c r="C16" s="202" t="s">
        <v>2979</v>
      </c>
      <c r="D16" s="181" t="s">
        <v>560</v>
      </c>
      <c r="E16" s="186">
        <v>80</v>
      </c>
      <c r="F16" s="193"/>
      <c r="G16" s="194">
        <f>ROUND(E16*F16,2)</f>
        <v>0</v>
      </c>
      <c r="H16" s="194">
        <v>21</v>
      </c>
      <c r="I16" s="194">
        <f>G16*(1+H16/100)</f>
        <v>0</v>
      </c>
      <c r="J16" s="194">
        <v>0</v>
      </c>
      <c r="K16" s="194">
        <f>ROUND(E16*J16,2)</f>
        <v>0</v>
      </c>
      <c r="L16" s="194">
        <v>0</v>
      </c>
      <c r="M16" s="194">
        <f>ROUND(E16*L16,2)</f>
        <v>0</v>
      </c>
      <c r="N16" s="195"/>
      <c r="O16" s="221" t="s">
        <v>295</v>
      </c>
      <c r="P16" s="32"/>
      <c r="Q16" s="32"/>
      <c r="R16" s="32"/>
      <c r="S16" s="32"/>
      <c r="T16" s="32"/>
      <c r="U16" s="32"/>
      <c r="V16" s="32"/>
      <c r="W16" s="32"/>
      <c r="X16" s="32"/>
      <c r="Y16" s="32"/>
      <c r="Z16" s="32"/>
      <c r="AA16" s="32"/>
      <c r="AB16" s="32"/>
      <c r="AC16" s="32"/>
      <c r="AD16" s="32"/>
      <c r="AE16" s="32" t="s">
        <v>1385</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5</v>
      </c>
      <c r="B18" s="176" t="s">
        <v>2980</v>
      </c>
      <c r="C18" s="202" t="s">
        <v>2981</v>
      </c>
      <c r="D18" s="181" t="s">
        <v>759</v>
      </c>
      <c r="E18" s="186">
        <v>60</v>
      </c>
      <c r="F18" s="193"/>
      <c r="G18" s="194">
        <f>ROUND(E18*F18,2)</f>
        <v>0</v>
      </c>
      <c r="H18" s="194">
        <v>21</v>
      </c>
      <c r="I18" s="194">
        <f>G18*(1+H18/100)</f>
        <v>0</v>
      </c>
      <c r="J18" s="194">
        <v>0</v>
      </c>
      <c r="K18" s="194">
        <f>ROUND(E18*J18,2)</f>
        <v>0</v>
      </c>
      <c r="L18" s="194">
        <v>0</v>
      </c>
      <c r="M18" s="194">
        <f>ROUND(E18*L18,2)</f>
        <v>0</v>
      </c>
      <c r="N18" s="195"/>
      <c r="O18" s="221" t="s">
        <v>295</v>
      </c>
      <c r="P18" s="32"/>
      <c r="Q18" s="32"/>
      <c r="R18" s="32"/>
      <c r="S18" s="32"/>
      <c r="T18" s="32"/>
      <c r="U18" s="32"/>
      <c r="V18" s="32"/>
      <c r="W18" s="32"/>
      <c r="X18" s="32"/>
      <c r="Y18" s="32"/>
      <c r="Z18" s="32"/>
      <c r="AA18" s="32"/>
      <c r="AB18" s="32"/>
      <c r="AC18" s="32"/>
      <c r="AD18" s="32"/>
      <c r="AE18" s="32" t="s">
        <v>1385</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6</v>
      </c>
      <c r="B20" s="176" t="s">
        <v>2982</v>
      </c>
      <c r="C20" s="202" t="s">
        <v>2983</v>
      </c>
      <c r="D20" s="181" t="s">
        <v>759</v>
      </c>
      <c r="E20" s="186">
        <v>32</v>
      </c>
      <c r="F20" s="193"/>
      <c r="G20" s="194">
        <f>ROUND(E20*F20,2)</f>
        <v>0</v>
      </c>
      <c r="H20" s="194">
        <v>21</v>
      </c>
      <c r="I20" s="194">
        <f>G20*(1+H20/100)</f>
        <v>0</v>
      </c>
      <c r="J20" s="194">
        <v>0</v>
      </c>
      <c r="K20" s="194">
        <f>ROUND(E20*J20,2)</f>
        <v>0</v>
      </c>
      <c r="L20" s="194">
        <v>0</v>
      </c>
      <c r="M20" s="194">
        <f>ROUND(E20*L20,2)</f>
        <v>0</v>
      </c>
      <c r="N20" s="195"/>
      <c r="O20" s="221" t="s">
        <v>295</v>
      </c>
      <c r="P20" s="32"/>
      <c r="Q20" s="32"/>
      <c r="R20" s="32"/>
      <c r="S20" s="32"/>
      <c r="T20" s="32"/>
      <c r="U20" s="32"/>
      <c r="V20" s="32"/>
      <c r="W20" s="32"/>
      <c r="X20" s="32"/>
      <c r="Y20" s="32"/>
      <c r="Z20" s="32"/>
      <c r="AA20" s="32"/>
      <c r="AB20" s="32"/>
      <c r="AC20" s="32"/>
      <c r="AD20" s="32"/>
      <c r="AE20" s="32" t="s">
        <v>1385</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7</v>
      </c>
      <c r="B22" s="176" t="s">
        <v>2984</v>
      </c>
      <c r="C22" s="202" t="s">
        <v>2985</v>
      </c>
      <c r="D22" s="181" t="s">
        <v>759</v>
      </c>
      <c r="E22" s="186">
        <v>6</v>
      </c>
      <c r="F22" s="193"/>
      <c r="G22" s="194">
        <f>ROUND(E22*F22,2)</f>
        <v>0</v>
      </c>
      <c r="H22" s="194">
        <v>21</v>
      </c>
      <c r="I22" s="194">
        <f>G22*(1+H22/100)</f>
        <v>0</v>
      </c>
      <c r="J22" s="194">
        <v>0</v>
      </c>
      <c r="K22" s="194">
        <f>ROUND(E22*J22,2)</f>
        <v>0</v>
      </c>
      <c r="L22" s="194">
        <v>0</v>
      </c>
      <c r="M22" s="194">
        <f>ROUND(E22*L22,2)</f>
        <v>0</v>
      </c>
      <c r="N22" s="195"/>
      <c r="O22" s="221" t="s">
        <v>295</v>
      </c>
      <c r="P22" s="32"/>
      <c r="Q22" s="32"/>
      <c r="R22" s="32"/>
      <c r="S22" s="32"/>
      <c r="T22" s="32"/>
      <c r="U22" s="32"/>
      <c r="V22" s="32"/>
      <c r="W22" s="32"/>
      <c r="X22" s="32"/>
      <c r="Y22" s="32"/>
      <c r="Z22" s="32"/>
      <c r="AA22" s="32"/>
      <c r="AB22" s="32"/>
      <c r="AC22" s="32"/>
      <c r="AD22" s="32"/>
      <c r="AE22" s="32" t="s">
        <v>1385</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8</v>
      </c>
      <c r="B24" s="176" t="s">
        <v>2986</v>
      </c>
      <c r="C24" s="202" t="s">
        <v>2987</v>
      </c>
      <c r="D24" s="181" t="s">
        <v>759</v>
      </c>
      <c r="E24" s="186">
        <v>4</v>
      </c>
      <c r="F24" s="193"/>
      <c r="G24" s="194">
        <f>ROUND(E24*F24,2)</f>
        <v>0</v>
      </c>
      <c r="H24" s="194">
        <v>21</v>
      </c>
      <c r="I24" s="194">
        <f>G24*(1+H24/100)</f>
        <v>0</v>
      </c>
      <c r="J24" s="194">
        <v>0</v>
      </c>
      <c r="K24" s="194">
        <f>ROUND(E24*J24,2)</f>
        <v>0</v>
      </c>
      <c r="L24" s="194">
        <v>0</v>
      </c>
      <c r="M24" s="194">
        <f>ROUND(E24*L24,2)</f>
        <v>0</v>
      </c>
      <c r="N24" s="195"/>
      <c r="O24" s="221" t="s">
        <v>295</v>
      </c>
      <c r="P24" s="32"/>
      <c r="Q24" s="32"/>
      <c r="R24" s="32"/>
      <c r="S24" s="32"/>
      <c r="T24" s="32"/>
      <c r="U24" s="32"/>
      <c r="V24" s="32"/>
      <c r="W24" s="32"/>
      <c r="X24" s="32"/>
      <c r="Y24" s="32"/>
      <c r="Z24" s="32"/>
      <c r="AA24" s="32"/>
      <c r="AB24" s="32"/>
      <c r="AC24" s="32"/>
      <c r="AD24" s="32"/>
      <c r="AE24" s="32" t="s">
        <v>1385</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9</v>
      </c>
      <c r="B26" s="176" t="s">
        <v>2988</v>
      </c>
      <c r="C26" s="202" t="s">
        <v>2989</v>
      </c>
      <c r="D26" s="181" t="s">
        <v>759</v>
      </c>
      <c r="E26" s="186">
        <v>32</v>
      </c>
      <c r="F26" s="193"/>
      <c r="G26" s="194">
        <f>ROUND(E26*F26,2)</f>
        <v>0</v>
      </c>
      <c r="H26" s="194">
        <v>21</v>
      </c>
      <c r="I26" s="194">
        <f>G26*(1+H26/100)</f>
        <v>0</v>
      </c>
      <c r="J26" s="194">
        <v>0</v>
      </c>
      <c r="K26" s="194">
        <f>ROUND(E26*J26,2)</f>
        <v>0</v>
      </c>
      <c r="L26" s="194">
        <v>0</v>
      </c>
      <c r="M26" s="194">
        <f>ROUND(E26*L26,2)</f>
        <v>0</v>
      </c>
      <c r="N26" s="195"/>
      <c r="O26" s="221" t="s">
        <v>295</v>
      </c>
      <c r="P26" s="32"/>
      <c r="Q26" s="32"/>
      <c r="R26" s="32"/>
      <c r="S26" s="32"/>
      <c r="T26" s="32"/>
      <c r="U26" s="32"/>
      <c r="V26" s="32"/>
      <c r="W26" s="32"/>
      <c r="X26" s="32"/>
      <c r="Y26" s="32"/>
      <c r="Z26" s="32"/>
      <c r="AA26" s="32"/>
      <c r="AB26" s="32"/>
      <c r="AC26" s="32"/>
      <c r="AD26" s="32"/>
      <c r="AE26" s="32" t="s">
        <v>1385</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10</v>
      </c>
      <c r="B28" s="176" t="s">
        <v>2990</v>
      </c>
      <c r="C28" s="202" t="s">
        <v>2991</v>
      </c>
      <c r="D28" s="181" t="s">
        <v>759</v>
      </c>
      <c r="E28" s="186">
        <v>102</v>
      </c>
      <c r="F28" s="193"/>
      <c r="G28" s="194">
        <f>ROUND(E28*F28,2)</f>
        <v>0</v>
      </c>
      <c r="H28" s="194">
        <v>21</v>
      </c>
      <c r="I28" s="194">
        <f>G28*(1+H28/100)</f>
        <v>0</v>
      </c>
      <c r="J28" s="194">
        <v>0</v>
      </c>
      <c r="K28" s="194">
        <f>ROUND(E28*J28,2)</f>
        <v>0</v>
      </c>
      <c r="L28" s="194">
        <v>0</v>
      </c>
      <c r="M28" s="194">
        <f>ROUND(E28*L28,2)</f>
        <v>0</v>
      </c>
      <c r="N28" s="195"/>
      <c r="O28" s="221" t="s">
        <v>295</v>
      </c>
      <c r="P28" s="32"/>
      <c r="Q28" s="32"/>
      <c r="R28" s="32"/>
      <c r="S28" s="32"/>
      <c r="T28" s="32"/>
      <c r="U28" s="32"/>
      <c r="V28" s="32"/>
      <c r="W28" s="32"/>
      <c r="X28" s="32"/>
      <c r="Y28" s="32"/>
      <c r="Z28" s="32"/>
      <c r="AA28" s="32"/>
      <c r="AB28" s="32"/>
      <c r="AC28" s="32"/>
      <c r="AD28" s="32"/>
      <c r="AE28" s="32" t="s">
        <v>1385</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11</v>
      </c>
      <c r="B30" s="176" t="s">
        <v>2992</v>
      </c>
      <c r="C30" s="202" t="s">
        <v>2993</v>
      </c>
      <c r="D30" s="181" t="s">
        <v>759</v>
      </c>
      <c r="E30" s="186">
        <v>92</v>
      </c>
      <c r="F30" s="193"/>
      <c r="G30" s="194">
        <f>ROUND(E30*F30,2)</f>
        <v>0</v>
      </c>
      <c r="H30" s="194">
        <v>21</v>
      </c>
      <c r="I30" s="194">
        <f>G30*(1+H30/100)</f>
        <v>0</v>
      </c>
      <c r="J30" s="194">
        <v>0</v>
      </c>
      <c r="K30" s="194">
        <f>ROUND(E30*J30,2)</f>
        <v>0</v>
      </c>
      <c r="L30" s="194">
        <v>0</v>
      </c>
      <c r="M30" s="194">
        <f>ROUND(E30*L30,2)</f>
        <v>0</v>
      </c>
      <c r="N30" s="195"/>
      <c r="O30" s="221" t="s">
        <v>295</v>
      </c>
      <c r="P30" s="32"/>
      <c r="Q30" s="32"/>
      <c r="R30" s="32"/>
      <c r="S30" s="32"/>
      <c r="T30" s="32"/>
      <c r="U30" s="32"/>
      <c r="V30" s="32"/>
      <c r="W30" s="32"/>
      <c r="X30" s="32"/>
      <c r="Y30" s="32"/>
      <c r="Z30" s="32"/>
      <c r="AA30" s="32"/>
      <c r="AB30" s="32"/>
      <c r="AC30" s="32"/>
      <c r="AD30" s="32"/>
      <c r="AE30" s="32" t="s">
        <v>1385</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12</v>
      </c>
      <c r="B32" s="176" t="s">
        <v>2994</v>
      </c>
      <c r="C32" s="202" t="s">
        <v>2995</v>
      </c>
      <c r="D32" s="181" t="s">
        <v>759</v>
      </c>
      <c r="E32" s="186">
        <v>10</v>
      </c>
      <c r="F32" s="193"/>
      <c r="G32" s="194">
        <f>ROUND(E32*F32,2)</f>
        <v>0</v>
      </c>
      <c r="H32" s="194">
        <v>21</v>
      </c>
      <c r="I32" s="194">
        <f>G32*(1+H32/100)</f>
        <v>0</v>
      </c>
      <c r="J32" s="194">
        <v>0</v>
      </c>
      <c r="K32" s="194">
        <f>ROUND(E32*J32,2)</f>
        <v>0</v>
      </c>
      <c r="L32" s="194">
        <v>0</v>
      </c>
      <c r="M32" s="194">
        <f>ROUND(E32*L32,2)</f>
        <v>0</v>
      </c>
      <c r="N32" s="195"/>
      <c r="O32" s="221" t="s">
        <v>295</v>
      </c>
      <c r="P32" s="32"/>
      <c r="Q32" s="32"/>
      <c r="R32" s="32"/>
      <c r="S32" s="32"/>
      <c r="T32" s="32"/>
      <c r="U32" s="32"/>
      <c r="V32" s="32"/>
      <c r="W32" s="32"/>
      <c r="X32" s="32"/>
      <c r="Y32" s="32"/>
      <c r="Z32" s="32"/>
      <c r="AA32" s="32"/>
      <c r="AB32" s="32"/>
      <c r="AC32" s="32"/>
      <c r="AD32" s="32"/>
      <c r="AE32" s="32" t="s">
        <v>1385</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13</v>
      </c>
      <c r="B34" s="176" t="s">
        <v>2996</v>
      </c>
      <c r="C34" s="202" t="s">
        <v>2997</v>
      </c>
      <c r="D34" s="181" t="s">
        <v>560</v>
      </c>
      <c r="E34" s="186">
        <v>32</v>
      </c>
      <c r="F34" s="193"/>
      <c r="G34" s="194">
        <f>ROUND(E34*F34,2)</f>
        <v>0</v>
      </c>
      <c r="H34" s="194">
        <v>21</v>
      </c>
      <c r="I34" s="194">
        <f>G34*(1+H34/100)</f>
        <v>0</v>
      </c>
      <c r="J34" s="194">
        <v>0</v>
      </c>
      <c r="K34" s="194">
        <f>ROUND(E34*J34,2)</f>
        <v>0</v>
      </c>
      <c r="L34" s="194">
        <v>0</v>
      </c>
      <c r="M34" s="194">
        <f>ROUND(E34*L34,2)</f>
        <v>0</v>
      </c>
      <c r="N34" s="195"/>
      <c r="O34" s="221" t="s">
        <v>295</v>
      </c>
      <c r="P34" s="32"/>
      <c r="Q34" s="32"/>
      <c r="R34" s="32"/>
      <c r="S34" s="32"/>
      <c r="T34" s="32"/>
      <c r="U34" s="32"/>
      <c r="V34" s="32"/>
      <c r="W34" s="32"/>
      <c r="X34" s="32"/>
      <c r="Y34" s="32"/>
      <c r="Z34" s="32"/>
      <c r="AA34" s="32"/>
      <c r="AB34" s="32"/>
      <c r="AC34" s="32"/>
      <c r="AD34" s="32"/>
      <c r="AE34" s="32" t="s">
        <v>1385</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14</v>
      </c>
      <c r="B36" s="176" t="s">
        <v>2998</v>
      </c>
      <c r="C36" s="202" t="s">
        <v>2999</v>
      </c>
      <c r="D36" s="181" t="s">
        <v>560</v>
      </c>
      <c r="E36" s="186">
        <v>24</v>
      </c>
      <c r="F36" s="193"/>
      <c r="G36" s="194">
        <f>ROUND(E36*F36,2)</f>
        <v>0</v>
      </c>
      <c r="H36" s="194">
        <v>21</v>
      </c>
      <c r="I36" s="194">
        <f>G36*(1+H36/100)</f>
        <v>0</v>
      </c>
      <c r="J36" s="194">
        <v>0</v>
      </c>
      <c r="K36" s="194">
        <f>ROUND(E36*J36,2)</f>
        <v>0</v>
      </c>
      <c r="L36" s="194">
        <v>0</v>
      </c>
      <c r="M36" s="194">
        <f>ROUND(E36*L36,2)</f>
        <v>0</v>
      </c>
      <c r="N36" s="195"/>
      <c r="O36" s="221" t="s">
        <v>295</v>
      </c>
      <c r="P36" s="32"/>
      <c r="Q36" s="32"/>
      <c r="R36" s="32"/>
      <c r="S36" s="32"/>
      <c r="T36" s="32"/>
      <c r="U36" s="32"/>
      <c r="V36" s="32"/>
      <c r="W36" s="32"/>
      <c r="X36" s="32"/>
      <c r="Y36" s="32"/>
      <c r="Z36" s="32"/>
      <c r="AA36" s="32"/>
      <c r="AB36" s="32"/>
      <c r="AC36" s="32"/>
      <c r="AD36" s="32"/>
      <c r="AE36" s="32" t="s">
        <v>1385</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15</v>
      </c>
      <c r="B38" s="176" t="s">
        <v>3000</v>
      </c>
      <c r="C38" s="202" t="s">
        <v>3001</v>
      </c>
      <c r="D38" s="181" t="s">
        <v>560</v>
      </c>
      <c r="E38" s="186">
        <v>16</v>
      </c>
      <c r="F38" s="193"/>
      <c r="G38" s="194">
        <f>ROUND(E38*F38,2)</f>
        <v>0</v>
      </c>
      <c r="H38" s="194">
        <v>21</v>
      </c>
      <c r="I38" s="194">
        <f>G38*(1+H38/100)</f>
        <v>0</v>
      </c>
      <c r="J38" s="194">
        <v>0</v>
      </c>
      <c r="K38" s="194">
        <f>ROUND(E38*J38,2)</f>
        <v>0</v>
      </c>
      <c r="L38" s="194">
        <v>0</v>
      </c>
      <c r="M38" s="194">
        <f>ROUND(E38*L38,2)</f>
        <v>0</v>
      </c>
      <c r="N38" s="195"/>
      <c r="O38" s="221" t="s">
        <v>295</v>
      </c>
      <c r="P38" s="32"/>
      <c r="Q38" s="32"/>
      <c r="R38" s="32"/>
      <c r="S38" s="32"/>
      <c r="T38" s="32"/>
      <c r="U38" s="32"/>
      <c r="V38" s="32"/>
      <c r="W38" s="32"/>
      <c r="X38" s="32"/>
      <c r="Y38" s="32"/>
      <c r="Z38" s="32"/>
      <c r="AA38" s="32"/>
      <c r="AB38" s="32"/>
      <c r="AC38" s="32"/>
      <c r="AD38" s="32"/>
      <c r="AE38" s="32" t="s">
        <v>1385</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16</v>
      </c>
      <c r="B40" s="176" t="s">
        <v>3002</v>
      </c>
      <c r="C40" s="202" t="s">
        <v>3003</v>
      </c>
      <c r="D40" s="181" t="s">
        <v>560</v>
      </c>
      <c r="E40" s="186">
        <v>680</v>
      </c>
      <c r="F40" s="193"/>
      <c r="G40" s="194">
        <f>ROUND(E40*F40,2)</f>
        <v>0</v>
      </c>
      <c r="H40" s="194">
        <v>21</v>
      </c>
      <c r="I40" s="194">
        <f>G40*(1+H40/100)</f>
        <v>0</v>
      </c>
      <c r="J40" s="194">
        <v>0</v>
      </c>
      <c r="K40" s="194">
        <f>ROUND(E40*J40,2)</f>
        <v>0</v>
      </c>
      <c r="L40" s="194">
        <v>0</v>
      </c>
      <c r="M40" s="194">
        <f>ROUND(E40*L40,2)</f>
        <v>0</v>
      </c>
      <c r="N40" s="195"/>
      <c r="O40" s="221" t="s">
        <v>295</v>
      </c>
      <c r="P40" s="32"/>
      <c r="Q40" s="32"/>
      <c r="R40" s="32"/>
      <c r="S40" s="32"/>
      <c r="T40" s="32"/>
      <c r="U40" s="32"/>
      <c r="V40" s="32"/>
      <c r="W40" s="32"/>
      <c r="X40" s="32"/>
      <c r="Y40" s="32"/>
      <c r="Z40" s="32"/>
      <c r="AA40" s="32"/>
      <c r="AB40" s="32"/>
      <c r="AC40" s="32"/>
      <c r="AD40" s="32"/>
      <c r="AE40" s="32" t="s">
        <v>1385</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17</v>
      </c>
      <c r="B42" s="176" t="s">
        <v>3004</v>
      </c>
      <c r="C42" s="202" t="s">
        <v>3005</v>
      </c>
      <c r="D42" s="181" t="s">
        <v>560</v>
      </c>
      <c r="E42" s="186">
        <v>240</v>
      </c>
      <c r="F42" s="193"/>
      <c r="G42" s="194">
        <f>ROUND(E42*F42,2)</f>
        <v>0</v>
      </c>
      <c r="H42" s="194">
        <v>21</v>
      </c>
      <c r="I42" s="194">
        <f>G42*(1+H42/100)</f>
        <v>0</v>
      </c>
      <c r="J42" s="194">
        <v>0</v>
      </c>
      <c r="K42" s="194">
        <f>ROUND(E42*J42,2)</f>
        <v>0</v>
      </c>
      <c r="L42" s="194">
        <v>0</v>
      </c>
      <c r="M42" s="194">
        <f>ROUND(E42*L42,2)</f>
        <v>0</v>
      </c>
      <c r="N42" s="195"/>
      <c r="O42" s="221" t="s">
        <v>295</v>
      </c>
      <c r="P42" s="32"/>
      <c r="Q42" s="32"/>
      <c r="R42" s="32"/>
      <c r="S42" s="32"/>
      <c r="T42" s="32"/>
      <c r="U42" s="32"/>
      <c r="V42" s="32"/>
      <c r="W42" s="32"/>
      <c r="X42" s="32"/>
      <c r="Y42" s="32"/>
      <c r="Z42" s="32"/>
      <c r="AA42" s="32"/>
      <c r="AB42" s="32"/>
      <c r="AC42" s="32"/>
      <c r="AD42" s="32"/>
      <c r="AE42" s="32" t="s">
        <v>1385</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18</v>
      </c>
      <c r="B44" s="176" t="s">
        <v>3006</v>
      </c>
      <c r="C44" s="202" t="s">
        <v>3007</v>
      </c>
      <c r="D44" s="181" t="s">
        <v>560</v>
      </c>
      <c r="E44" s="186">
        <v>320</v>
      </c>
      <c r="F44" s="193"/>
      <c r="G44" s="194">
        <f>ROUND(E44*F44,2)</f>
        <v>0</v>
      </c>
      <c r="H44" s="194">
        <v>21</v>
      </c>
      <c r="I44" s="194">
        <f>G44*(1+H44/100)</f>
        <v>0</v>
      </c>
      <c r="J44" s="194">
        <v>0</v>
      </c>
      <c r="K44" s="194">
        <f>ROUND(E44*J44,2)</f>
        <v>0</v>
      </c>
      <c r="L44" s="194">
        <v>0</v>
      </c>
      <c r="M44" s="194">
        <f>ROUND(E44*L44,2)</f>
        <v>0</v>
      </c>
      <c r="N44" s="195"/>
      <c r="O44" s="221" t="s">
        <v>295</v>
      </c>
      <c r="P44" s="32"/>
      <c r="Q44" s="32"/>
      <c r="R44" s="32"/>
      <c r="S44" s="32"/>
      <c r="T44" s="32"/>
      <c r="U44" s="32"/>
      <c r="V44" s="32"/>
      <c r="W44" s="32"/>
      <c r="X44" s="32"/>
      <c r="Y44" s="32"/>
      <c r="Z44" s="32"/>
      <c r="AA44" s="32"/>
      <c r="AB44" s="32"/>
      <c r="AC44" s="32"/>
      <c r="AD44" s="32"/>
      <c r="AE44" s="32" t="s">
        <v>1385</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19</v>
      </c>
      <c r="B46" s="176" t="s">
        <v>3008</v>
      </c>
      <c r="C46" s="202" t="s">
        <v>3009</v>
      </c>
      <c r="D46" s="181" t="s">
        <v>560</v>
      </c>
      <c r="E46" s="186">
        <v>72</v>
      </c>
      <c r="F46" s="193"/>
      <c r="G46" s="194">
        <f>ROUND(E46*F46,2)</f>
        <v>0</v>
      </c>
      <c r="H46" s="194">
        <v>21</v>
      </c>
      <c r="I46" s="194">
        <f>G46*(1+H46/100)</f>
        <v>0</v>
      </c>
      <c r="J46" s="194">
        <v>0</v>
      </c>
      <c r="K46" s="194">
        <f>ROUND(E46*J46,2)</f>
        <v>0</v>
      </c>
      <c r="L46" s="194">
        <v>0</v>
      </c>
      <c r="M46" s="194">
        <f>ROUND(E46*L46,2)</f>
        <v>0</v>
      </c>
      <c r="N46" s="195"/>
      <c r="O46" s="221" t="s">
        <v>295</v>
      </c>
      <c r="P46" s="32"/>
      <c r="Q46" s="32"/>
      <c r="R46" s="32"/>
      <c r="S46" s="32"/>
      <c r="T46" s="32"/>
      <c r="U46" s="32"/>
      <c r="V46" s="32"/>
      <c r="W46" s="32"/>
      <c r="X46" s="32"/>
      <c r="Y46" s="32"/>
      <c r="Z46" s="32"/>
      <c r="AA46" s="32"/>
      <c r="AB46" s="32"/>
      <c r="AC46" s="32"/>
      <c r="AD46" s="32"/>
      <c r="AE46" s="32" t="s">
        <v>1395</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20</v>
      </c>
      <c r="B48" s="176" t="s">
        <v>3010</v>
      </c>
      <c r="C48" s="202" t="s">
        <v>3011</v>
      </c>
      <c r="D48" s="181" t="s">
        <v>560</v>
      </c>
      <c r="E48" s="186">
        <v>72</v>
      </c>
      <c r="F48" s="193"/>
      <c r="G48" s="194">
        <f>ROUND(E48*F48,2)</f>
        <v>0</v>
      </c>
      <c r="H48" s="194">
        <v>21</v>
      </c>
      <c r="I48" s="194">
        <f>G48*(1+H48/100)</f>
        <v>0</v>
      </c>
      <c r="J48" s="194">
        <v>0</v>
      </c>
      <c r="K48" s="194">
        <f>ROUND(E48*J48,2)</f>
        <v>0</v>
      </c>
      <c r="L48" s="194">
        <v>0</v>
      </c>
      <c r="M48" s="194">
        <f>ROUND(E48*L48,2)</f>
        <v>0</v>
      </c>
      <c r="N48" s="195"/>
      <c r="O48" s="221" t="s">
        <v>295</v>
      </c>
      <c r="P48" s="32"/>
      <c r="Q48" s="32"/>
      <c r="R48" s="32"/>
      <c r="S48" s="32"/>
      <c r="T48" s="32"/>
      <c r="U48" s="32"/>
      <c r="V48" s="32"/>
      <c r="W48" s="32"/>
      <c r="X48" s="32"/>
      <c r="Y48" s="32"/>
      <c r="Z48" s="32"/>
      <c r="AA48" s="32"/>
      <c r="AB48" s="32"/>
      <c r="AC48" s="32"/>
      <c r="AD48" s="32"/>
      <c r="AE48" s="32" t="s">
        <v>1385</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21</v>
      </c>
      <c r="B50" s="176" t="s">
        <v>3012</v>
      </c>
      <c r="C50" s="202" t="s">
        <v>3013</v>
      </c>
      <c r="D50" s="181" t="s">
        <v>560</v>
      </c>
      <c r="E50" s="186">
        <v>72</v>
      </c>
      <c r="F50" s="193"/>
      <c r="G50" s="194">
        <f>ROUND(E50*F50,2)</f>
        <v>0</v>
      </c>
      <c r="H50" s="194">
        <v>21</v>
      </c>
      <c r="I50" s="194">
        <f>G50*(1+H50/100)</f>
        <v>0</v>
      </c>
      <c r="J50" s="194">
        <v>0</v>
      </c>
      <c r="K50" s="194">
        <f>ROUND(E50*J50,2)</f>
        <v>0</v>
      </c>
      <c r="L50" s="194">
        <v>0</v>
      </c>
      <c r="M50" s="194">
        <f>ROUND(E50*L50,2)</f>
        <v>0</v>
      </c>
      <c r="N50" s="195"/>
      <c r="O50" s="221" t="s">
        <v>295</v>
      </c>
      <c r="P50" s="32"/>
      <c r="Q50" s="32"/>
      <c r="R50" s="32"/>
      <c r="S50" s="32"/>
      <c r="T50" s="32"/>
      <c r="U50" s="32"/>
      <c r="V50" s="32"/>
      <c r="W50" s="32"/>
      <c r="X50" s="32"/>
      <c r="Y50" s="32"/>
      <c r="Z50" s="32"/>
      <c r="AA50" s="32"/>
      <c r="AB50" s="32"/>
      <c r="AC50" s="32"/>
      <c r="AD50" s="32"/>
      <c r="AE50" s="32" t="s">
        <v>1385</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7">
        <v>22</v>
      </c>
      <c r="B52" s="176" t="s">
        <v>3014</v>
      </c>
      <c r="C52" s="202" t="s">
        <v>3015</v>
      </c>
      <c r="D52" s="181" t="s">
        <v>560</v>
      </c>
      <c r="E52" s="186">
        <v>132</v>
      </c>
      <c r="F52" s="193"/>
      <c r="G52" s="194">
        <f>ROUND(E52*F52,2)</f>
        <v>0</v>
      </c>
      <c r="H52" s="194">
        <v>21</v>
      </c>
      <c r="I52" s="194">
        <f>G52*(1+H52/100)</f>
        <v>0</v>
      </c>
      <c r="J52" s="194">
        <v>0</v>
      </c>
      <c r="K52" s="194">
        <f>ROUND(E52*J52,2)</f>
        <v>0</v>
      </c>
      <c r="L52" s="194">
        <v>0</v>
      </c>
      <c r="M52" s="194">
        <f>ROUND(E52*L52,2)</f>
        <v>0</v>
      </c>
      <c r="N52" s="195"/>
      <c r="O52" s="221" t="s">
        <v>295</v>
      </c>
      <c r="P52" s="32"/>
      <c r="Q52" s="32"/>
      <c r="R52" s="32"/>
      <c r="S52" s="32"/>
      <c r="T52" s="32"/>
      <c r="U52" s="32"/>
      <c r="V52" s="32"/>
      <c r="W52" s="32"/>
      <c r="X52" s="32"/>
      <c r="Y52" s="32"/>
      <c r="Z52" s="32"/>
      <c r="AA52" s="32"/>
      <c r="AB52" s="32"/>
      <c r="AC52" s="32"/>
      <c r="AD52" s="32"/>
      <c r="AE52" s="32" t="s">
        <v>1385</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23</v>
      </c>
      <c r="B54" s="176" t="s">
        <v>3016</v>
      </c>
      <c r="C54" s="202" t="s">
        <v>3017</v>
      </c>
      <c r="D54" s="181" t="s">
        <v>759</v>
      </c>
      <c r="E54" s="186">
        <v>132</v>
      </c>
      <c r="F54" s="193"/>
      <c r="G54" s="194">
        <f>ROUND(E54*F54,2)</f>
        <v>0</v>
      </c>
      <c r="H54" s="194">
        <v>21</v>
      </c>
      <c r="I54" s="194">
        <f>G54*(1+H54/100)</f>
        <v>0</v>
      </c>
      <c r="J54" s="194">
        <v>0</v>
      </c>
      <c r="K54" s="194">
        <f>ROUND(E54*J54,2)</f>
        <v>0</v>
      </c>
      <c r="L54" s="194">
        <v>0</v>
      </c>
      <c r="M54" s="194">
        <f>ROUND(E54*L54,2)</f>
        <v>0</v>
      </c>
      <c r="N54" s="195"/>
      <c r="O54" s="221" t="s">
        <v>295</v>
      </c>
      <c r="P54" s="32"/>
      <c r="Q54" s="32"/>
      <c r="R54" s="32"/>
      <c r="S54" s="32"/>
      <c r="T54" s="32"/>
      <c r="U54" s="32"/>
      <c r="V54" s="32"/>
      <c r="W54" s="32"/>
      <c r="X54" s="32"/>
      <c r="Y54" s="32"/>
      <c r="Z54" s="32"/>
      <c r="AA54" s="32"/>
      <c r="AB54" s="32"/>
      <c r="AC54" s="32"/>
      <c r="AD54" s="32"/>
      <c r="AE54" s="32" t="s">
        <v>1385</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24</v>
      </c>
      <c r="B56" s="176" t="s">
        <v>3018</v>
      </c>
      <c r="C56" s="202" t="s">
        <v>3019</v>
      </c>
      <c r="D56" s="181" t="s">
        <v>759</v>
      </c>
      <c r="E56" s="186">
        <v>132</v>
      </c>
      <c r="F56" s="193"/>
      <c r="G56" s="194">
        <f>ROUND(E56*F56,2)</f>
        <v>0</v>
      </c>
      <c r="H56" s="194">
        <v>21</v>
      </c>
      <c r="I56" s="194">
        <f>G56*(1+H56/100)</f>
        <v>0</v>
      </c>
      <c r="J56" s="194">
        <v>0</v>
      </c>
      <c r="K56" s="194">
        <f>ROUND(E56*J56,2)</f>
        <v>0</v>
      </c>
      <c r="L56" s="194">
        <v>0</v>
      </c>
      <c r="M56" s="194">
        <f>ROUND(E56*L56,2)</f>
        <v>0</v>
      </c>
      <c r="N56" s="195"/>
      <c r="O56" s="221" t="s">
        <v>295</v>
      </c>
      <c r="P56" s="32"/>
      <c r="Q56" s="32"/>
      <c r="R56" s="32"/>
      <c r="S56" s="32"/>
      <c r="T56" s="32"/>
      <c r="U56" s="32"/>
      <c r="V56" s="32"/>
      <c r="W56" s="32"/>
      <c r="X56" s="32"/>
      <c r="Y56" s="32"/>
      <c r="Z56" s="32"/>
      <c r="AA56" s="32"/>
      <c r="AB56" s="32"/>
      <c r="AC56" s="32"/>
      <c r="AD56" s="32"/>
      <c r="AE56" s="32" t="s">
        <v>1385</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25</v>
      </c>
      <c r="B58" s="176" t="s">
        <v>3020</v>
      </c>
      <c r="C58" s="202" t="s">
        <v>3021</v>
      </c>
      <c r="D58" s="181" t="s">
        <v>759</v>
      </c>
      <c r="E58" s="186">
        <v>810</v>
      </c>
      <c r="F58" s="193"/>
      <c r="G58" s="194">
        <f>ROUND(E58*F58,2)</f>
        <v>0</v>
      </c>
      <c r="H58" s="194">
        <v>21</v>
      </c>
      <c r="I58" s="194">
        <f>G58*(1+H58/100)</f>
        <v>0</v>
      </c>
      <c r="J58" s="194">
        <v>0</v>
      </c>
      <c r="K58" s="194">
        <f>ROUND(E58*J58,2)</f>
        <v>0</v>
      </c>
      <c r="L58" s="194">
        <v>0</v>
      </c>
      <c r="M58" s="194">
        <f>ROUND(E58*L58,2)</f>
        <v>0</v>
      </c>
      <c r="N58" s="195"/>
      <c r="O58" s="221" t="s">
        <v>295</v>
      </c>
      <c r="P58" s="32"/>
      <c r="Q58" s="32"/>
      <c r="R58" s="32"/>
      <c r="S58" s="32"/>
      <c r="T58" s="32"/>
      <c r="U58" s="32"/>
      <c r="V58" s="32"/>
      <c r="W58" s="32"/>
      <c r="X58" s="32"/>
      <c r="Y58" s="32"/>
      <c r="Z58" s="32"/>
      <c r="AA58" s="32"/>
      <c r="AB58" s="32"/>
      <c r="AC58" s="32"/>
      <c r="AD58" s="32"/>
      <c r="AE58" s="32" t="s">
        <v>1385</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26</v>
      </c>
      <c r="B60" s="176" t="s">
        <v>3022</v>
      </c>
      <c r="C60" s="202" t="s">
        <v>3023</v>
      </c>
      <c r="D60" s="181" t="s">
        <v>759</v>
      </c>
      <c r="E60" s="186">
        <v>240</v>
      </c>
      <c r="F60" s="193"/>
      <c r="G60" s="194">
        <f>ROUND(E60*F60,2)</f>
        <v>0</v>
      </c>
      <c r="H60" s="194">
        <v>21</v>
      </c>
      <c r="I60" s="194">
        <f>G60*(1+H60/100)</f>
        <v>0</v>
      </c>
      <c r="J60" s="194">
        <v>0</v>
      </c>
      <c r="K60" s="194">
        <f>ROUND(E60*J60,2)</f>
        <v>0</v>
      </c>
      <c r="L60" s="194">
        <v>0</v>
      </c>
      <c r="M60" s="194">
        <f>ROUND(E60*L60,2)</f>
        <v>0</v>
      </c>
      <c r="N60" s="195"/>
      <c r="O60" s="221" t="s">
        <v>295</v>
      </c>
      <c r="P60" s="32"/>
      <c r="Q60" s="32"/>
      <c r="R60" s="32"/>
      <c r="S60" s="32"/>
      <c r="T60" s="32"/>
      <c r="U60" s="32"/>
      <c r="V60" s="32"/>
      <c r="W60" s="32"/>
      <c r="X60" s="32"/>
      <c r="Y60" s="32"/>
      <c r="Z60" s="32"/>
      <c r="AA60" s="32"/>
      <c r="AB60" s="32"/>
      <c r="AC60" s="32"/>
      <c r="AD60" s="32"/>
      <c r="AE60" s="32" t="s">
        <v>1385</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27</v>
      </c>
      <c r="B62" s="176" t="s">
        <v>3024</v>
      </c>
      <c r="C62" s="202" t="s">
        <v>3025</v>
      </c>
      <c r="D62" s="181" t="s">
        <v>759</v>
      </c>
      <c r="E62" s="186">
        <v>320</v>
      </c>
      <c r="F62" s="193"/>
      <c r="G62" s="194">
        <f>ROUND(E62*F62,2)</f>
        <v>0</v>
      </c>
      <c r="H62" s="194">
        <v>21</v>
      </c>
      <c r="I62" s="194">
        <f>G62*(1+H62/100)</f>
        <v>0</v>
      </c>
      <c r="J62" s="194">
        <v>0</v>
      </c>
      <c r="K62" s="194">
        <f>ROUND(E62*J62,2)</f>
        <v>0</v>
      </c>
      <c r="L62" s="194">
        <v>0</v>
      </c>
      <c r="M62" s="194">
        <f>ROUND(E62*L62,2)</f>
        <v>0</v>
      </c>
      <c r="N62" s="195"/>
      <c r="O62" s="221" t="s">
        <v>295</v>
      </c>
      <c r="P62" s="32"/>
      <c r="Q62" s="32"/>
      <c r="R62" s="32"/>
      <c r="S62" s="32"/>
      <c r="T62" s="32"/>
      <c r="U62" s="32"/>
      <c r="V62" s="32"/>
      <c r="W62" s="32"/>
      <c r="X62" s="32"/>
      <c r="Y62" s="32"/>
      <c r="Z62" s="32"/>
      <c r="AA62" s="32"/>
      <c r="AB62" s="32"/>
      <c r="AC62" s="32"/>
      <c r="AD62" s="32"/>
      <c r="AE62" s="32" t="s">
        <v>1385</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28</v>
      </c>
      <c r="B64" s="176" t="s">
        <v>3026</v>
      </c>
      <c r="C64" s="202" t="s">
        <v>3027</v>
      </c>
      <c r="D64" s="181" t="s">
        <v>759</v>
      </c>
      <c r="E64" s="186">
        <v>132</v>
      </c>
      <c r="F64" s="193"/>
      <c r="G64" s="194">
        <f>ROUND(E64*F64,2)</f>
        <v>0</v>
      </c>
      <c r="H64" s="194">
        <v>21</v>
      </c>
      <c r="I64" s="194">
        <f>G64*(1+H64/100)</f>
        <v>0</v>
      </c>
      <c r="J64" s="194">
        <v>0</v>
      </c>
      <c r="K64" s="194">
        <f>ROUND(E64*J64,2)</f>
        <v>0</v>
      </c>
      <c r="L64" s="194">
        <v>0</v>
      </c>
      <c r="M64" s="194">
        <f>ROUND(E64*L64,2)</f>
        <v>0</v>
      </c>
      <c r="N64" s="195"/>
      <c r="O64" s="221" t="s">
        <v>295</v>
      </c>
      <c r="P64" s="32"/>
      <c r="Q64" s="32"/>
      <c r="R64" s="32"/>
      <c r="S64" s="32"/>
      <c r="T64" s="32"/>
      <c r="U64" s="32"/>
      <c r="V64" s="32"/>
      <c r="W64" s="32"/>
      <c r="X64" s="32"/>
      <c r="Y64" s="32"/>
      <c r="Z64" s="32"/>
      <c r="AA64" s="32"/>
      <c r="AB64" s="32"/>
      <c r="AC64" s="32"/>
      <c r="AD64" s="32"/>
      <c r="AE64" s="32" t="s">
        <v>1385</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29</v>
      </c>
      <c r="B66" s="176" t="s">
        <v>3028</v>
      </c>
      <c r="C66" s="202" t="s">
        <v>3029</v>
      </c>
      <c r="D66" s="181" t="s">
        <v>610</v>
      </c>
      <c r="E66" s="186">
        <v>0.5</v>
      </c>
      <c r="F66" s="193"/>
      <c r="G66" s="194">
        <f>ROUND(E66*F66,2)</f>
        <v>0</v>
      </c>
      <c r="H66" s="194">
        <v>21</v>
      </c>
      <c r="I66" s="194">
        <f>G66*(1+H66/100)</f>
        <v>0</v>
      </c>
      <c r="J66" s="194">
        <v>0</v>
      </c>
      <c r="K66" s="194">
        <f>ROUND(E66*J66,2)</f>
        <v>0</v>
      </c>
      <c r="L66" s="194">
        <v>0</v>
      </c>
      <c r="M66" s="194">
        <f>ROUND(E66*L66,2)</f>
        <v>0</v>
      </c>
      <c r="N66" s="195"/>
      <c r="O66" s="221" t="s">
        <v>295</v>
      </c>
      <c r="P66" s="32"/>
      <c r="Q66" s="32"/>
      <c r="R66" s="32"/>
      <c r="S66" s="32"/>
      <c r="T66" s="32"/>
      <c r="U66" s="32"/>
      <c r="V66" s="32"/>
      <c r="W66" s="32"/>
      <c r="X66" s="32"/>
      <c r="Y66" s="32"/>
      <c r="Z66" s="32"/>
      <c r="AA66" s="32"/>
      <c r="AB66" s="32"/>
      <c r="AC66" s="32"/>
      <c r="AD66" s="32"/>
      <c r="AE66" s="32" t="s">
        <v>1385</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30</v>
      </c>
      <c r="B68" s="176" t="s">
        <v>2623</v>
      </c>
      <c r="C68" s="202" t="s">
        <v>3030</v>
      </c>
      <c r="D68" s="181" t="s">
        <v>498</v>
      </c>
      <c r="E68" s="186">
        <v>4</v>
      </c>
      <c r="F68" s="193"/>
      <c r="G68" s="194">
        <f>ROUND(E68*F68,2)</f>
        <v>0</v>
      </c>
      <c r="H68" s="194">
        <v>21</v>
      </c>
      <c r="I68" s="194">
        <f>G68*(1+H68/100)</f>
        <v>0</v>
      </c>
      <c r="J68" s="194">
        <v>0</v>
      </c>
      <c r="K68" s="194">
        <f>ROUND(E68*J68,2)</f>
        <v>0</v>
      </c>
      <c r="L68" s="194">
        <v>0</v>
      </c>
      <c r="M68" s="194">
        <f>ROUND(E68*L68,2)</f>
        <v>0</v>
      </c>
      <c r="N68" s="195"/>
      <c r="O68" s="221" t="s">
        <v>295</v>
      </c>
      <c r="P68" s="32"/>
      <c r="Q68" s="32"/>
      <c r="R68" s="32"/>
      <c r="S68" s="32"/>
      <c r="T68" s="32"/>
      <c r="U68" s="32"/>
      <c r="V68" s="32"/>
      <c r="W68" s="32"/>
      <c r="X68" s="32"/>
      <c r="Y68" s="32"/>
      <c r="Z68" s="32"/>
      <c r="AA68" s="32"/>
      <c r="AB68" s="32"/>
      <c r="AC68" s="32"/>
      <c r="AD68" s="32"/>
      <c r="AE68" s="32" t="s">
        <v>1395</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7">
        <v>31</v>
      </c>
      <c r="B70" s="176" t="s">
        <v>2625</v>
      </c>
      <c r="C70" s="202" t="s">
        <v>3031</v>
      </c>
      <c r="D70" s="181" t="s">
        <v>1298</v>
      </c>
      <c r="E70" s="186">
        <v>1</v>
      </c>
      <c r="F70" s="193"/>
      <c r="G70" s="194">
        <f>ROUND(E70*F70,2)</f>
        <v>0</v>
      </c>
      <c r="H70" s="194">
        <v>21</v>
      </c>
      <c r="I70" s="194">
        <f>G70*(1+H70/100)</f>
        <v>0</v>
      </c>
      <c r="J70" s="194">
        <v>0</v>
      </c>
      <c r="K70" s="194">
        <f>ROUND(E70*J70,2)</f>
        <v>0</v>
      </c>
      <c r="L70" s="194">
        <v>0</v>
      </c>
      <c r="M70" s="194">
        <f>ROUND(E70*L70,2)</f>
        <v>0</v>
      </c>
      <c r="N70" s="195"/>
      <c r="O70" s="221" t="s">
        <v>295</v>
      </c>
      <c r="P70" s="32"/>
      <c r="Q70" s="32"/>
      <c r="R70" s="32"/>
      <c r="S70" s="32"/>
      <c r="T70" s="32"/>
      <c r="U70" s="32"/>
      <c r="V70" s="32"/>
      <c r="W70" s="32"/>
      <c r="X70" s="32"/>
      <c r="Y70" s="32"/>
      <c r="Z70" s="32"/>
      <c r="AA70" s="32"/>
      <c r="AB70" s="32"/>
      <c r="AC70" s="32"/>
      <c r="AD70" s="32"/>
      <c r="AE70" s="32" t="s">
        <v>1395</v>
      </c>
      <c r="AF70" s="32"/>
      <c r="AG70" s="32"/>
      <c r="AH70" s="32"/>
      <c r="AI70" s="32"/>
      <c r="AJ70" s="32"/>
      <c r="AK70" s="32"/>
      <c r="AL70" s="32"/>
      <c r="AM70" s="32">
        <v>21</v>
      </c>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32</v>
      </c>
      <c r="B72" s="176" t="s">
        <v>3032</v>
      </c>
      <c r="C72" s="202" t="s">
        <v>3033</v>
      </c>
      <c r="D72" s="181" t="s">
        <v>2311</v>
      </c>
      <c r="E72" s="186">
        <v>10</v>
      </c>
      <c r="F72" s="193"/>
      <c r="G72" s="194">
        <f>ROUND(E72*F72,2)</f>
        <v>0</v>
      </c>
      <c r="H72" s="194">
        <v>21</v>
      </c>
      <c r="I72" s="194">
        <f>G72*(1+H72/100)</f>
        <v>0</v>
      </c>
      <c r="J72" s="194">
        <v>0</v>
      </c>
      <c r="K72" s="194">
        <f>ROUND(E72*J72,2)</f>
        <v>0</v>
      </c>
      <c r="L72" s="194">
        <v>0</v>
      </c>
      <c r="M72" s="194">
        <f>ROUND(E72*L72,2)</f>
        <v>0</v>
      </c>
      <c r="N72" s="195"/>
      <c r="O72" s="221" t="s">
        <v>295</v>
      </c>
      <c r="P72" s="32"/>
      <c r="Q72" s="32"/>
      <c r="R72" s="32"/>
      <c r="S72" s="32"/>
      <c r="T72" s="32"/>
      <c r="U72" s="32"/>
      <c r="V72" s="32"/>
      <c r="W72" s="32"/>
      <c r="X72" s="32"/>
      <c r="Y72" s="32"/>
      <c r="Z72" s="32"/>
      <c r="AA72" s="32"/>
      <c r="AB72" s="32"/>
      <c r="AC72" s="32"/>
      <c r="AD72" s="32"/>
      <c r="AE72" s="32" t="s">
        <v>1385</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33</v>
      </c>
      <c r="B74" s="176" t="s">
        <v>3034</v>
      </c>
      <c r="C74" s="202" t="s">
        <v>3035</v>
      </c>
      <c r="D74" s="181" t="s">
        <v>2311</v>
      </c>
      <c r="E74" s="186">
        <v>10</v>
      </c>
      <c r="F74" s="193"/>
      <c r="G74" s="194">
        <f>ROUND(E74*F74,2)</f>
        <v>0</v>
      </c>
      <c r="H74" s="194">
        <v>21</v>
      </c>
      <c r="I74" s="194">
        <f>G74*(1+H74/100)</f>
        <v>0</v>
      </c>
      <c r="J74" s="194">
        <v>0</v>
      </c>
      <c r="K74" s="194">
        <f>ROUND(E74*J74,2)</f>
        <v>0</v>
      </c>
      <c r="L74" s="194">
        <v>0</v>
      </c>
      <c r="M74" s="194">
        <f>ROUND(E74*L74,2)</f>
        <v>0</v>
      </c>
      <c r="N74" s="195"/>
      <c r="O74" s="221" t="s">
        <v>295</v>
      </c>
      <c r="P74" s="32"/>
      <c r="Q74" s="32"/>
      <c r="R74" s="32"/>
      <c r="S74" s="32"/>
      <c r="T74" s="32"/>
      <c r="U74" s="32"/>
      <c r="V74" s="32"/>
      <c r="W74" s="32"/>
      <c r="X74" s="32"/>
      <c r="Y74" s="32"/>
      <c r="Z74" s="32"/>
      <c r="AA74" s="32"/>
      <c r="AB74" s="32"/>
      <c r="AC74" s="32"/>
      <c r="AD74" s="32"/>
      <c r="AE74" s="32" t="s">
        <v>1385</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34</v>
      </c>
      <c r="B76" s="176" t="s">
        <v>3036</v>
      </c>
      <c r="C76" s="202" t="s">
        <v>3037</v>
      </c>
      <c r="D76" s="181" t="s">
        <v>498</v>
      </c>
      <c r="E76" s="186">
        <v>1</v>
      </c>
      <c r="F76" s="193"/>
      <c r="G76" s="194">
        <f>ROUND(E76*F76,2)</f>
        <v>0</v>
      </c>
      <c r="H76" s="194">
        <v>21</v>
      </c>
      <c r="I76" s="194">
        <f>G76*(1+H76/100)</f>
        <v>0</v>
      </c>
      <c r="J76" s="194">
        <v>0</v>
      </c>
      <c r="K76" s="194">
        <f>ROUND(E76*J76,2)</f>
        <v>0</v>
      </c>
      <c r="L76" s="194">
        <v>0</v>
      </c>
      <c r="M76" s="194">
        <f>ROUND(E76*L76,2)</f>
        <v>0</v>
      </c>
      <c r="N76" s="195"/>
      <c r="O76" s="221" t="s">
        <v>295</v>
      </c>
      <c r="P76" s="32"/>
      <c r="Q76" s="32"/>
      <c r="R76" s="32"/>
      <c r="S76" s="32"/>
      <c r="T76" s="32"/>
      <c r="U76" s="32"/>
      <c r="V76" s="32"/>
      <c r="W76" s="32"/>
      <c r="X76" s="32"/>
      <c r="Y76" s="32"/>
      <c r="Z76" s="32"/>
      <c r="AA76" s="32"/>
      <c r="AB76" s="32"/>
      <c r="AC76" s="32"/>
      <c r="AD76" s="32"/>
      <c r="AE76" s="32" t="s">
        <v>1395</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x14ac:dyDescent="0.2">
      <c r="A78" s="216" t="s">
        <v>276</v>
      </c>
      <c r="B78" s="175" t="s">
        <v>229</v>
      </c>
      <c r="C78" s="201" t="s">
        <v>230</v>
      </c>
      <c r="D78" s="180"/>
      <c r="E78" s="185"/>
      <c r="F78" s="304">
        <f>SUM(G79:G120)</f>
        <v>0</v>
      </c>
      <c r="G78" s="305"/>
      <c r="H78" s="191"/>
      <c r="I78" s="191">
        <f>SUM(I79:I120)</f>
        <v>0</v>
      </c>
      <c r="J78" s="191"/>
      <c r="K78" s="191">
        <f>SUM(K79:K120)</f>
        <v>0</v>
      </c>
      <c r="L78" s="191"/>
      <c r="M78" s="191">
        <f>SUM(M79:M120)</f>
        <v>0</v>
      </c>
      <c r="N78" s="192"/>
      <c r="O78" s="220"/>
      <c r="AE78" t="s">
        <v>277</v>
      </c>
    </row>
    <row r="79" spans="1:60" outlineLevel="1" x14ac:dyDescent="0.2">
      <c r="A79" s="217">
        <v>35</v>
      </c>
      <c r="B79" s="176" t="s">
        <v>3038</v>
      </c>
      <c r="C79" s="202" t="s">
        <v>3039</v>
      </c>
      <c r="D79" s="181" t="s">
        <v>3040</v>
      </c>
      <c r="E79" s="186">
        <v>0.4</v>
      </c>
      <c r="F79" s="193"/>
      <c r="G79" s="194">
        <f>ROUND(E79*F79,2)</f>
        <v>0</v>
      </c>
      <c r="H79" s="194">
        <v>21</v>
      </c>
      <c r="I79" s="194">
        <f>G79*(1+H79/100)</f>
        <v>0</v>
      </c>
      <c r="J79" s="194">
        <v>0</v>
      </c>
      <c r="K79" s="194">
        <f>ROUND(E79*J79,2)</f>
        <v>0</v>
      </c>
      <c r="L79" s="194">
        <v>0</v>
      </c>
      <c r="M79" s="194">
        <f>ROUND(E79*L79,2)</f>
        <v>0</v>
      </c>
      <c r="N79" s="195"/>
      <c r="O79" s="221" t="s">
        <v>295</v>
      </c>
      <c r="P79" s="32"/>
      <c r="Q79" s="32"/>
      <c r="R79" s="32"/>
      <c r="S79" s="32"/>
      <c r="T79" s="32"/>
      <c r="U79" s="32"/>
      <c r="V79" s="32"/>
      <c r="W79" s="32"/>
      <c r="X79" s="32"/>
      <c r="Y79" s="32"/>
      <c r="Z79" s="32"/>
      <c r="AA79" s="32"/>
      <c r="AB79" s="32"/>
      <c r="AC79" s="32"/>
      <c r="AD79" s="32"/>
      <c r="AE79" s="32" t="s">
        <v>1385</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36</v>
      </c>
      <c r="B81" s="176" t="s">
        <v>3041</v>
      </c>
      <c r="C81" s="202" t="s">
        <v>3042</v>
      </c>
      <c r="D81" s="181" t="s">
        <v>382</v>
      </c>
      <c r="E81" s="186">
        <v>5.6</v>
      </c>
      <c r="F81" s="193"/>
      <c r="G81" s="194">
        <f>ROUND(E81*F81,2)</f>
        <v>0</v>
      </c>
      <c r="H81" s="194">
        <v>21</v>
      </c>
      <c r="I81" s="194">
        <f>G81*(1+H81/100)</f>
        <v>0</v>
      </c>
      <c r="J81" s="194">
        <v>0</v>
      </c>
      <c r="K81" s="194">
        <f>ROUND(E81*J81,2)</f>
        <v>0</v>
      </c>
      <c r="L81" s="194">
        <v>0</v>
      </c>
      <c r="M81" s="194">
        <f>ROUND(E81*L81,2)</f>
        <v>0</v>
      </c>
      <c r="N81" s="195"/>
      <c r="O81" s="221" t="s">
        <v>295</v>
      </c>
      <c r="P81" s="32"/>
      <c r="Q81" s="32"/>
      <c r="R81" s="32"/>
      <c r="S81" s="32"/>
      <c r="T81" s="32"/>
      <c r="U81" s="32"/>
      <c r="V81" s="32"/>
      <c r="W81" s="32"/>
      <c r="X81" s="32"/>
      <c r="Y81" s="32"/>
      <c r="Z81" s="32"/>
      <c r="AA81" s="32"/>
      <c r="AB81" s="32"/>
      <c r="AC81" s="32"/>
      <c r="AD81" s="32"/>
      <c r="AE81" s="32" t="s">
        <v>1385</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37</v>
      </c>
      <c r="B83" s="176" t="s">
        <v>3043</v>
      </c>
      <c r="C83" s="202" t="s">
        <v>3044</v>
      </c>
      <c r="D83" s="181" t="s">
        <v>382</v>
      </c>
      <c r="E83" s="186">
        <v>8.4</v>
      </c>
      <c r="F83" s="193"/>
      <c r="G83" s="194">
        <f>ROUND(E83*F83,2)</f>
        <v>0</v>
      </c>
      <c r="H83" s="194">
        <v>21</v>
      </c>
      <c r="I83" s="194">
        <f>G83*(1+H83/100)</f>
        <v>0</v>
      </c>
      <c r="J83" s="194">
        <v>0</v>
      </c>
      <c r="K83" s="194">
        <f>ROUND(E83*J83,2)</f>
        <v>0</v>
      </c>
      <c r="L83" s="194">
        <v>0</v>
      </c>
      <c r="M83" s="194">
        <f>ROUND(E83*L83,2)</f>
        <v>0</v>
      </c>
      <c r="N83" s="195"/>
      <c r="O83" s="221" t="s">
        <v>295</v>
      </c>
      <c r="P83" s="32"/>
      <c r="Q83" s="32"/>
      <c r="R83" s="32"/>
      <c r="S83" s="32"/>
      <c r="T83" s="32"/>
      <c r="U83" s="32"/>
      <c r="V83" s="32"/>
      <c r="W83" s="32"/>
      <c r="X83" s="32"/>
      <c r="Y83" s="32"/>
      <c r="Z83" s="32"/>
      <c r="AA83" s="32"/>
      <c r="AB83" s="32"/>
      <c r="AC83" s="32"/>
      <c r="AD83" s="32"/>
      <c r="AE83" s="32" t="s">
        <v>1385</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7">
        <v>38</v>
      </c>
      <c r="B85" s="176" t="s">
        <v>3045</v>
      </c>
      <c r="C85" s="202" t="s">
        <v>3046</v>
      </c>
      <c r="D85" s="181" t="s">
        <v>382</v>
      </c>
      <c r="E85" s="186">
        <v>8.4</v>
      </c>
      <c r="F85" s="193"/>
      <c r="G85" s="194">
        <f>ROUND(E85*F85,2)</f>
        <v>0</v>
      </c>
      <c r="H85" s="194">
        <v>21</v>
      </c>
      <c r="I85" s="194">
        <f>G85*(1+H85/100)</f>
        <v>0</v>
      </c>
      <c r="J85" s="194">
        <v>0</v>
      </c>
      <c r="K85" s="194">
        <f>ROUND(E85*J85,2)</f>
        <v>0</v>
      </c>
      <c r="L85" s="194">
        <v>0</v>
      </c>
      <c r="M85" s="194">
        <f>ROUND(E85*L85,2)</f>
        <v>0</v>
      </c>
      <c r="N85" s="195"/>
      <c r="O85" s="221" t="s">
        <v>295</v>
      </c>
      <c r="P85" s="32"/>
      <c r="Q85" s="32"/>
      <c r="R85" s="32"/>
      <c r="S85" s="32"/>
      <c r="T85" s="32"/>
      <c r="U85" s="32"/>
      <c r="V85" s="32"/>
      <c r="W85" s="32"/>
      <c r="X85" s="32"/>
      <c r="Y85" s="32"/>
      <c r="Z85" s="32"/>
      <c r="AA85" s="32"/>
      <c r="AB85" s="32"/>
      <c r="AC85" s="32"/>
      <c r="AD85" s="32"/>
      <c r="AE85" s="32" t="s">
        <v>1385</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39</v>
      </c>
      <c r="B87" s="176" t="s">
        <v>3047</v>
      </c>
      <c r="C87" s="202" t="s">
        <v>3048</v>
      </c>
      <c r="D87" s="181" t="s">
        <v>382</v>
      </c>
      <c r="E87" s="186">
        <v>8.4</v>
      </c>
      <c r="F87" s="193"/>
      <c r="G87" s="194">
        <f>ROUND(E87*F87,2)</f>
        <v>0</v>
      </c>
      <c r="H87" s="194">
        <v>21</v>
      </c>
      <c r="I87" s="194">
        <f>G87*(1+H87/100)</f>
        <v>0</v>
      </c>
      <c r="J87" s="194">
        <v>0</v>
      </c>
      <c r="K87" s="194">
        <f>ROUND(E87*J87,2)</f>
        <v>0</v>
      </c>
      <c r="L87" s="194">
        <v>0</v>
      </c>
      <c r="M87" s="194">
        <f>ROUND(E87*L87,2)</f>
        <v>0</v>
      </c>
      <c r="N87" s="195"/>
      <c r="O87" s="221" t="s">
        <v>295</v>
      </c>
      <c r="P87" s="32"/>
      <c r="Q87" s="32"/>
      <c r="R87" s="32"/>
      <c r="S87" s="32"/>
      <c r="T87" s="32"/>
      <c r="U87" s="32"/>
      <c r="V87" s="32"/>
      <c r="W87" s="32"/>
      <c r="X87" s="32"/>
      <c r="Y87" s="32"/>
      <c r="Z87" s="32"/>
      <c r="AA87" s="32"/>
      <c r="AB87" s="32"/>
      <c r="AC87" s="32"/>
      <c r="AD87" s="32"/>
      <c r="AE87" s="32" t="s">
        <v>1385</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40</v>
      </c>
      <c r="B89" s="176" t="s">
        <v>3049</v>
      </c>
      <c r="C89" s="202" t="s">
        <v>3050</v>
      </c>
      <c r="D89" s="181" t="s">
        <v>560</v>
      </c>
      <c r="E89" s="186">
        <v>35</v>
      </c>
      <c r="F89" s="193"/>
      <c r="G89" s="194">
        <f>ROUND(E89*F89,2)</f>
        <v>0</v>
      </c>
      <c r="H89" s="194">
        <v>21</v>
      </c>
      <c r="I89" s="194">
        <f>G89*(1+H89/100)</f>
        <v>0</v>
      </c>
      <c r="J89" s="194">
        <v>0</v>
      </c>
      <c r="K89" s="194">
        <f>ROUND(E89*J89,2)</f>
        <v>0</v>
      </c>
      <c r="L89" s="194">
        <v>0</v>
      </c>
      <c r="M89" s="194">
        <f>ROUND(E89*L89,2)</f>
        <v>0</v>
      </c>
      <c r="N89" s="195"/>
      <c r="O89" s="221" t="s">
        <v>295</v>
      </c>
      <c r="P89" s="32"/>
      <c r="Q89" s="32"/>
      <c r="R89" s="32"/>
      <c r="S89" s="32"/>
      <c r="T89" s="32"/>
      <c r="U89" s="32"/>
      <c r="V89" s="32"/>
      <c r="W89" s="32"/>
      <c r="X89" s="32"/>
      <c r="Y89" s="32"/>
      <c r="Z89" s="32"/>
      <c r="AA89" s="32"/>
      <c r="AB89" s="32"/>
      <c r="AC89" s="32"/>
      <c r="AD89" s="32"/>
      <c r="AE89" s="32" t="s">
        <v>1385</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41</v>
      </c>
      <c r="B91" s="176" t="s">
        <v>3051</v>
      </c>
      <c r="C91" s="202" t="s">
        <v>3052</v>
      </c>
      <c r="D91" s="181" t="s">
        <v>560</v>
      </c>
      <c r="E91" s="186">
        <v>70</v>
      </c>
      <c r="F91" s="193"/>
      <c r="G91" s="194">
        <f>ROUND(E91*F91,2)</f>
        <v>0</v>
      </c>
      <c r="H91" s="194">
        <v>21</v>
      </c>
      <c r="I91" s="194">
        <f>G91*(1+H91/100)</f>
        <v>0</v>
      </c>
      <c r="J91" s="194">
        <v>0</v>
      </c>
      <c r="K91" s="194">
        <f>ROUND(E91*J91,2)</f>
        <v>0</v>
      </c>
      <c r="L91" s="194">
        <v>0</v>
      </c>
      <c r="M91" s="194">
        <f>ROUND(E91*L91,2)</f>
        <v>0</v>
      </c>
      <c r="N91" s="195"/>
      <c r="O91" s="221" t="s">
        <v>295</v>
      </c>
      <c r="P91" s="32"/>
      <c r="Q91" s="32"/>
      <c r="R91" s="32"/>
      <c r="S91" s="32"/>
      <c r="T91" s="32"/>
      <c r="U91" s="32"/>
      <c r="V91" s="32"/>
      <c r="W91" s="32"/>
      <c r="X91" s="32"/>
      <c r="Y91" s="32"/>
      <c r="Z91" s="32"/>
      <c r="AA91" s="32"/>
      <c r="AB91" s="32"/>
      <c r="AC91" s="32"/>
      <c r="AD91" s="32"/>
      <c r="AE91" s="32" t="s">
        <v>1385</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42</v>
      </c>
      <c r="B93" s="176" t="s">
        <v>3053</v>
      </c>
      <c r="C93" s="202" t="s">
        <v>3054</v>
      </c>
      <c r="D93" s="181" t="s">
        <v>759</v>
      </c>
      <c r="E93" s="186">
        <v>12</v>
      </c>
      <c r="F93" s="193"/>
      <c r="G93" s="194">
        <f>ROUND(E93*F93,2)</f>
        <v>0</v>
      </c>
      <c r="H93" s="194">
        <v>21</v>
      </c>
      <c r="I93" s="194">
        <f>G93*(1+H93/100)</f>
        <v>0</v>
      </c>
      <c r="J93" s="194">
        <v>0</v>
      </c>
      <c r="K93" s="194">
        <f>ROUND(E93*J93,2)</f>
        <v>0</v>
      </c>
      <c r="L93" s="194">
        <v>0</v>
      </c>
      <c r="M93" s="194">
        <f>ROUND(E93*L93,2)</f>
        <v>0</v>
      </c>
      <c r="N93" s="195"/>
      <c r="O93" s="221" t="s">
        <v>295</v>
      </c>
      <c r="P93" s="32"/>
      <c r="Q93" s="32"/>
      <c r="R93" s="32"/>
      <c r="S93" s="32"/>
      <c r="T93" s="32"/>
      <c r="U93" s="32"/>
      <c r="V93" s="32"/>
      <c r="W93" s="32"/>
      <c r="X93" s="32"/>
      <c r="Y93" s="32"/>
      <c r="Z93" s="32"/>
      <c r="AA93" s="32"/>
      <c r="AB93" s="32"/>
      <c r="AC93" s="32"/>
      <c r="AD93" s="32"/>
      <c r="AE93" s="32" t="s">
        <v>1385</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43</v>
      </c>
      <c r="B95" s="176" t="s">
        <v>3055</v>
      </c>
      <c r="C95" s="202" t="s">
        <v>3056</v>
      </c>
      <c r="D95" s="181" t="s">
        <v>759</v>
      </c>
      <c r="E95" s="186">
        <v>12</v>
      </c>
      <c r="F95" s="193"/>
      <c r="G95" s="194">
        <f>ROUND(E95*F95,2)</f>
        <v>0</v>
      </c>
      <c r="H95" s="194">
        <v>21</v>
      </c>
      <c r="I95" s="194">
        <f>G95*(1+H95/100)</f>
        <v>0</v>
      </c>
      <c r="J95" s="194">
        <v>0</v>
      </c>
      <c r="K95" s="194">
        <f>ROUND(E95*J95,2)</f>
        <v>0</v>
      </c>
      <c r="L95" s="194">
        <v>0</v>
      </c>
      <c r="M95" s="194">
        <f>ROUND(E95*L95,2)</f>
        <v>0</v>
      </c>
      <c r="N95" s="195"/>
      <c r="O95" s="221" t="s">
        <v>295</v>
      </c>
      <c r="P95" s="32"/>
      <c r="Q95" s="32"/>
      <c r="R95" s="32"/>
      <c r="S95" s="32"/>
      <c r="T95" s="32"/>
      <c r="U95" s="32"/>
      <c r="V95" s="32"/>
      <c r="W95" s="32"/>
      <c r="X95" s="32"/>
      <c r="Y95" s="32"/>
      <c r="Z95" s="32"/>
      <c r="AA95" s="32"/>
      <c r="AB95" s="32"/>
      <c r="AC95" s="32"/>
      <c r="AD95" s="32"/>
      <c r="AE95" s="32" t="s">
        <v>1385</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44</v>
      </c>
      <c r="B97" s="176" t="s">
        <v>3057</v>
      </c>
      <c r="C97" s="202" t="s">
        <v>3058</v>
      </c>
      <c r="D97" s="181" t="s">
        <v>560</v>
      </c>
      <c r="E97" s="186">
        <v>35</v>
      </c>
      <c r="F97" s="193"/>
      <c r="G97" s="194">
        <f>ROUND(E97*F97,2)</f>
        <v>0</v>
      </c>
      <c r="H97" s="194">
        <v>21</v>
      </c>
      <c r="I97" s="194">
        <f>G97*(1+H97/100)</f>
        <v>0</v>
      </c>
      <c r="J97" s="194">
        <v>0</v>
      </c>
      <c r="K97" s="194">
        <f>ROUND(E97*J97,2)</f>
        <v>0</v>
      </c>
      <c r="L97" s="194">
        <v>0</v>
      </c>
      <c r="M97" s="194">
        <f>ROUND(E97*L97,2)</f>
        <v>0</v>
      </c>
      <c r="N97" s="195"/>
      <c r="O97" s="221" t="s">
        <v>295</v>
      </c>
      <c r="P97" s="32"/>
      <c r="Q97" s="32"/>
      <c r="R97" s="32"/>
      <c r="S97" s="32"/>
      <c r="T97" s="32"/>
      <c r="U97" s="32"/>
      <c r="V97" s="32"/>
      <c r="W97" s="32"/>
      <c r="X97" s="32"/>
      <c r="Y97" s="32"/>
      <c r="Z97" s="32"/>
      <c r="AA97" s="32"/>
      <c r="AB97" s="32"/>
      <c r="AC97" s="32"/>
      <c r="AD97" s="32"/>
      <c r="AE97" s="32" t="s">
        <v>1385</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45</v>
      </c>
      <c r="B99" s="176" t="s">
        <v>3059</v>
      </c>
      <c r="C99" s="202" t="s">
        <v>3060</v>
      </c>
      <c r="D99" s="181" t="s">
        <v>610</v>
      </c>
      <c r="E99" s="186">
        <v>35</v>
      </c>
      <c r="F99" s="193"/>
      <c r="G99" s="194">
        <f>ROUND(E99*F99,2)</f>
        <v>0</v>
      </c>
      <c r="H99" s="194">
        <v>21</v>
      </c>
      <c r="I99" s="194">
        <f>G99*(1+H99/100)</f>
        <v>0</v>
      </c>
      <c r="J99" s="194">
        <v>0</v>
      </c>
      <c r="K99" s="194">
        <f>ROUND(E99*J99,2)</f>
        <v>0</v>
      </c>
      <c r="L99" s="194">
        <v>0</v>
      </c>
      <c r="M99" s="194">
        <f>ROUND(E99*L99,2)</f>
        <v>0</v>
      </c>
      <c r="N99" s="195"/>
      <c r="O99" s="221" t="s">
        <v>295</v>
      </c>
      <c r="P99" s="32"/>
      <c r="Q99" s="32"/>
      <c r="R99" s="32"/>
      <c r="S99" s="32"/>
      <c r="T99" s="32"/>
      <c r="U99" s="32"/>
      <c r="V99" s="32"/>
      <c r="W99" s="32"/>
      <c r="X99" s="32"/>
      <c r="Y99" s="32"/>
      <c r="Z99" s="32"/>
      <c r="AA99" s="32"/>
      <c r="AB99" s="32"/>
      <c r="AC99" s="32"/>
      <c r="AD99" s="32"/>
      <c r="AE99" s="32" t="s">
        <v>1385</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46</v>
      </c>
      <c r="B101" s="176" t="s">
        <v>3061</v>
      </c>
      <c r="C101" s="202" t="s">
        <v>3062</v>
      </c>
      <c r="D101" s="181" t="s">
        <v>759</v>
      </c>
      <c r="E101" s="186">
        <v>3</v>
      </c>
      <c r="F101" s="193"/>
      <c r="G101" s="194">
        <f>ROUND(E101*F101,2)</f>
        <v>0</v>
      </c>
      <c r="H101" s="194">
        <v>21</v>
      </c>
      <c r="I101" s="194">
        <f>G101*(1+H101/100)</f>
        <v>0</v>
      </c>
      <c r="J101" s="194">
        <v>0</v>
      </c>
      <c r="K101" s="194">
        <f>ROUND(E101*J101,2)</f>
        <v>0</v>
      </c>
      <c r="L101" s="194">
        <v>0</v>
      </c>
      <c r="M101" s="194">
        <f>ROUND(E101*L101,2)</f>
        <v>0</v>
      </c>
      <c r="N101" s="195"/>
      <c r="O101" s="221" t="s">
        <v>295</v>
      </c>
      <c r="P101" s="32"/>
      <c r="Q101" s="32"/>
      <c r="R101" s="32"/>
      <c r="S101" s="32"/>
      <c r="T101" s="32"/>
      <c r="U101" s="32"/>
      <c r="V101" s="32"/>
      <c r="W101" s="32"/>
      <c r="X101" s="32"/>
      <c r="Y101" s="32"/>
      <c r="Z101" s="32"/>
      <c r="AA101" s="32"/>
      <c r="AB101" s="32"/>
      <c r="AC101" s="32"/>
      <c r="AD101" s="32"/>
      <c r="AE101" s="32" t="s">
        <v>1385</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47</v>
      </c>
      <c r="B103" s="176" t="s">
        <v>3063</v>
      </c>
      <c r="C103" s="202" t="s">
        <v>3064</v>
      </c>
      <c r="D103" s="181" t="s">
        <v>759</v>
      </c>
      <c r="E103" s="186">
        <v>3</v>
      </c>
      <c r="F103" s="193"/>
      <c r="G103" s="194">
        <f>ROUND(E103*F103,2)</f>
        <v>0</v>
      </c>
      <c r="H103" s="194">
        <v>21</v>
      </c>
      <c r="I103" s="194">
        <f>G103*(1+H103/100)</f>
        <v>0</v>
      </c>
      <c r="J103" s="194">
        <v>0</v>
      </c>
      <c r="K103" s="194">
        <f>ROUND(E103*J103,2)</f>
        <v>0</v>
      </c>
      <c r="L103" s="194">
        <v>0</v>
      </c>
      <c r="M103" s="194">
        <f>ROUND(E103*L103,2)</f>
        <v>0</v>
      </c>
      <c r="N103" s="195"/>
      <c r="O103" s="221" t="s">
        <v>295</v>
      </c>
      <c r="P103" s="32"/>
      <c r="Q103" s="32"/>
      <c r="R103" s="32"/>
      <c r="S103" s="32"/>
      <c r="T103" s="32"/>
      <c r="U103" s="32"/>
      <c r="V103" s="32"/>
      <c r="W103" s="32"/>
      <c r="X103" s="32"/>
      <c r="Y103" s="32"/>
      <c r="Z103" s="32"/>
      <c r="AA103" s="32"/>
      <c r="AB103" s="32"/>
      <c r="AC103" s="32"/>
      <c r="AD103" s="32"/>
      <c r="AE103" s="32" t="s">
        <v>1385</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48</v>
      </c>
      <c r="B105" s="176" t="s">
        <v>3065</v>
      </c>
      <c r="C105" s="202" t="s">
        <v>3066</v>
      </c>
      <c r="D105" s="181" t="s">
        <v>759</v>
      </c>
      <c r="E105" s="186">
        <v>3</v>
      </c>
      <c r="F105" s="193"/>
      <c r="G105" s="194">
        <f>ROUND(E105*F105,2)</f>
        <v>0</v>
      </c>
      <c r="H105" s="194">
        <v>21</v>
      </c>
      <c r="I105" s="194">
        <f>G105*(1+H105/100)</f>
        <v>0</v>
      </c>
      <c r="J105" s="194">
        <v>0</v>
      </c>
      <c r="K105" s="194">
        <f>ROUND(E105*J105,2)</f>
        <v>0</v>
      </c>
      <c r="L105" s="194">
        <v>0</v>
      </c>
      <c r="M105" s="194">
        <f>ROUND(E105*L105,2)</f>
        <v>0</v>
      </c>
      <c r="N105" s="195"/>
      <c r="O105" s="221" t="s">
        <v>295</v>
      </c>
      <c r="P105" s="32"/>
      <c r="Q105" s="32"/>
      <c r="R105" s="32"/>
      <c r="S105" s="32"/>
      <c r="T105" s="32"/>
      <c r="U105" s="32"/>
      <c r="V105" s="32"/>
      <c r="W105" s="32"/>
      <c r="X105" s="32"/>
      <c r="Y105" s="32"/>
      <c r="Z105" s="32"/>
      <c r="AA105" s="32"/>
      <c r="AB105" s="32"/>
      <c r="AC105" s="32"/>
      <c r="AD105" s="32"/>
      <c r="AE105" s="32" t="s">
        <v>1395</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49</v>
      </c>
      <c r="B107" s="176" t="s">
        <v>3067</v>
      </c>
      <c r="C107" s="202" t="s">
        <v>3068</v>
      </c>
      <c r="D107" s="181" t="s">
        <v>560</v>
      </c>
      <c r="E107" s="186">
        <v>35</v>
      </c>
      <c r="F107" s="193"/>
      <c r="G107" s="194">
        <f>ROUND(E107*F107,2)</f>
        <v>0</v>
      </c>
      <c r="H107" s="194">
        <v>21</v>
      </c>
      <c r="I107" s="194">
        <f>G107*(1+H107/100)</f>
        <v>0</v>
      </c>
      <c r="J107" s="194">
        <v>0</v>
      </c>
      <c r="K107" s="194">
        <f>ROUND(E107*J107,2)</f>
        <v>0</v>
      </c>
      <c r="L107" s="194">
        <v>0</v>
      </c>
      <c r="M107" s="194">
        <f>ROUND(E107*L107,2)</f>
        <v>0</v>
      </c>
      <c r="N107" s="195"/>
      <c r="O107" s="221" t="s">
        <v>295</v>
      </c>
      <c r="P107" s="32"/>
      <c r="Q107" s="32"/>
      <c r="R107" s="32"/>
      <c r="S107" s="32"/>
      <c r="T107" s="32"/>
      <c r="U107" s="32"/>
      <c r="V107" s="32"/>
      <c r="W107" s="32"/>
      <c r="X107" s="32"/>
      <c r="Y107" s="32"/>
      <c r="Z107" s="32"/>
      <c r="AA107" s="32"/>
      <c r="AB107" s="32"/>
      <c r="AC107" s="32"/>
      <c r="AD107" s="32"/>
      <c r="AE107" s="32" t="s">
        <v>1385</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50</v>
      </c>
      <c r="B109" s="176" t="s">
        <v>3069</v>
      </c>
      <c r="C109" s="202" t="s">
        <v>3070</v>
      </c>
      <c r="D109" s="181" t="s">
        <v>759</v>
      </c>
      <c r="E109" s="186">
        <v>35</v>
      </c>
      <c r="F109" s="193"/>
      <c r="G109" s="194">
        <f>ROUND(E109*F109,2)</f>
        <v>0</v>
      </c>
      <c r="H109" s="194">
        <v>21</v>
      </c>
      <c r="I109" s="194">
        <f>G109*(1+H109/100)</f>
        <v>0</v>
      </c>
      <c r="J109" s="194">
        <v>0</v>
      </c>
      <c r="K109" s="194">
        <f>ROUND(E109*J109,2)</f>
        <v>0</v>
      </c>
      <c r="L109" s="194">
        <v>0</v>
      </c>
      <c r="M109" s="194">
        <f>ROUND(E109*L109,2)</f>
        <v>0</v>
      </c>
      <c r="N109" s="195"/>
      <c r="O109" s="221" t="s">
        <v>295</v>
      </c>
      <c r="P109" s="32"/>
      <c r="Q109" s="32"/>
      <c r="R109" s="32"/>
      <c r="S109" s="32"/>
      <c r="T109" s="32"/>
      <c r="U109" s="32"/>
      <c r="V109" s="32"/>
      <c r="W109" s="32"/>
      <c r="X109" s="32"/>
      <c r="Y109" s="32"/>
      <c r="Z109" s="32"/>
      <c r="AA109" s="32"/>
      <c r="AB109" s="32"/>
      <c r="AC109" s="32"/>
      <c r="AD109" s="32"/>
      <c r="AE109" s="32" t="s">
        <v>1395</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51</v>
      </c>
      <c r="B111" s="176" t="s">
        <v>3071</v>
      </c>
      <c r="C111" s="202" t="s">
        <v>3072</v>
      </c>
      <c r="D111" s="181" t="s">
        <v>759</v>
      </c>
      <c r="E111" s="186">
        <v>2</v>
      </c>
      <c r="F111" s="193"/>
      <c r="G111" s="194">
        <f>ROUND(E111*F111,2)</f>
        <v>0</v>
      </c>
      <c r="H111" s="194">
        <v>21</v>
      </c>
      <c r="I111" s="194">
        <f>G111*(1+H111/100)</f>
        <v>0</v>
      </c>
      <c r="J111" s="194">
        <v>0</v>
      </c>
      <c r="K111" s="194">
        <f>ROUND(E111*J111,2)</f>
        <v>0</v>
      </c>
      <c r="L111" s="194">
        <v>0</v>
      </c>
      <c r="M111" s="194">
        <f>ROUND(E111*L111,2)</f>
        <v>0</v>
      </c>
      <c r="N111" s="195"/>
      <c r="O111" s="221" t="s">
        <v>295</v>
      </c>
      <c r="P111" s="32"/>
      <c r="Q111" s="32"/>
      <c r="R111" s="32"/>
      <c r="S111" s="32"/>
      <c r="T111" s="32"/>
      <c r="U111" s="32"/>
      <c r="V111" s="32"/>
      <c r="W111" s="32"/>
      <c r="X111" s="32"/>
      <c r="Y111" s="32"/>
      <c r="Z111" s="32"/>
      <c r="AA111" s="32"/>
      <c r="AB111" s="32"/>
      <c r="AC111" s="32"/>
      <c r="AD111" s="32"/>
      <c r="AE111" s="32" t="s">
        <v>1395</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52</v>
      </c>
      <c r="B113" s="176" t="s">
        <v>3073</v>
      </c>
      <c r="C113" s="202" t="s">
        <v>3074</v>
      </c>
      <c r="D113" s="181" t="s">
        <v>759</v>
      </c>
      <c r="E113" s="186">
        <v>8</v>
      </c>
      <c r="F113" s="193"/>
      <c r="G113" s="194">
        <f>ROUND(E113*F113,2)</f>
        <v>0</v>
      </c>
      <c r="H113" s="194">
        <v>21</v>
      </c>
      <c r="I113" s="194">
        <f>G113*(1+H113/100)</f>
        <v>0</v>
      </c>
      <c r="J113" s="194">
        <v>0</v>
      </c>
      <c r="K113" s="194">
        <f>ROUND(E113*J113,2)</f>
        <v>0</v>
      </c>
      <c r="L113" s="194">
        <v>0</v>
      </c>
      <c r="M113" s="194">
        <f>ROUND(E113*L113,2)</f>
        <v>0</v>
      </c>
      <c r="N113" s="195"/>
      <c r="O113" s="221" t="s">
        <v>295</v>
      </c>
      <c r="P113" s="32"/>
      <c r="Q113" s="32"/>
      <c r="R113" s="32"/>
      <c r="S113" s="32"/>
      <c r="T113" s="32"/>
      <c r="U113" s="32"/>
      <c r="V113" s="32"/>
      <c r="W113" s="32"/>
      <c r="X113" s="32"/>
      <c r="Y113" s="32"/>
      <c r="Z113" s="32"/>
      <c r="AA113" s="32"/>
      <c r="AB113" s="32"/>
      <c r="AC113" s="32"/>
      <c r="AD113" s="32"/>
      <c r="AE113" s="32" t="s">
        <v>1395</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53</v>
      </c>
      <c r="B115" s="176" t="s">
        <v>3075</v>
      </c>
      <c r="C115" s="202" t="s">
        <v>3076</v>
      </c>
      <c r="D115" s="181" t="s">
        <v>759</v>
      </c>
      <c r="E115" s="186">
        <v>140</v>
      </c>
      <c r="F115" s="193"/>
      <c r="G115" s="194">
        <f>ROUND(E115*F115,2)</f>
        <v>0</v>
      </c>
      <c r="H115" s="194">
        <v>21</v>
      </c>
      <c r="I115" s="194">
        <f>G115*(1+H115/100)</f>
        <v>0</v>
      </c>
      <c r="J115" s="194">
        <v>0</v>
      </c>
      <c r="K115" s="194">
        <f>ROUND(E115*J115,2)</f>
        <v>0</v>
      </c>
      <c r="L115" s="194">
        <v>0</v>
      </c>
      <c r="M115" s="194">
        <f>ROUND(E115*L115,2)</f>
        <v>0</v>
      </c>
      <c r="N115" s="195"/>
      <c r="O115" s="221" t="s">
        <v>295</v>
      </c>
      <c r="P115" s="32"/>
      <c r="Q115" s="32"/>
      <c r="R115" s="32"/>
      <c r="S115" s="32"/>
      <c r="T115" s="32"/>
      <c r="U115" s="32"/>
      <c r="V115" s="32"/>
      <c r="W115" s="32"/>
      <c r="X115" s="32"/>
      <c r="Y115" s="32"/>
      <c r="Z115" s="32"/>
      <c r="AA115" s="32"/>
      <c r="AB115" s="32"/>
      <c r="AC115" s="32"/>
      <c r="AD115" s="32"/>
      <c r="AE115" s="32" t="s">
        <v>1395</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54</v>
      </c>
      <c r="B117" s="176" t="s">
        <v>3077</v>
      </c>
      <c r="C117" s="202" t="s">
        <v>3078</v>
      </c>
      <c r="D117" s="181" t="s">
        <v>759</v>
      </c>
      <c r="E117" s="186">
        <v>35</v>
      </c>
      <c r="F117" s="193"/>
      <c r="G117" s="194">
        <f>ROUND(E117*F117,2)</f>
        <v>0</v>
      </c>
      <c r="H117" s="194">
        <v>21</v>
      </c>
      <c r="I117" s="194">
        <f>G117*(1+H117/100)</f>
        <v>0</v>
      </c>
      <c r="J117" s="194">
        <v>0</v>
      </c>
      <c r="K117" s="194">
        <f>ROUND(E117*J117,2)</f>
        <v>0</v>
      </c>
      <c r="L117" s="194">
        <v>0</v>
      </c>
      <c r="M117" s="194">
        <f>ROUND(E117*L117,2)</f>
        <v>0</v>
      </c>
      <c r="N117" s="195"/>
      <c r="O117" s="221" t="s">
        <v>295</v>
      </c>
      <c r="P117" s="32"/>
      <c r="Q117" s="32"/>
      <c r="R117" s="32"/>
      <c r="S117" s="32"/>
      <c r="T117" s="32"/>
      <c r="U117" s="32"/>
      <c r="V117" s="32"/>
      <c r="W117" s="32"/>
      <c r="X117" s="32"/>
      <c r="Y117" s="32"/>
      <c r="Z117" s="32"/>
      <c r="AA117" s="32"/>
      <c r="AB117" s="32"/>
      <c r="AC117" s="32"/>
      <c r="AD117" s="32"/>
      <c r="AE117" s="32" t="s">
        <v>1395</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55</v>
      </c>
      <c r="B119" s="176" t="s">
        <v>3079</v>
      </c>
      <c r="C119" s="202" t="s">
        <v>3080</v>
      </c>
      <c r="D119" s="181" t="s">
        <v>2311</v>
      </c>
      <c r="E119" s="186">
        <v>24</v>
      </c>
      <c r="F119" s="193"/>
      <c r="G119" s="194">
        <f>ROUND(E119*F119,2)</f>
        <v>0</v>
      </c>
      <c r="H119" s="194">
        <v>21</v>
      </c>
      <c r="I119" s="194">
        <f>G119*(1+H119/100)</f>
        <v>0</v>
      </c>
      <c r="J119" s="194">
        <v>0</v>
      </c>
      <c r="K119" s="194">
        <f>ROUND(E119*J119,2)</f>
        <v>0</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1385</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x14ac:dyDescent="0.2">
      <c r="A121" s="216" t="s">
        <v>276</v>
      </c>
      <c r="B121" s="175" t="s">
        <v>231</v>
      </c>
      <c r="C121" s="201" t="s">
        <v>232</v>
      </c>
      <c r="D121" s="180"/>
      <c r="E121" s="185"/>
      <c r="F121" s="304">
        <f>SUM(G122:G161)</f>
        <v>0</v>
      </c>
      <c r="G121" s="305"/>
      <c r="H121" s="191"/>
      <c r="I121" s="191">
        <f>SUM(I122:I161)</f>
        <v>0</v>
      </c>
      <c r="J121" s="191"/>
      <c r="K121" s="191">
        <f>SUM(K122:K161)</f>
        <v>0</v>
      </c>
      <c r="L121" s="191"/>
      <c r="M121" s="191">
        <f>SUM(M122:M161)</f>
        <v>0</v>
      </c>
      <c r="N121" s="192"/>
      <c r="O121" s="220"/>
      <c r="AE121" t="s">
        <v>277</v>
      </c>
    </row>
    <row r="122" spans="1:60" outlineLevel="1" x14ac:dyDescent="0.2">
      <c r="A122" s="217">
        <v>56</v>
      </c>
      <c r="B122" s="176" t="s">
        <v>3081</v>
      </c>
      <c r="C122" s="202" t="s">
        <v>3082</v>
      </c>
      <c r="D122" s="181" t="s">
        <v>759</v>
      </c>
      <c r="E122" s="186">
        <v>2</v>
      </c>
      <c r="F122" s="193"/>
      <c r="G122" s="194">
        <f>ROUND(E122*F122,2)</f>
        <v>0</v>
      </c>
      <c r="H122" s="194">
        <v>21</v>
      </c>
      <c r="I122" s="194">
        <f>G122*(1+H122/100)</f>
        <v>0</v>
      </c>
      <c r="J122" s="194">
        <v>0</v>
      </c>
      <c r="K122" s="194">
        <f>ROUND(E122*J122,2)</f>
        <v>0</v>
      </c>
      <c r="L122" s="194">
        <v>0</v>
      </c>
      <c r="M122" s="194">
        <f>ROUND(E122*L122,2)</f>
        <v>0</v>
      </c>
      <c r="N122" s="195"/>
      <c r="O122" s="221" t="s">
        <v>295</v>
      </c>
      <c r="P122" s="32"/>
      <c r="Q122" s="32"/>
      <c r="R122" s="32"/>
      <c r="S122" s="32"/>
      <c r="T122" s="32"/>
      <c r="U122" s="32"/>
      <c r="V122" s="32"/>
      <c r="W122" s="32"/>
      <c r="X122" s="32"/>
      <c r="Y122" s="32"/>
      <c r="Z122" s="32"/>
      <c r="AA122" s="32"/>
      <c r="AB122" s="32"/>
      <c r="AC122" s="32"/>
      <c r="AD122" s="32"/>
      <c r="AE122" s="32" t="s">
        <v>1385</v>
      </c>
      <c r="AF122" s="32"/>
      <c r="AG122" s="32"/>
      <c r="AH122" s="32"/>
      <c r="AI122" s="32"/>
      <c r="AJ122" s="32"/>
      <c r="AK122" s="32"/>
      <c r="AL122" s="32"/>
      <c r="AM122" s="32">
        <v>21</v>
      </c>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7">
        <v>57</v>
      </c>
      <c r="B124" s="176" t="s">
        <v>3083</v>
      </c>
      <c r="C124" s="202" t="s">
        <v>3084</v>
      </c>
      <c r="D124" s="181" t="s">
        <v>759</v>
      </c>
      <c r="E124" s="186">
        <v>20</v>
      </c>
      <c r="F124" s="193"/>
      <c r="G124" s="194">
        <f>ROUND(E124*F124,2)</f>
        <v>0</v>
      </c>
      <c r="H124" s="194">
        <v>21</v>
      </c>
      <c r="I124" s="194">
        <f>G124*(1+H124/100)</f>
        <v>0</v>
      </c>
      <c r="J124" s="194">
        <v>0</v>
      </c>
      <c r="K124" s="194">
        <f>ROUND(E124*J124,2)</f>
        <v>0</v>
      </c>
      <c r="L124" s="194">
        <v>0</v>
      </c>
      <c r="M124" s="194">
        <f>ROUND(E124*L124,2)</f>
        <v>0</v>
      </c>
      <c r="N124" s="195"/>
      <c r="O124" s="221" t="s">
        <v>295</v>
      </c>
      <c r="P124" s="32"/>
      <c r="Q124" s="32"/>
      <c r="R124" s="32"/>
      <c r="S124" s="32"/>
      <c r="T124" s="32"/>
      <c r="U124" s="32"/>
      <c r="V124" s="32"/>
      <c r="W124" s="32"/>
      <c r="X124" s="32"/>
      <c r="Y124" s="32"/>
      <c r="Z124" s="32"/>
      <c r="AA124" s="32"/>
      <c r="AB124" s="32"/>
      <c r="AC124" s="32"/>
      <c r="AD124" s="32"/>
      <c r="AE124" s="32" t="s">
        <v>1385</v>
      </c>
      <c r="AF124" s="32"/>
      <c r="AG124" s="32"/>
      <c r="AH124" s="32"/>
      <c r="AI124" s="32"/>
      <c r="AJ124" s="32"/>
      <c r="AK124" s="32"/>
      <c r="AL124" s="32"/>
      <c r="AM124" s="32">
        <v>21</v>
      </c>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58</v>
      </c>
      <c r="B126" s="176" t="s">
        <v>3085</v>
      </c>
      <c r="C126" s="202" t="s">
        <v>3086</v>
      </c>
      <c r="D126" s="181" t="s">
        <v>759</v>
      </c>
      <c r="E126" s="186">
        <v>20</v>
      </c>
      <c r="F126" s="193"/>
      <c r="G126" s="194">
        <f>ROUND(E126*F126,2)</f>
        <v>0</v>
      </c>
      <c r="H126" s="194">
        <v>21</v>
      </c>
      <c r="I126" s="194">
        <f>G126*(1+H126/100)</f>
        <v>0</v>
      </c>
      <c r="J126" s="194">
        <v>0</v>
      </c>
      <c r="K126" s="194">
        <f>ROUND(E126*J126,2)</f>
        <v>0</v>
      </c>
      <c r="L126" s="194">
        <v>0</v>
      </c>
      <c r="M126" s="194">
        <f>ROUND(E126*L126,2)</f>
        <v>0</v>
      </c>
      <c r="N126" s="195"/>
      <c r="O126" s="221" t="s">
        <v>295</v>
      </c>
      <c r="P126" s="32"/>
      <c r="Q126" s="32"/>
      <c r="R126" s="32"/>
      <c r="S126" s="32"/>
      <c r="T126" s="32"/>
      <c r="U126" s="32"/>
      <c r="V126" s="32"/>
      <c r="W126" s="32"/>
      <c r="X126" s="32"/>
      <c r="Y126" s="32"/>
      <c r="Z126" s="32"/>
      <c r="AA126" s="32"/>
      <c r="AB126" s="32"/>
      <c r="AC126" s="32"/>
      <c r="AD126" s="32"/>
      <c r="AE126" s="32" t="s">
        <v>1385</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7">
        <v>59</v>
      </c>
      <c r="B128" s="176" t="s">
        <v>3087</v>
      </c>
      <c r="C128" s="202" t="s">
        <v>3088</v>
      </c>
      <c r="D128" s="181" t="s">
        <v>759</v>
      </c>
      <c r="E128" s="186">
        <v>2</v>
      </c>
      <c r="F128" s="193"/>
      <c r="G128" s="194">
        <f>ROUND(E128*F128,2)</f>
        <v>0</v>
      </c>
      <c r="H128" s="194">
        <v>21</v>
      </c>
      <c r="I128" s="194">
        <f>G128*(1+H128/100)</f>
        <v>0</v>
      </c>
      <c r="J128" s="194">
        <v>0</v>
      </c>
      <c r="K128" s="194">
        <f>ROUND(E128*J128,2)</f>
        <v>0</v>
      </c>
      <c r="L128" s="194">
        <v>0</v>
      </c>
      <c r="M128" s="194">
        <f>ROUND(E128*L128,2)</f>
        <v>0</v>
      </c>
      <c r="N128" s="195"/>
      <c r="O128" s="221" t="s">
        <v>295</v>
      </c>
      <c r="P128" s="32"/>
      <c r="Q128" s="32"/>
      <c r="R128" s="32"/>
      <c r="S128" s="32"/>
      <c r="T128" s="32"/>
      <c r="U128" s="32"/>
      <c r="V128" s="32"/>
      <c r="W128" s="32"/>
      <c r="X128" s="32"/>
      <c r="Y128" s="32"/>
      <c r="Z128" s="32"/>
      <c r="AA128" s="32"/>
      <c r="AB128" s="32"/>
      <c r="AC128" s="32"/>
      <c r="AD128" s="32"/>
      <c r="AE128" s="32" t="s">
        <v>1385</v>
      </c>
      <c r="AF128" s="32"/>
      <c r="AG128" s="32"/>
      <c r="AH128" s="32"/>
      <c r="AI128" s="32"/>
      <c r="AJ128" s="32"/>
      <c r="AK128" s="32"/>
      <c r="AL128" s="32"/>
      <c r="AM128" s="32">
        <v>21</v>
      </c>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93"/>
      <c r="D129" s="294"/>
      <c r="E129" s="295"/>
      <c r="F129" s="296"/>
      <c r="G129" s="29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60</v>
      </c>
      <c r="B130" s="176" t="s">
        <v>3089</v>
      </c>
      <c r="C130" s="202" t="s">
        <v>3090</v>
      </c>
      <c r="D130" s="181" t="s">
        <v>759</v>
      </c>
      <c r="E130" s="186">
        <v>2</v>
      </c>
      <c r="F130" s="193"/>
      <c r="G130" s="194">
        <f>ROUND(E130*F130,2)</f>
        <v>0</v>
      </c>
      <c r="H130" s="194">
        <v>21</v>
      </c>
      <c r="I130" s="194">
        <f>G130*(1+H130/100)</f>
        <v>0</v>
      </c>
      <c r="J130" s="194">
        <v>0</v>
      </c>
      <c r="K130" s="194">
        <f>ROUND(E130*J130,2)</f>
        <v>0</v>
      </c>
      <c r="L130" s="194">
        <v>0</v>
      </c>
      <c r="M130" s="194">
        <f>ROUND(E130*L130,2)</f>
        <v>0</v>
      </c>
      <c r="N130" s="195"/>
      <c r="O130" s="221" t="s">
        <v>295</v>
      </c>
      <c r="P130" s="32"/>
      <c r="Q130" s="32"/>
      <c r="R130" s="32"/>
      <c r="S130" s="32"/>
      <c r="T130" s="32"/>
      <c r="U130" s="32"/>
      <c r="V130" s="32"/>
      <c r="W130" s="32"/>
      <c r="X130" s="32"/>
      <c r="Y130" s="32"/>
      <c r="Z130" s="32"/>
      <c r="AA130" s="32"/>
      <c r="AB130" s="32"/>
      <c r="AC130" s="32"/>
      <c r="AD130" s="32"/>
      <c r="AE130" s="32" t="s">
        <v>1385</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7">
        <v>61</v>
      </c>
      <c r="B132" s="176" t="s">
        <v>3091</v>
      </c>
      <c r="C132" s="202" t="s">
        <v>3092</v>
      </c>
      <c r="D132" s="181" t="s">
        <v>3093</v>
      </c>
      <c r="E132" s="186">
        <v>20</v>
      </c>
      <c r="F132" s="193"/>
      <c r="G132" s="194">
        <f>ROUND(E132*F132,2)</f>
        <v>0</v>
      </c>
      <c r="H132" s="194">
        <v>21</v>
      </c>
      <c r="I132" s="194">
        <f>G132*(1+H132/100)</f>
        <v>0</v>
      </c>
      <c r="J132" s="194">
        <v>0</v>
      </c>
      <c r="K132" s="194">
        <f>ROUND(E132*J132,2)</f>
        <v>0</v>
      </c>
      <c r="L132" s="194">
        <v>0</v>
      </c>
      <c r="M132" s="194">
        <f>ROUND(E132*L132,2)</f>
        <v>0</v>
      </c>
      <c r="N132" s="195"/>
      <c r="O132" s="221" t="s">
        <v>295</v>
      </c>
      <c r="P132" s="32"/>
      <c r="Q132" s="32"/>
      <c r="R132" s="32"/>
      <c r="S132" s="32"/>
      <c r="T132" s="32"/>
      <c r="U132" s="32"/>
      <c r="V132" s="32"/>
      <c r="W132" s="32"/>
      <c r="X132" s="32"/>
      <c r="Y132" s="32"/>
      <c r="Z132" s="32"/>
      <c r="AA132" s="32"/>
      <c r="AB132" s="32"/>
      <c r="AC132" s="32"/>
      <c r="AD132" s="32"/>
      <c r="AE132" s="32" t="s">
        <v>1385</v>
      </c>
      <c r="AF132" s="32"/>
      <c r="AG132" s="32"/>
      <c r="AH132" s="32"/>
      <c r="AI132" s="32"/>
      <c r="AJ132" s="32"/>
      <c r="AK132" s="32"/>
      <c r="AL132" s="32"/>
      <c r="AM132" s="32">
        <v>21</v>
      </c>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93"/>
      <c r="D133" s="294"/>
      <c r="E133" s="295"/>
      <c r="F133" s="296"/>
      <c r="G133" s="29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62</v>
      </c>
      <c r="B134" s="176" t="s">
        <v>3094</v>
      </c>
      <c r="C134" s="202" t="s">
        <v>3033</v>
      </c>
      <c r="D134" s="181" t="s">
        <v>2311</v>
      </c>
      <c r="E134" s="186">
        <v>4</v>
      </c>
      <c r="F134" s="193"/>
      <c r="G134" s="194">
        <f>ROUND(E134*F134,2)</f>
        <v>0</v>
      </c>
      <c r="H134" s="194">
        <v>21</v>
      </c>
      <c r="I134" s="194">
        <f>G134*(1+H134/100)</f>
        <v>0</v>
      </c>
      <c r="J134" s="194">
        <v>0</v>
      </c>
      <c r="K134" s="194">
        <f>ROUND(E134*J134,2)</f>
        <v>0</v>
      </c>
      <c r="L134" s="194">
        <v>0</v>
      </c>
      <c r="M134" s="194">
        <f>ROUND(E134*L134,2)</f>
        <v>0</v>
      </c>
      <c r="N134" s="195"/>
      <c r="O134" s="221" t="s">
        <v>295</v>
      </c>
      <c r="P134" s="32"/>
      <c r="Q134" s="32"/>
      <c r="R134" s="32"/>
      <c r="S134" s="32"/>
      <c r="T134" s="32"/>
      <c r="U134" s="32"/>
      <c r="V134" s="32"/>
      <c r="W134" s="32"/>
      <c r="X134" s="32"/>
      <c r="Y134" s="32"/>
      <c r="Z134" s="32"/>
      <c r="AA134" s="32"/>
      <c r="AB134" s="32"/>
      <c r="AC134" s="32"/>
      <c r="AD134" s="32"/>
      <c r="AE134" s="32" t="s">
        <v>1385</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7">
        <v>63</v>
      </c>
      <c r="B136" s="176" t="s">
        <v>3095</v>
      </c>
      <c r="C136" s="202" t="s">
        <v>3035</v>
      </c>
      <c r="D136" s="181" t="s">
        <v>2311</v>
      </c>
      <c r="E136" s="186">
        <v>4</v>
      </c>
      <c r="F136" s="193"/>
      <c r="G136" s="194">
        <f>ROUND(E136*F136,2)</f>
        <v>0</v>
      </c>
      <c r="H136" s="194">
        <v>21</v>
      </c>
      <c r="I136" s="194">
        <f>G136*(1+H136/100)</f>
        <v>0</v>
      </c>
      <c r="J136" s="194">
        <v>0</v>
      </c>
      <c r="K136" s="194">
        <f>ROUND(E136*J136,2)</f>
        <v>0</v>
      </c>
      <c r="L136" s="194">
        <v>0</v>
      </c>
      <c r="M136" s="194">
        <f>ROUND(E136*L136,2)</f>
        <v>0</v>
      </c>
      <c r="N136" s="195"/>
      <c r="O136" s="221" t="s">
        <v>295</v>
      </c>
      <c r="P136" s="32"/>
      <c r="Q136" s="32"/>
      <c r="R136" s="32"/>
      <c r="S136" s="32"/>
      <c r="T136" s="32"/>
      <c r="U136" s="32"/>
      <c r="V136" s="32"/>
      <c r="W136" s="32"/>
      <c r="X136" s="32"/>
      <c r="Y136" s="32"/>
      <c r="Z136" s="32"/>
      <c r="AA136" s="32"/>
      <c r="AB136" s="32"/>
      <c r="AC136" s="32"/>
      <c r="AD136" s="32"/>
      <c r="AE136" s="32" t="s">
        <v>1385</v>
      </c>
      <c r="AF136" s="32"/>
      <c r="AG136" s="32"/>
      <c r="AH136" s="32"/>
      <c r="AI136" s="32"/>
      <c r="AJ136" s="32"/>
      <c r="AK136" s="32"/>
      <c r="AL136" s="32"/>
      <c r="AM136" s="32">
        <v>21</v>
      </c>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93"/>
      <c r="D137" s="294"/>
      <c r="E137" s="295"/>
      <c r="F137" s="296"/>
      <c r="G137" s="29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64</v>
      </c>
      <c r="B138" s="176" t="s">
        <v>3096</v>
      </c>
      <c r="C138" s="202" t="s">
        <v>3097</v>
      </c>
      <c r="D138" s="181" t="s">
        <v>759</v>
      </c>
      <c r="E138" s="186">
        <v>2</v>
      </c>
      <c r="F138" s="193"/>
      <c r="G138" s="194">
        <f>ROUND(E138*F138,2)</f>
        <v>0</v>
      </c>
      <c r="H138" s="194">
        <v>21</v>
      </c>
      <c r="I138" s="194">
        <f>G138*(1+H138/100)</f>
        <v>0</v>
      </c>
      <c r="J138" s="194">
        <v>0</v>
      </c>
      <c r="K138" s="194">
        <f>ROUND(E138*J138,2)</f>
        <v>0</v>
      </c>
      <c r="L138" s="194">
        <v>0</v>
      </c>
      <c r="M138" s="194">
        <f>ROUND(E138*L138,2)</f>
        <v>0</v>
      </c>
      <c r="N138" s="195"/>
      <c r="O138" s="221" t="s">
        <v>295</v>
      </c>
      <c r="P138" s="32"/>
      <c r="Q138" s="32"/>
      <c r="R138" s="32"/>
      <c r="S138" s="32"/>
      <c r="T138" s="32"/>
      <c r="U138" s="32"/>
      <c r="V138" s="32"/>
      <c r="W138" s="32"/>
      <c r="X138" s="32"/>
      <c r="Y138" s="32"/>
      <c r="Z138" s="32"/>
      <c r="AA138" s="32"/>
      <c r="AB138" s="32"/>
      <c r="AC138" s="32"/>
      <c r="AD138" s="32"/>
      <c r="AE138" s="32" t="s">
        <v>1385</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65</v>
      </c>
      <c r="B140" s="176" t="s">
        <v>3098</v>
      </c>
      <c r="C140" s="202" t="s">
        <v>3099</v>
      </c>
      <c r="D140" s="181" t="s">
        <v>759</v>
      </c>
      <c r="E140" s="186">
        <v>1</v>
      </c>
      <c r="F140" s="193"/>
      <c r="G140" s="194">
        <f>ROUND(E140*F140,2)</f>
        <v>0</v>
      </c>
      <c r="H140" s="194">
        <v>21</v>
      </c>
      <c r="I140" s="194">
        <f>G140*(1+H140/100)</f>
        <v>0</v>
      </c>
      <c r="J140" s="194">
        <v>0</v>
      </c>
      <c r="K140" s="194">
        <f>ROUND(E140*J140,2)</f>
        <v>0</v>
      </c>
      <c r="L140" s="194">
        <v>0</v>
      </c>
      <c r="M140" s="194">
        <f>ROUND(E140*L140,2)</f>
        <v>0</v>
      </c>
      <c r="N140" s="195"/>
      <c r="O140" s="221" t="s">
        <v>295</v>
      </c>
      <c r="P140" s="32"/>
      <c r="Q140" s="32"/>
      <c r="R140" s="32"/>
      <c r="S140" s="32"/>
      <c r="T140" s="32"/>
      <c r="U140" s="32"/>
      <c r="V140" s="32"/>
      <c r="W140" s="32"/>
      <c r="X140" s="32"/>
      <c r="Y140" s="32"/>
      <c r="Z140" s="32"/>
      <c r="AA140" s="32"/>
      <c r="AB140" s="32"/>
      <c r="AC140" s="32"/>
      <c r="AD140" s="32"/>
      <c r="AE140" s="32" t="s">
        <v>1385</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93"/>
      <c r="D141" s="294"/>
      <c r="E141" s="295"/>
      <c r="F141" s="296"/>
      <c r="G141" s="29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66</v>
      </c>
      <c r="B142" s="176" t="s">
        <v>3100</v>
      </c>
      <c r="C142" s="202" t="s">
        <v>3101</v>
      </c>
      <c r="D142" s="181" t="s">
        <v>759</v>
      </c>
      <c r="E142" s="186">
        <v>1</v>
      </c>
      <c r="F142" s="193"/>
      <c r="G142" s="194">
        <f>ROUND(E142*F142,2)</f>
        <v>0</v>
      </c>
      <c r="H142" s="194">
        <v>21</v>
      </c>
      <c r="I142" s="194">
        <f>G142*(1+H142/100)</f>
        <v>0</v>
      </c>
      <c r="J142" s="194">
        <v>0</v>
      </c>
      <c r="K142" s="194">
        <f>ROUND(E142*J142,2)</f>
        <v>0</v>
      </c>
      <c r="L142" s="194">
        <v>0</v>
      </c>
      <c r="M142" s="194">
        <f>ROUND(E142*L142,2)</f>
        <v>0</v>
      </c>
      <c r="N142" s="195"/>
      <c r="O142" s="221" t="s">
        <v>295</v>
      </c>
      <c r="P142" s="32"/>
      <c r="Q142" s="32"/>
      <c r="R142" s="32"/>
      <c r="S142" s="32"/>
      <c r="T142" s="32"/>
      <c r="U142" s="32"/>
      <c r="V142" s="32"/>
      <c r="W142" s="32"/>
      <c r="X142" s="32"/>
      <c r="Y142" s="32"/>
      <c r="Z142" s="32"/>
      <c r="AA142" s="32"/>
      <c r="AB142" s="32"/>
      <c r="AC142" s="32"/>
      <c r="AD142" s="32"/>
      <c r="AE142" s="32" t="s">
        <v>1385</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67</v>
      </c>
      <c r="B144" s="176" t="s">
        <v>3102</v>
      </c>
      <c r="C144" s="202" t="s">
        <v>3103</v>
      </c>
      <c r="D144" s="181" t="s">
        <v>560</v>
      </c>
      <c r="E144" s="186">
        <v>62</v>
      </c>
      <c r="F144" s="193"/>
      <c r="G144" s="194">
        <f>ROUND(E144*F144,2)</f>
        <v>0</v>
      </c>
      <c r="H144" s="194">
        <v>21</v>
      </c>
      <c r="I144" s="194">
        <f>G144*(1+H144/100)</f>
        <v>0</v>
      </c>
      <c r="J144" s="194">
        <v>0</v>
      </c>
      <c r="K144" s="194">
        <f>ROUND(E144*J144,2)</f>
        <v>0</v>
      </c>
      <c r="L144" s="194">
        <v>0</v>
      </c>
      <c r="M144" s="194">
        <f>ROUND(E144*L144,2)</f>
        <v>0</v>
      </c>
      <c r="N144" s="195"/>
      <c r="O144" s="221" t="s">
        <v>295</v>
      </c>
      <c r="P144" s="32"/>
      <c r="Q144" s="32"/>
      <c r="R144" s="32"/>
      <c r="S144" s="32"/>
      <c r="T144" s="32"/>
      <c r="U144" s="32"/>
      <c r="V144" s="32"/>
      <c r="W144" s="32"/>
      <c r="X144" s="32"/>
      <c r="Y144" s="32"/>
      <c r="Z144" s="32"/>
      <c r="AA144" s="32"/>
      <c r="AB144" s="32"/>
      <c r="AC144" s="32"/>
      <c r="AD144" s="32"/>
      <c r="AE144" s="32" t="s">
        <v>1385</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68</v>
      </c>
      <c r="B146" s="176" t="s">
        <v>3104</v>
      </c>
      <c r="C146" s="202" t="s">
        <v>3105</v>
      </c>
      <c r="D146" s="181" t="s">
        <v>759</v>
      </c>
      <c r="E146" s="186">
        <v>2</v>
      </c>
      <c r="F146" s="193"/>
      <c r="G146" s="194">
        <f>ROUND(E146*F146,2)</f>
        <v>0</v>
      </c>
      <c r="H146" s="194">
        <v>21</v>
      </c>
      <c r="I146" s="194">
        <f>G146*(1+H146/100)</f>
        <v>0</v>
      </c>
      <c r="J146" s="194">
        <v>0</v>
      </c>
      <c r="K146" s="194">
        <f>ROUND(E146*J146,2)</f>
        <v>0</v>
      </c>
      <c r="L146" s="194">
        <v>0</v>
      </c>
      <c r="M146" s="194">
        <f>ROUND(E146*L146,2)</f>
        <v>0</v>
      </c>
      <c r="N146" s="195"/>
      <c r="O146" s="221" t="s">
        <v>295</v>
      </c>
      <c r="P146" s="32"/>
      <c r="Q146" s="32"/>
      <c r="R146" s="32"/>
      <c r="S146" s="32"/>
      <c r="T146" s="32"/>
      <c r="U146" s="32"/>
      <c r="V146" s="32"/>
      <c r="W146" s="32"/>
      <c r="X146" s="32"/>
      <c r="Y146" s="32"/>
      <c r="Z146" s="32"/>
      <c r="AA146" s="32"/>
      <c r="AB146" s="32"/>
      <c r="AC146" s="32"/>
      <c r="AD146" s="32"/>
      <c r="AE146" s="32" t="s">
        <v>1385</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93"/>
      <c r="D147" s="294"/>
      <c r="E147" s="295"/>
      <c r="F147" s="296"/>
      <c r="G147" s="29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7">
        <v>69</v>
      </c>
      <c r="B148" s="176" t="s">
        <v>3106</v>
      </c>
      <c r="C148" s="202" t="s">
        <v>3107</v>
      </c>
      <c r="D148" s="181" t="s">
        <v>759</v>
      </c>
      <c r="E148" s="186">
        <v>12</v>
      </c>
      <c r="F148" s="193"/>
      <c r="G148" s="194">
        <f>ROUND(E148*F148,2)</f>
        <v>0</v>
      </c>
      <c r="H148" s="194">
        <v>21</v>
      </c>
      <c r="I148" s="194">
        <f>G148*(1+H148/100)</f>
        <v>0</v>
      </c>
      <c r="J148" s="194">
        <v>0</v>
      </c>
      <c r="K148" s="194">
        <f>ROUND(E148*J148,2)</f>
        <v>0</v>
      </c>
      <c r="L148" s="194">
        <v>0</v>
      </c>
      <c r="M148" s="194">
        <f>ROUND(E148*L148,2)</f>
        <v>0</v>
      </c>
      <c r="N148" s="195"/>
      <c r="O148" s="221" t="s">
        <v>295</v>
      </c>
      <c r="P148" s="32"/>
      <c r="Q148" s="32"/>
      <c r="R148" s="32"/>
      <c r="S148" s="32"/>
      <c r="T148" s="32"/>
      <c r="U148" s="32"/>
      <c r="V148" s="32"/>
      <c r="W148" s="32"/>
      <c r="X148" s="32"/>
      <c r="Y148" s="32"/>
      <c r="Z148" s="32"/>
      <c r="AA148" s="32"/>
      <c r="AB148" s="32"/>
      <c r="AC148" s="32"/>
      <c r="AD148" s="32"/>
      <c r="AE148" s="32" t="s">
        <v>1385</v>
      </c>
      <c r="AF148" s="32"/>
      <c r="AG148" s="32"/>
      <c r="AH148" s="32"/>
      <c r="AI148" s="32"/>
      <c r="AJ148" s="32"/>
      <c r="AK148" s="32"/>
      <c r="AL148" s="32"/>
      <c r="AM148" s="32">
        <v>21</v>
      </c>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70</v>
      </c>
      <c r="B150" s="176" t="s">
        <v>3108</v>
      </c>
      <c r="C150" s="202" t="s">
        <v>3109</v>
      </c>
      <c r="D150" s="181" t="s">
        <v>759</v>
      </c>
      <c r="E150" s="186">
        <v>2</v>
      </c>
      <c r="F150" s="193"/>
      <c r="G150" s="194">
        <f>ROUND(E150*F150,2)</f>
        <v>0</v>
      </c>
      <c r="H150" s="194">
        <v>21</v>
      </c>
      <c r="I150" s="194">
        <f>G150*(1+H150/100)</f>
        <v>0</v>
      </c>
      <c r="J150" s="194">
        <v>0</v>
      </c>
      <c r="K150" s="194">
        <f>ROUND(E150*J150,2)</f>
        <v>0</v>
      </c>
      <c r="L150" s="194">
        <v>0</v>
      </c>
      <c r="M150" s="194">
        <f>ROUND(E150*L150,2)</f>
        <v>0</v>
      </c>
      <c r="N150" s="195"/>
      <c r="O150" s="221" t="s">
        <v>295</v>
      </c>
      <c r="P150" s="32"/>
      <c r="Q150" s="32"/>
      <c r="R150" s="32"/>
      <c r="S150" s="32"/>
      <c r="T150" s="32"/>
      <c r="U150" s="32"/>
      <c r="V150" s="32"/>
      <c r="W150" s="32"/>
      <c r="X150" s="32"/>
      <c r="Y150" s="32"/>
      <c r="Z150" s="32"/>
      <c r="AA150" s="32"/>
      <c r="AB150" s="32"/>
      <c r="AC150" s="32"/>
      <c r="AD150" s="32"/>
      <c r="AE150" s="32" t="s">
        <v>1385</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71</v>
      </c>
      <c r="B152" s="176" t="s">
        <v>3110</v>
      </c>
      <c r="C152" s="202" t="s">
        <v>3111</v>
      </c>
      <c r="D152" s="181" t="s">
        <v>759</v>
      </c>
      <c r="E152" s="186">
        <v>2</v>
      </c>
      <c r="F152" s="193"/>
      <c r="G152" s="194">
        <f>ROUND(E152*F152,2)</f>
        <v>0</v>
      </c>
      <c r="H152" s="194">
        <v>21</v>
      </c>
      <c r="I152" s="194">
        <f>G152*(1+H152/100)</f>
        <v>0</v>
      </c>
      <c r="J152" s="194">
        <v>0</v>
      </c>
      <c r="K152" s="194">
        <f>ROUND(E152*J152,2)</f>
        <v>0</v>
      </c>
      <c r="L152" s="194">
        <v>0</v>
      </c>
      <c r="M152" s="194">
        <f>ROUND(E152*L152,2)</f>
        <v>0</v>
      </c>
      <c r="N152" s="195"/>
      <c r="O152" s="221" t="s">
        <v>295</v>
      </c>
      <c r="P152" s="32"/>
      <c r="Q152" s="32"/>
      <c r="R152" s="32"/>
      <c r="S152" s="32"/>
      <c r="T152" s="32"/>
      <c r="U152" s="32"/>
      <c r="V152" s="32"/>
      <c r="W152" s="32"/>
      <c r="X152" s="32"/>
      <c r="Y152" s="32"/>
      <c r="Z152" s="32"/>
      <c r="AA152" s="32"/>
      <c r="AB152" s="32"/>
      <c r="AC152" s="32"/>
      <c r="AD152" s="32"/>
      <c r="AE152" s="32" t="s">
        <v>1385</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72</v>
      </c>
      <c r="B154" s="176" t="s">
        <v>3112</v>
      </c>
      <c r="C154" s="202" t="s">
        <v>3113</v>
      </c>
      <c r="D154" s="181" t="s">
        <v>1298</v>
      </c>
      <c r="E154" s="186">
        <v>2</v>
      </c>
      <c r="F154" s="193"/>
      <c r="G154" s="194">
        <f>ROUND(E154*F154,2)</f>
        <v>0</v>
      </c>
      <c r="H154" s="194">
        <v>21</v>
      </c>
      <c r="I154" s="194">
        <f>G154*(1+H154/100)</f>
        <v>0</v>
      </c>
      <c r="J154" s="194">
        <v>0</v>
      </c>
      <c r="K154" s="194">
        <f>ROUND(E154*J154,2)</f>
        <v>0</v>
      </c>
      <c r="L154" s="194">
        <v>0</v>
      </c>
      <c r="M154" s="194">
        <f>ROUND(E154*L154,2)</f>
        <v>0</v>
      </c>
      <c r="N154" s="195"/>
      <c r="O154" s="221" t="s">
        <v>295</v>
      </c>
      <c r="P154" s="32"/>
      <c r="Q154" s="32"/>
      <c r="R154" s="32"/>
      <c r="S154" s="32"/>
      <c r="T154" s="32"/>
      <c r="U154" s="32"/>
      <c r="V154" s="32"/>
      <c r="W154" s="32"/>
      <c r="X154" s="32"/>
      <c r="Y154" s="32"/>
      <c r="Z154" s="32"/>
      <c r="AA154" s="32"/>
      <c r="AB154" s="32"/>
      <c r="AC154" s="32"/>
      <c r="AD154" s="32"/>
      <c r="AE154" s="32" t="s">
        <v>1385</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73</v>
      </c>
      <c r="B156" s="176" t="s">
        <v>3114</v>
      </c>
      <c r="C156" s="202" t="s">
        <v>3115</v>
      </c>
      <c r="D156" s="181" t="s">
        <v>2311</v>
      </c>
      <c r="E156" s="186">
        <v>6</v>
      </c>
      <c r="F156" s="193"/>
      <c r="G156" s="194">
        <f>ROUND(E156*F156,2)</f>
        <v>0</v>
      </c>
      <c r="H156" s="194">
        <v>21</v>
      </c>
      <c r="I156" s="194">
        <f>G156*(1+H156/100)</f>
        <v>0</v>
      </c>
      <c r="J156" s="194">
        <v>0</v>
      </c>
      <c r="K156" s="194">
        <f>ROUND(E156*J156,2)</f>
        <v>0</v>
      </c>
      <c r="L156" s="194">
        <v>0</v>
      </c>
      <c r="M156" s="194">
        <f>ROUND(E156*L156,2)</f>
        <v>0</v>
      </c>
      <c r="N156" s="195"/>
      <c r="O156" s="221" t="s">
        <v>295</v>
      </c>
      <c r="P156" s="32"/>
      <c r="Q156" s="32"/>
      <c r="R156" s="32"/>
      <c r="S156" s="32"/>
      <c r="T156" s="32"/>
      <c r="U156" s="32"/>
      <c r="V156" s="32"/>
      <c r="W156" s="32"/>
      <c r="X156" s="32"/>
      <c r="Y156" s="32"/>
      <c r="Z156" s="32"/>
      <c r="AA156" s="32"/>
      <c r="AB156" s="32"/>
      <c r="AC156" s="32"/>
      <c r="AD156" s="32"/>
      <c r="AE156" s="32" t="s">
        <v>1385</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74</v>
      </c>
      <c r="B158" s="176" t="s">
        <v>3116</v>
      </c>
      <c r="C158" s="202" t="s">
        <v>3117</v>
      </c>
      <c r="D158" s="181" t="s">
        <v>2311</v>
      </c>
      <c r="E158" s="186">
        <v>6</v>
      </c>
      <c r="F158" s="193"/>
      <c r="G158" s="194">
        <f>ROUND(E158*F158,2)</f>
        <v>0</v>
      </c>
      <c r="H158" s="194">
        <v>21</v>
      </c>
      <c r="I158" s="194">
        <f>G158*(1+H158/100)</f>
        <v>0</v>
      </c>
      <c r="J158" s="194">
        <v>0</v>
      </c>
      <c r="K158" s="194">
        <f>ROUND(E158*J158,2)</f>
        <v>0</v>
      </c>
      <c r="L158" s="194">
        <v>0</v>
      </c>
      <c r="M158" s="194">
        <f>ROUND(E158*L158,2)</f>
        <v>0</v>
      </c>
      <c r="N158" s="195"/>
      <c r="O158" s="221" t="s">
        <v>295</v>
      </c>
      <c r="P158" s="32"/>
      <c r="Q158" s="32"/>
      <c r="R158" s="32"/>
      <c r="S158" s="32"/>
      <c r="T158" s="32"/>
      <c r="U158" s="32"/>
      <c r="V158" s="32"/>
      <c r="W158" s="32"/>
      <c r="X158" s="32"/>
      <c r="Y158" s="32"/>
      <c r="Z158" s="32"/>
      <c r="AA158" s="32"/>
      <c r="AB158" s="32"/>
      <c r="AC158" s="32"/>
      <c r="AD158" s="32"/>
      <c r="AE158" s="32" t="s">
        <v>1385</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75</v>
      </c>
      <c r="B160" s="176" t="s">
        <v>3118</v>
      </c>
      <c r="C160" s="202" t="s">
        <v>3119</v>
      </c>
      <c r="D160" s="181" t="s">
        <v>2311</v>
      </c>
      <c r="E160" s="186">
        <v>6</v>
      </c>
      <c r="F160" s="193"/>
      <c r="G160" s="194">
        <f>ROUND(E160*F160,2)</f>
        <v>0</v>
      </c>
      <c r="H160" s="194">
        <v>21</v>
      </c>
      <c r="I160" s="194">
        <f>G160*(1+H160/100)</f>
        <v>0</v>
      </c>
      <c r="J160" s="194">
        <v>0</v>
      </c>
      <c r="K160" s="194">
        <f>ROUND(E160*J160,2)</f>
        <v>0</v>
      </c>
      <c r="L160" s="194">
        <v>0</v>
      </c>
      <c r="M160" s="194">
        <f>ROUND(E160*L160,2)</f>
        <v>0</v>
      </c>
      <c r="N160" s="195"/>
      <c r="O160" s="221" t="s">
        <v>295</v>
      </c>
      <c r="P160" s="32"/>
      <c r="Q160" s="32"/>
      <c r="R160" s="32"/>
      <c r="S160" s="32"/>
      <c r="T160" s="32"/>
      <c r="U160" s="32"/>
      <c r="V160" s="32"/>
      <c r="W160" s="32"/>
      <c r="X160" s="32"/>
      <c r="Y160" s="32"/>
      <c r="Z160" s="32"/>
      <c r="AA160" s="32"/>
      <c r="AB160" s="32"/>
      <c r="AC160" s="32"/>
      <c r="AD160" s="32"/>
      <c r="AE160" s="32" t="s">
        <v>1385</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x14ac:dyDescent="0.2">
      <c r="A162" s="216" t="s">
        <v>276</v>
      </c>
      <c r="B162" s="175" t="s">
        <v>233</v>
      </c>
      <c r="C162" s="201" t="s">
        <v>234</v>
      </c>
      <c r="D162" s="180"/>
      <c r="E162" s="185"/>
      <c r="F162" s="304">
        <f>SUM(G163:G176)</f>
        <v>0</v>
      </c>
      <c r="G162" s="305"/>
      <c r="H162" s="191"/>
      <c r="I162" s="191">
        <f>SUM(I163:I176)</f>
        <v>0</v>
      </c>
      <c r="J162" s="191"/>
      <c r="K162" s="191">
        <f>SUM(K163:K176)</f>
        <v>0</v>
      </c>
      <c r="L162" s="191"/>
      <c r="M162" s="191">
        <f>SUM(M163:M176)</f>
        <v>0</v>
      </c>
      <c r="N162" s="192"/>
      <c r="O162" s="220"/>
      <c r="AE162" t="s">
        <v>277</v>
      </c>
    </row>
    <row r="163" spans="1:60" outlineLevel="1" x14ac:dyDescent="0.2">
      <c r="A163" s="217">
        <v>76</v>
      </c>
      <c r="B163" s="176" t="s">
        <v>3120</v>
      </c>
      <c r="C163" s="202" t="s">
        <v>3121</v>
      </c>
      <c r="D163" s="181" t="s">
        <v>21</v>
      </c>
      <c r="E163" s="186">
        <v>0</v>
      </c>
      <c r="F163" s="193"/>
      <c r="G163" s="194">
        <f>ROUND(E163*F163,2)</f>
        <v>0</v>
      </c>
      <c r="H163" s="194">
        <v>21</v>
      </c>
      <c r="I163" s="194">
        <f>G163*(1+H163/100)</f>
        <v>0</v>
      </c>
      <c r="J163" s="194">
        <v>0</v>
      </c>
      <c r="K163" s="194">
        <f>ROUND(E163*J163,2)</f>
        <v>0</v>
      </c>
      <c r="L163" s="194">
        <v>0</v>
      </c>
      <c r="M163" s="194">
        <f>ROUND(E163*L163,2)</f>
        <v>0</v>
      </c>
      <c r="N163" s="195"/>
      <c r="O163" s="221" t="s">
        <v>295</v>
      </c>
      <c r="P163" s="32"/>
      <c r="Q163" s="32"/>
      <c r="R163" s="32"/>
      <c r="S163" s="32"/>
      <c r="T163" s="32"/>
      <c r="U163" s="32"/>
      <c r="V163" s="32"/>
      <c r="W163" s="32"/>
      <c r="X163" s="32"/>
      <c r="Y163" s="32"/>
      <c r="Z163" s="32"/>
      <c r="AA163" s="32"/>
      <c r="AB163" s="32"/>
      <c r="AC163" s="32"/>
      <c r="AD163" s="32"/>
      <c r="AE163" s="32" t="s">
        <v>1395</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93"/>
      <c r="D164" s="294"/>
      <c r="E164" s="295"/>
      <c r="F164" s="296"/>
      <c r="G164" s="297"/>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77</v>
      </c>
      <c r="B165" s="176" t="s">
        <v>3122</v>
      </c>
      <c r="C165" s="202" t="s">
        <v>3123</v>
      </c>
      <c r="D165" s="181" t="s">
        <v>759</v>
      </c>
      <c r="E165" s="186">
        <v>2</v>
      </c>
      <c r="F165" s="193"/>
      <c r="G165" s="194">
        <f>ROUND(E165*F165,2)</f>
        <v>0</v>
      </c>
      <c r="H165" s="194">
        <v>21</v>
      </c>
      <c r="I165" s="194">
        <f>G165*(1+H165/100)</f>
        <v>0</v>
      </c>
      <c r="J165" s="194">
        <v>0</v>
      </c>
      <c r="K165" s="194">
        <f>ROUND(E165*J165,2)</f>
        <v>0</v>
      </c>
      <c r="L165" s="194">
        <v>0</v>
      </c>
      <c r="M165" s="194">
        <f>ROUND(E165*L165,2)</f>
        <v>0</v>
      </c>
      <c r="N165" s="195"/>
      <c r="O165" s="221" t="s">
        <v>295</v>
      </c>
      <c r="P165" s="32"/>
      <c r="Q165" s="32"/>
      <c r="R165" s="32"/>
      <c r="S165" s="32"/>
      <c r="T165" s="32"/>
      <c r="U165" s="32"/>
      <c r="V165" s="32"/>
      <c r="W165" s="32"/>
      <c r="X165" s="32"/>
      <c r="Y165" s="32"/>
      <c r="Z165" s="32"/>
      <c r="AA165" s="32"/>
      <c r="AB165" s="32"/>
      <c r="AC165" s="32"/>
      <c r="AD165" s="32"/>
      <c r="AE165" s="32" t="s">
        <v>1395</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7">
        <v>78</v>
      </c>
      <c r="B167" s="176" t="s">
        <v>3124</v>
      </c>
      <c r="C167" s="202" t="s">
        <v>3125</v>
      </c>
      <c r="D167" s="181" t="s">
        <v>759</v>
      </c>
      <c r="E167" s="186">
        <v>2</v>
      </c>
      <c r="F167" s="193"/>
      <c r="G167" s="194">
        <f>ROUND(E167*F167,2)</f>
        <v>0</v>
      </c>
      <c r="H167" s="194">
        <v>21</v>
      </c>
      <c r="I167" s="194">
        <f>G167*(1+H167/100)</f>
        <v>0</v>
      </c>
      <c r="J167" s="194">
        <v>0</v>
      </c>
      <c r="K167" s="194">
        <f>ROUND(E167*J167,2)</f>
        <v>0</v>
      </c>
      <c r="L167" s="194">
        <v>0</v>
      </c>
      <c r="M167" s="194">
        <f>ROUND(E167*L167,2)</f>
        <v>0</v>
      </c>
      <c r="N167" s="195"/>
      <c r="O167" s="221" t="s">
        <v>295</v>
      </c>
      <c r="P167" s="32"/>
      <c r="Q167" s="32"/>
      <c r="R167" s="32"/>
      <c r="S167" s="32"/>
      <c r="T167" s="32"/>
      <c r="U167" s="32"/>
      <c r="V167" s="32"/>
      <c r="W167" s="32"/>
      <c r="X167" s="32"/>
      <c r="Y167" s="32"/>
      <c r="Z167" s="32"/>
      <c r="AA167" s="32"/>
      <c r="AB167" s="32"/>
      <c r="AC167" s="32"/>
      <c r="AD167" s="32"/>
      <c r="AE167" s="32" t="s">
        <v>1395</v>
      </c>
      <c r="AF167" s="32"/>
      <c r="AG167" s="32"/>
      <c r="AH167" s="32"/>
      <c r="AI167" s="32"/>
      <c r="AJ167" s="32"/>
      <c r="AK167" s="32"/>
      <c r="AL167" s="32"/>
      <c r="AM167" s="32">
        <v>21</v>
      </c>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177"/>
      <c r="C168" s="293"/>
      <c r="D168" s="294"/>
      <c r="E168" s="295"/>
      <c r="F168" s="296"/>
      <c r="G168" s="29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7">
        <v>79</v>
      </c>
      <c r="B169" s="176" t="s">
        <v>3126</v>
      </c>
      <c r="C169" s="202" t="s">
        <v>3127</v>
      </c>
      <c r="D169" s="181" t="s">
        <v>759</v>
      </c>
      <c r="E169" s="186">
        <v>2</v>
      </c>
      <c r="F169" s="193"/>
      <c r="G169" s="194">
        <f>ROUND(E169*F169,2)</f>
        <v>0</v>
      </c>
      <c r="H169" s="194">
        <v>21</v>
      </c>
      <c r="I169" s="194">
        <f>G169*(1+H169/100)</f>
        <v>0</v>
      </c>
      <c r="J169" s="194">
        <v>0</v>
      </c>
      <c r="K169" s="194">
        <f>ROUND(E169*J169,2)</f>
        <v>0</v>
      </c>
      <c r="L169" s="194">
        <v>0</v>
      </c>
      <c r="M169" s="194">
        <f>ROUND(E169*L169,2)</f>
        <v>0</v>
      </c>
      <c r="N169" s="195"/>
      <c r="O169" s="221" t="s">
        <v>295</v>
      </c>
      <c r="P169" s="32"/>
      <c r="Q169" s="32"/>
      <c r="R169" s="32"/>
      <c r="S169" s="32"/>
      <c r="T169" s="32"/>
      <c r="U169" s="32"/>
      <c r="V169" s="32"/>
      <c r="W169" s="32"/>
      <c r="X169" s="32"/>
      <c r="Y169" s="32"/>
      <c r="Z169" s="32"/>
      <c r="AA169" s="32"/>
      <c r="AB169" s="32"/>
      <c r="AC169" s="32"/>
      <c r="AD169" s="32"/>
      <c r="AE169" s="32" t="s">
        <v>1395</v>
      </c>
      <c r="AF169" s="32"/>
      <c r="AG169" s="32"/>
      <c r="AH169" s="32"/>
      <c r="AI169" s="32"/>
      <c r="AJ169" s="32"/>
      <c r="AK169" s="32"/>
      <c r="AL169" s="32"/>
      <c r="AM169" s="32">
        <v>21</v>
      </c>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93"/>
      <c r="D170" s="294"/>
      <c r="E170" s="295"/>
      <c r="F170" s="296"/>
      <c r="G170" s="297"/>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7">
        <v>80</v>
      </c>
      <c r="B171" s="176" t="s">
        <v>3128</v>
      </c>
      <c r="C171" s="202" t="s">
        <v>3129</v>
      </c>
      <c r="D171" s="181" t="s">
        <v>759</v>
      </c>
      <c r="E171" s="186">
        <v>2</v>
      </c>
      <c r="F171" s="193"/>
      <c r="G171" s="194">
        <f>ROUND(E171*F171,2)</f>
        <v>0</v>
      </c>
      <c r="H171" s="194">
        <v>21</v>
      </c>
      <c r="I171" s="194">
        <f>G171*(1+H171/100)</f>
        <v>0</v>
      </c>
      <c r="J171" s="194">
        <v>0</v>
      </c>
      <c r="K171" s="194">
        <f>ROUND(E171*J171,2)</f>
        <v>0</v>
      </c>
      <c r="L171" s="194">
        <v>0</v>
      </c>
      <c r="M171" s="194">
        <f>ROUND(E171*L171,2)</f>
        <v>0</v>
      </c>
      <c r="N171" s="195"/>
      <c r="O171" s="221" t="s">
        <v>295</v>
      </c>
      <c r="P171" s="32"/>
      <c r="Q171" s="32"/>
      <c r="R171" s="32"/>
      <c r="S171" s="32"/>
      <c r="T171" s="32"/>
      <c r="U171" s="32"/>
      <c r="V171" s="32"/>
      <c r="W171" s="32"/>
      <c r="X171" s="32"/>
      <c r="Y171" s="32"/>
      <c r="Z171" s="32"/>
      <c r="AA171" s="32"/>
      <c r="AB171" s="32"/>
      <c r="AC171" s="32"/>
      <c r="AD171" s="32"/>
      <c r="AE171" s="32" t="s">
        <v>1395</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81</v>
      </c>
      <c r="B173" s="176" t="s">
        <v>3130</v>
      </c>
      <c r="C173" s="202" t="s">
        <v>3131</v>
      </c>
      <c r="D173" s="181" t="s">
        <v>759</v>
      </c>
      <c r="E173" s="186">
        <v>2</v>
      </c>
      <c r="F173" s="193"/>
      <c r="G173" s="194">
        <f>ROUND(E173*F173,2)</f>
        <v>0</v>
      </c>
      <c r="H173" s="194">
        <v>21</v>
      </c>
      <c r="I173" s="194">
        <f>G173*(1+H173/100)</f>
        <v>0</v>
      </c>
      <c r="J173" s="194">
        <v>0</v>
      </c>
      <c r="K173" s="194">
        <f>ROUND(E173*J173,2)</f>
        <v>0</v>
      </c>
      <c r="L173" s="194">
        <v>0</v>
      </c>
      <c r="M173" s="194">
        <f>ROUND(E173*L173,2)</f>
        <v>0</v>
      </c>
      <c r="N173" s="195"/>
      <c r="O173" s="221" t="s">
        <v>295</v>
      </c>
      <c r="P173" s="32"/>
      <c r="Q173" s="32"/>
      <c r="R173" s="32"/>
      <c r="S173" s="32"/>
      <c r="T173" s="32"/>
      <c r="U173" s="32"/>
      <c r="V173" s="32"/>
      <c r="W173" s="32"/>
      <c r="X173" s="32"/>
      <c r="Y173" s="32"/>
      <c r="Z173" s="32"/>
      <c r="AA173" s="32"/>
      <c r="AB173" s="32"/>
      <c r="AC173" s="32"/>
      <c r="AD173" s="32"/>
      <c r="AE173" s="32" t="s">
        <v>1395</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93"/>
      <c r="D174" s="294"/>
      <c r="E174" s="295"/>
      <c r="F174" s="296"/>
      <c r="G174" s="29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82</v>
      </c>
      <c r="B175" s="176" t="s">
        <v>3132</v>
      </c>
      <c r="C175" s="202" t="s">
        <v>3133</v>
      </c>
      <c r="D175" s="181" t="s">
        <v>560</v>
      </c>
      <c r="E175" s="186">
        <v>62</v>
      </c>
      <c r="F175" s="193"/>
      <c r="G175" s="194">
        <f>ROUND(E175*F175,2)</f>
        <v>0</v>
      </c>
      <c r="H175" s="194">
        <v>21</v>
      </c>
      <c r="I175" s="194">
        <f>G175*(1+H175/100)</f>
        <v>0</v>
      </c>
      <c r="J175" s="194">
        <v>0</v>
      </c>
      <c r="K175" s="194">
        <f>ROUND(E175*J175,2)</f>
        <v>0</v>
      </c>
      <c r="L175" s="194">
        <v>0</v>
      </c>
      <c r="M175" s="194">
        <f>ROUND(E175*L175,2)</f>
        <v>0</v>
      </c>
      <c r="N175" s="195"/>
      <c r="O175" s="221" t="s">
        <v>295</v>
      </c>
      <c r="P175" s="32"/>
      <c r="Q175" s="32"/>
      <c r="R175" s="32"/>
      <c r="S175" s="32"/>
      <c r="T175" s="32"/>
      <c r="U175" s="32"/>
      <c r="V175" s="32"/>
      <c r="W175" s="32"/>
      <c r="X175" s="32"/>
      <c r="Y175" s="32"/>
      <c r="Z175" s="32"/>
      <c r="AA175" s="32"/>
      <c r="AB175" s="32"/>
      <c r="AC175" s="32"/>
      <c r="AD175" s="32"/>
      <c r="AE175" s="32" t="s">
        <v>1395</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x14ac:dyDescent="0.2">
      <c r="A177" s="216" t="s">
        <v>276</v>
      </c>
      <c r="B177" s="175" t="s">
        <v>235</v>
      </c>
      <c r="C177" s="201" t="s">
        <v>236</v>
      </c>
      <c r="D177" s="180"/>
      <c r="E177" s="185"/>
      <c r="F177" s="304">
        <f>SUM(G178:G243)</f>
        <v>0</v>
      </c>
      <c r="G177" s="305"/>
      <c r="H177" s="191"/>
      <c r="I177" s="191">
        <f>SUM(I178:I243)</f>
        <v>0</v>
      </c>
      <c r="J177" s="191"/>
      <c r="K177" s="191">
        <f>SUM(K178:K243)</f>
        <v>0</v>
      </c>
      <c r="L177" s="191"/>
      <c r="M177" s="191">
        <f>SUM(M178:M243)</f>
        <v>0</v>
      </c>
      <c r="N177" s="192"/>
      <c r="O177" s="220"/>
      <c r="AE177" t="s">
        <v>277</v>
      </c>
    </row>
    <row r="178" spans="1:60" outlineLevel="1" x14ac:dyDescent="0.2">
      <c r="A178" s="217">
        <v>83</v>
      </c>
      <c r="B178" s="176" t="s">
        <v>3134</v>
      </c>
      <c r="C178" s="202" t="s">
        <v>3135</v>
      </c>
      <c r="D178" s="181" t="s">
        <v>560</v>
      </c>
      <c r="E178" s="186">
        <v>62</v>
      </c>
      <c r="F178" s="193"/>
      <c r="G178" s="194">
        <f>ROUND(E178*F178,2)</f>
        <v>0</v>
      </c>
      <c r="H178" s="194">
        <v>21</v>
      </c>
      <c r="I178" s="194">
        <f>G178*(1+H178/100)</f>
        <v>0</v>
      </c>
      <c r="J178" s="194">
        <v>0</v>
      </c>
      <c r="K178" s="194">
        <f>ROUND(E178*J178,2)</f>
        <v>0</v>
      </c>
      <c r="L178" s="194">
        <v>0</v>
      </c>
      <c r="M178" s="194">
        <f>ROUND(E178*L178,2)</f>
        <v>0</v>
      </c>
      <c r="N178" s="195"/>
      <c r="O178" s="221" t="s">
        <v>295</v>
      </c>
      <c r="P178" s="32"/>
      <c r="Q178" s="32"/>
      <c r="R178" s="32"/>
      <c r="S178" s="32"/>
      <c r="T178" s="32"/>
      <c r="U178" s="32"/>
      <c r="V178" s="32"/>
      <c r="W178" s="32"/>
      <c r="X178" s="32"/>
      <c r="Y178" s="32"/>
      <c r="Z178" s="32"/>
      <c r="AA178" s="32"/>
      <c r="AB178" s="32"/>
      <c r="AC178" s="32"/>
      <c r="AD178" s="32"/>
      <c r="AE178" s="32" t="s">
        <v>1385</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84</v>
      </c>
      <c r="B180" s="176" t="s">
        <v>3136</v>
      </c>
      <c r="C180" s="202" t="s">
        <v>3137</v>
      </c>
      <c r="D180" s="181" t="s">
        <v>759</v>
      </c>
      <c r="E180" s="186">
        <v>8</v>
      </c>
      <c r="F180" s="193"/>
      <c r="G180" s="194">
        <f>ROUND(E180*F180,2)</f>
        <v>0</v>
      </c>
      <c r="H180" s="194">
        <v>21</v>
      </c>
      <c r="I180" s="194">
        <f>G180*(1+H180/100)</f>
        <v>0</v>
      </c>
      <c r="J180" s="194">
        <v>0</v>
      </c>
      <c r="K180" s="194">
        <f>ROUND(E180*J180,2)</f>
        <v>0</v>
      </c>
      <c r="L180" s="194">
        <v>0</v>
      </c>
      <c r="M180" s="194">
        <f>ROUND(E180*L180,2)</f>
        <v>0</v>
      </c>
      <c r="N180" s="195"/>
      <c r="O180" s="221" t="s">
        <v>295</v>
      </c>
      <c r="P180" s="32"/>
      <c r="Q180" s="32"/>
      <c r="R180" s="32"/>
      <c r="S180" s="32"/>
      <c r="T180" s="32"/>
      <c r="U180" s="32"/>
      <c r="V180" s="32"/>
      <c r="W180" s="32"/>
      <c r="X180" s="32"/>
      <c r="Y180" s="32"/>
      <c r="Z180" s="32"/>
      <c r="AA180" s="32"/>
      <c r="AB180" s="32"/>
      <c r="AC180" s="32"/>
      <c r="AD180" s="32"/>
      <c r="AE180" s="32" t="s">
        <v>1385</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85</v>
      </c>
      <c r="B182" s="176" t="s">
        <v>3138</v>
      </c>
      <c r="C182" s="202" t="s">
        <v>3139</v>
      </c>
      <c r="D182" s="181" t="s">
        <v>759</v>
      </c>
      <c r="E182" s="186">
        <v>2</v>
      </c>
      <c r="F182" s="193"/>
      <c r="G182" s="194">
        <f>ROUND(E182*F182,2)</f>
        <v>0</v>
      </c>
      <c r="H182" s="194">
        <v>21</v>
      </c>
      <c r="I182" s="194">
        <f>G182*(1+H182/100)</f>
        <v>0</v>
      </c>
      <c r="J182" s="194">
        <v>0</v>
      </c>
      <c r="K182" s="194">
        <f>ROUND(E182*J182,2)</f>
        <v>0</v>
      </c>
      <c r="L182" s="194">
        <v>0</v>
      </c>
      <c r="M182" s="194">
        <f>ROUND(E182*L182,2)</f>
        <v>0</v>
      </c>
      <c r="N182" s="195"/>
      <c r="O182" s="221" t="s">
        <v>295</v>
      </c>
      <c r="P182" s="32"/>
      <c r="Q182" s="32"/>
      <c r="R182" s="32"/>
      <c r="S182" s="32"/>
      <c r="T182" s="32"/>
      <c r="U182" s="32"/>
      <c r="V182" s="32"/>
      <c r="W182" s="32"/>
      <c r="X182" s="32"/>
      <c r="Y182" s="32"/>
      <c r="Z182" s="32"/>
      <c r="AA182" s="32"/>
      <c r="AB182" s="32"/>
      <c r="AC182" s="32"/>
      <c r="AD182" s="32"/>
      <c r="AE182" s="32" t="s">
        <v>1385</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86</v>
      </c>
      <c r="B184" s="176" t="s">
        <v>3140</v>
      </c>
      <c r="C184" s="202" t="s">
        <v>3141</v>
      </c>
      <c r="D184" s="181" t="s">
        <v>759</v>
      </c>
      <c r="E184" s="186">
        <v>2</v>
      </c>
      <c r="F184" s="193"/>
      <c r="G184" s="194">
        <f>ROUND(E184*F184,2)</f>
        <v>0</v>
      </c>
      <c r="H184" s="194">
        <v>21</v>
      </c>
      <c r="I184" s="194">
        <f>G184*(1+H184/100)</f>
        <v>0</v>
      </c>
      <c r="J184" s="194">
        <v>0</v>
      </c>
      <c r="K184" s="194">
        <f>ROUND(E184*J184,2)</f>
        <v>0</v>
      </c>
      <c r="L184" s="194">
        <v>0</v>
      </c>
      <c r="M184" s="194">
        <f>ROUND(E184*L184,2)</f>
        <v>0</v>
      </c>
      <c r="N184" s="195"/>
      <c r="O184" s="221" t="s">
        <v>295</v>
      </c>
      <c r="P184" s="32"/>
      <c r="Q184" s="32"/>
      <c r="R184" s="32"/>
      <c r="S184" s="32"/>
      <c r="T184" s="32"/>
      <c r="U184" s="32"/>
      <c r="V184" s="32"/>
      <c r="W184" s="32"/>
      <c r="X184" s="32"/>
      <c r="Y184" s="32"/>
      <c r="Z184" s="32"/>
      <c r="AA184" s="32"/>
      <c r="AB184" s="32"/>
      <c r="AC184" s="32"/>
      <c r="AD184" s="32"/>
      <c r="AE184" s="32" t="s">
        <v>1385</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87</v>
      </c>
      <c r="B186" s="176" t="s">
        <v>3142</v>
      </c>
      <c r="C186" s="202" t="s">
        <v>3143</v>
      </c>
      <c r="D186" s="181" t="s">
        <v>759</v>
      </c>
      <c r="E186" s="186">
        <v>4</v>
      </c>
      <c r="F186" s="193"/>
      <c r="G186" s="194">
        <f>ROUND(E186*F186,2)</f>
        <v>0</v>
      </c>
      <c r="H186" s="194">
        <v>21</v>
      </c>
      <c r="I186" s="194">
        <f>G186*(1+H186/100)</f>
        <v>0</v>
      </c>
      <c r="J186" s="194">
        <v>0</v>
      </c>
      <c r="K186" s="194">
        <f>ROUND(E186*J186,2)</f>
        <v>0</v>
      </c>
      <c r="L186" s="194">
        <v>0</v>
      </c>
      <c r="M186" s="194">
        <f>ROUND(E186*L186,2)</f>
        <v>0</v>
      </c>
      <c r="N186" s="195"/>
      <c r="O186" s="221" t="s">
        <v>295</v>
      </c>
      <c r="P186" s="32"/>
      <c r="Q186" s="32"/>
      <c r="R186" s="32"/>
      <c r="S186" s="32"/>
      <c r="T186" s="32"/>
      <c r="U186" s="32"/>
      <c r="V186" s="32"/>
      <c r="W186" s="32"/>
      <c r="X186" s="32"/>
      <c r="Y186" s="32"/>
      <c r="Z186" s="32"/>
      <c r="AA186" s="32"/>
      <c r="AB186" s="32"/>
      <c r="AC186" s="32"/>
      <c r="AD186" s="32"/>
      <c r="AE186" s="32" t="s">
        <v>1385</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7">
        <v>88</v>
      </c>
      <c r="B188" s="176" t="s">
        <v>3144</v>
      </c>
      <c r="C188" s="202" t="s">
        <v>3145</v>
      </c>
      <c r="D188" s="181" t="s">
        <v>759</v>
      </c>
      <c r="E188" s="186">
        <v>8</v>
      </c>
      <c r="F188" s="193"/>
      <c r="G188" s="194">
        <f>ROUND(E188*F188,2)</f>
        <v>0</v>
      </c>
      <c r="H188" s="194">
        <v>21</v>
      </c>
      <c r="I188" s="194">
        <f>G188*(1+H188/100)</f>
        <v>0</v>
      </c>
      <c r="J188" s="194">
        <v>0</v>
      </c>
      <c r="K188" s="194">
        <f>ROUND(E188*J188,2)</f>
        <v>0</v>
      </c>
      <c r="L188" s="194">
        <v>0</v>
      </c>
      <c r="M188" s="194">
        <f>ROUND(E188*L188,2)</f>
        <v>0</v>
      </c>
      <c r="N188" s="195"/>
      <c r="O188" s="221" t="s">
        <v>295</v>
      </c>
      <c r="P188" s="32"/>
      <c r="Q188" s="32"/>
      <c r="R188" s="32"/>
      <c r="S188" s="32"/>
      <c r="T188" s="32"/>
      <c r="U188" s="32"/>
      <c r="V188" s="32"/>
      <c r="W188" s="32"/>
      <c r="X188" s="32"/>
      <c r="Y188" s="32"/>
      <c r="Z188" s="32"/>
      <c r="AA188" s="32"/>
      <c r="AB188" s="32"/>
      <c r="AC188" s="32"/>
      <c r="AD188" s="32"/>
      <c r="AE188" s="32" t="s">
        <v>1385</v>
      </c>
      <c r="AF188" s="32"/>
      <c r="AG188" s="32"/>
      <c r="AH188" s="32"/>
      <c r="AI188" s="32"/>
      <c r="AJ188" s="32"/>
      <c r="AK188" s="32"/>
      <c r="AL188" s="32"/>
      <c r="AM188" s="32">
        <v>21</v>
      </c>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93"/>
      <c r="D189" s="294"/>
      <c r="E189" s="295"/>
      <c r="F189" s="296"/>
      <c r="G189" s="297"/>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7">
        <v>89</v>
      </c>
      <c r="B190" s="176" t="s">
        <v>3146</v>
      </c>
      <c r="C190" s="202" t="s">
        <v>3147</v>
      </c>
      <c r="D190" s="181" t="s">
        <v>759</v>
      </c>
      <c r="E190" s="186">
        <v>2</v>
      </c>
      <c r="F190" s="193"/>
      <c r="G190" s="194">
        <f>ROUND(E190*F190,2)</f>
        <v>0</v>
      </c>
      <c r="H190" s="194">
        <v>21</v>
      </c>
      <c r="I190" s="194">
        <f>G190*(1+H190/100)</f>
        <v>0</v>
      </c>
      <c r="J190" s="194">
        <v>0</v>
      </c>
      <c r="K190" s="194">
        <f>ROUND(E190*J190,2)</f>
        <v>0</v>
      </c>
      <c r="L190" s="194">
        <v>0</v>
      </c>
      <c r="M190" s="194">
        <f>ROUND(E190*L190,2)</f>
        <v>0</v>
      </c>
      <c r="N190" s="195"/>
      <c r="O190" s="221" t="s">
        <v>295</v>
      </c>
      <c r="P190" s="32"/>
      <c r="Q190" s="32"/>
      <c r="R190" s="32"/>
      <c r="S190" s="32"/>
      <c r="T190" s="32"/>
      <c r="U190" s="32"/>
      <c r="V190" s="32"/>
      <c r="W190" s="32"/>
      <c r="X190" s="32"/>
      <c r="Y190" s="32"/>
      <c r="Z190" s="32"/>
      <c r="AA190" s="32"/>
      <c r="AB190" s="32"/>
      <c r="AC190" s="32"/>
      <c r="AD190" s="32"/>
      <c r="AE190" s="32" t="s">
        <v>1385</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90</v>
      </c>
      <c r="B192" s="176" t="s">
        <v>3148</v>
      </c>
      <c r="C192" s="202" t="s">
        <v>3149</v>
      </c>
      <c r="D192" s="181" t="s">
        <v>759</v>
      </c>
      <c r="E192" s="186">
        <v>8</v>
      </c>
      <c r="F192" s="193"/>
      <c r="G192" s="194">
        <f>ROUND(E192*F192,2)</f>
        <v>0</v>
      </c>
      <c r="H192" s="194">
        <v>21</v>
      </c>
      <c r="I192" s="194">
        <f>G192*(1+H192/100)</f>
        <v>0</v>
      </c>
      <c r="J192" s="194">
        <v>0</v>
      </c>
      <c r="K192" s="194">
        <f>ROUND(E192*J192,2)</f>
        <v>0</v>
      </c>
      <c r="L192" s="194">
        <v>0</v>
      </c>
      <c r="M192" s="194">
        <f>ROUND(E192*L192,2)</f>
        <v>0</v>
      </c>
      <c r="N192" s="195"/>
      <c r="O192" s="221" t="s">
        <v>295</v>
      </c>
      <c r="P192" s="32"/>
      <c r="Q192" s="32"/>
      <c r="R192" s="32"/>
      <c r="S192" s="32"/>
      <c r="T192" s="32"/>
      <c r="U192" s="32"/>
      <c r="V192" s="32"/>
      <c r="W192" s="32"/>
      <c r="X192" s="32"/>
      <c r="Y192" s="32"/>
      <c r="Z192" s="32"/>
      <c r="AA192" s="32"/>
      <c r="AB192" s="32"/>
      <c r="AC192" s="32"/>
      <c r="AD192" s="32"/>
      <c r="AE192" s="32" t="s">
        <v>1385</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91</v>
      </c>
      <c r="B194" s="176" t="s">
        <v>3150</v>
      </c>
      <c r="C194" s="202" t="s">
        <v>3151</v>
      </c>
      <c r="D194" s="181" t="s">
        <v>759</v>
      </c>
      <c r="E194" s="186">
        <v>2</v>
      </c>
      <c r="F194" s="193"/>
      <c r="G194" s="194">
        <f>ROUND(E194*F194,2)</f>
        <v>0</v>
      </c>
      <c r="H194" s="194">
        <v>21</v>
      </c>
      <c r="I194" s="194">
        <f>G194*(1+H194/100)</f>
        <v>0</v>
      </c>
      <c r="J194" s="194">
        <v>0</v>
      </c>
      <c r="K194" s="194">
        <f>ROUND(E194*J194,2)</f>
        <v>0</v>
      </c>
      <c r="L194" s="194">
        <v>0</v>
      </c>
      <c r="M194" s="194">
        <f>ROUND(E194*L194,2)</f>
        <v>0</v>
      </c>
      <c r="N194" s="195"/>
      <c r="O194" s="221" t="s">
        <v>295</v>
      </c>
      <c r="P194" s="32"/>
      <c r="Q194" s="32"/>
      <c r="R194" s="32"/>
      <c r="S194" s="32"/>
      <c r="T194" s="32"/>
      <c r="U194" s="32"/>
      <c r="V194" s="32"/>
      <c r="W194" s="32"/>
      <c r="X194" s="32"/>
      <c r="Y194" s="32"/>
      <c r="Z194" s="32"/>
      <c r="AA194" s="32"/>
      <c r="AB194" s="32"/>
      <c r="AC194" s="32"/>
      <c r="AD194" s="32"/>
      <c r="AE194" s="32" t="s">
        <v>1385</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92</v>
      </c>
      <c r="B196" s="176" t="s">
        <v>3152</v>
      </c>
      <c r="C196" s="202" t="s">
        <v>3153</v>
      </c>
      <c r="D196" s="181" t="s">
        <v>759</v>
      </c>
      <c r="E196" s="186">
        <v>4</v>
      </c>
      <c r="F196" s="193"/>
      <c r="G196" s="194">
        <f>ROUND(E196*F196,2)</f>
        <v>0</v>
      </c>
      <c r="H196" s="194">
        <v>21</v>
      </c>
      <c r="I196" s="194">
        <f>G196*(1+H196/100)</f>
        <v>0</v>
      </c>
      <c r="J196" s="194">
        <v>0</v>
      </c>
      <c r="K196" s="194">
        <f>ROUND(E196*J196,2)</f>
        <v>0</v>
      </c>
      <c r="L196" s="194">
        <v>0</v>
      </c>
      <c r="M196" s="194">
        <f>ROUND(E196*L196,2)</f>
        <v>0</v>
      </c>
      <c r="N196" s="195"/>
      <c r="O196" s="221" t="s">
        <v>295</v>
      </c>
      <c r="P196" s="32"/>
      <c r="Q196" s="32"/>
      <c r="R196" s="32"/>
      <c r="S196" s="32"/>
      <c r="T196" s="32"/>
      <c r="U196" s="32"/>
      <c r="V196" s="32"/>
      <c r="W196" s="32"/>
      <c r="X196" s="32"/>
      <c r="Y196" s="32"/>
      <c r="Z196" s="32"/>
      <c r="AA196" s="32"/>
      <c r="AB196" s="32"/>
      <c r="AC196" s="32"/>
      <c r="AD196" s="32"/>
      <c r="AE196" s="32" t="s">
        <v>1385</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93</v>
      </c>
      <c r="B198" s="176" t="s">
        <v>3154</v>
      </c>
      <c r="C198" s="202" t="s">
        <v>3155</v>
      </c>
      <c r="D198" s="181" t="s">
        <v>759</v>
      </c>
      <c r="E198" s="186">
        <v>3</v>
      </c>
      <c r="F198" s="193"/>
      <c r="G198" s="194">
        <f>ROUND(E198*F198,2)</f>
        <v>0</v>
      </c>
      <c r="H198" s="194">
        <v>21</v>
      </c>
      <c r="I198" s="194">
        <f>G198*(1+H198/100)</f>
        <v>0</v>
      </c>
      <c r="J198" s="194">
        <v>0</v>
      </c>
      <c r="K198" s="194">
        <f>ROUND(E198*J198,2)</f>
        <v>0</v>
      </c>
      <c r="L198" s="194">
        <v>0</v>
      </c>
      <c r="M198" s="194">
        <f>ROUND(E198*L198,2)</f>
        <v>0</v>
      </c>
      <c r="N198" s="195"/>
      <c r="O198" s="221" t="s">
        <v>295</v>
      </c>
      <c r="P198" s="32"/>
      <c r="Q198" s="32"/>
      <c r="R198" s="32"/>
      <c r="S198" s="32"/>
      <c r="T198" s="32"/>
      <c r="U198" s="32"/>
      <c r="V198" s="32"/>
      <c r="W198" s="32"/>
      <c r="X198" s="32"/>
      <c r="Y198" s="32"/>
      <c r="Z198" s="32"/>
      <c r="AA198" s="32"/>
      <c r="AB198" s="32"/>
      <c r="AC198" s="32"/>
      <c r="AD198" s="32"/>
      <c r="AE198" s="32" t="s">
        <v>1385</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94</v>
      </c>
      <c r="B200" s="176" t="s">
        <v>3156</v>
      </c>
      <c r="C200" s="202" t="s">
        <v>3157</v>
      </c>
      <c r="D200" s="181" t="s">
        <v>759</v>
      </c>
      <c r="E200" s="186">
        <v>6</v>
      </c>
      <c r="F200" s="193"/>
      <c r="G200" s="194">
        <f>ROUND(E200*F200,2)</f>
        <v>0</v>
      </c>
      <c r="H200" s="194">
        <v>21</v>
      </c>
      <c r="I200" s="194">
        <f>G200*(1+H200/100)</f>
        <v>0</v>
      </c>
      <c r="J200" s="194">
        <v>0</v>
      </c>
      <c r="K200" s="194">
        <f>ROUND(E200*J200,2)</f>
        <v>0</v>
      </c>
      <c r="L200" s="194">
        <v>0</v>
      </c>
      <c r="M200" s="194">
        <f>ROUND(E200*L200,2)</f>
        <v>0</v>
      </c>
      <c r="N200" s="195"/>
      <c r="O200" s="221" t="s">
        <v>295</v>
      </c>
      <c r="P200" s="32"/>
      <c r="Q200" s="32"/>
      <c r="R200" s="32"/>
      <c r="S200" s="32"/>
      <c r="T200" s="32"/>
      <c r="U200" s="32"/>
      <c r="V200" s="32"/>
      <c r="W200" s="32"/>
      <c r="X200" s="32"/>
      <c r="Y200" s="32"/>
      <c r="Z200" s="32"/>
      <c r="AA200" s="32"/>
      <c r="AB200" s="32"/>
      <c r="AC200" s="32"/>
      <c r="AD200" s="32"/>
      <c r="AE200" s="32" t="s">
        <v>1385</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7">
        <v>95</v>
      </c>
      <c r="B202" s="176" t="s">
        <v>3158</v>
      </c>
      <c r="C202" s="202" t="s">
        <v>3159</v>
      </c>
      <c r="D202" s="181" t="s">
        <v>560</v>
      </c>
      <c r="E202" s="186">
        <v>1260</v>
      </c>
      <c r="F202" s="193"/>
      <c r="G202" s="194">
        <f>ROUND(E202*F202,2)</f>
        <v>0</v>
      </c>
      <c r="H202" s="194">
        <v>21</v>
      </c>
      <c r="I202" s="194">
        <f>G202*(1+H202/100)</f>
        <v>0</v>
      </c>
      <c r="J202" s="194">
        <v>0</v>
      </c>
      <c r="K202" s="194">
        <f>ROUND(E202*J202,2)</f>
        <v>0</v>
      </c>
      <c r="L202" s="194">
        <v>0</v>
      </c>
      <c r="M202" s="194">
        <f>ROUND(E202*L202,2)</f>
        <v>0</v>
      </c>
      <c r="N202" s="195"/>
      <c r="O202" s="221" t="s">
        <v>295</v>
      </c>
      <c r="P202" s="32"/>
      <c r="Q202" s="32"/>
      <c r="R202" s="32"/>
      <c r="S202" s="32"/>
      <c r="T202" s="32"/>
      <c r="U202" s="32"/>
      <c r="V202" s="32"/>
      <c r="W202" s="32"/>
      <c r="X202" s="32"/>
      <c r="Y202" s="32"/>
      <c r="Z202" s="32"/>
      <c r="AA202" s="32"/>
      <c r="AB202" s="32"/>
      <c r="AC202" s="32"/>
      <c r="AD202" s="32"/>
      <c r="AE202" s="32" t="s">
        <v>1385</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96</v>
      </c>
      <c r="B204" s="176" t="s">
        <v>3160</v>
      </c>
      <c r="C204" s="202" t="s">
        <v>3161</v>
      </c>
      <c r="D204" s="181" t="s">
        <v>759</v>
      </c>
      <c r="E204" s="186">
        <v>56</v>
      </c>
      <c r="F204" s="193"/>
      <c r="G204" s="194">
        <f>ROUND(E204*F204,2)</f>
        <v>0</v>
      </c>
      <c r="H204" s="194">
        <v>21</v>
      </c>
      <c r="I204" s="194">
        <f>G204*(1+H204/100)</f>
        <v>0</v>
      </c>
      <c r="J204" s="194">
        <v>0</v>
      </c>
      <c r="K204" s="194">
        <f>ROUND(E204*J204,2)</f>
        <v>0</v>
      </c>
      <c r="L204" s="194">
        <v>0</v>
      </c>
      <c r="M204" s="194">
        <f>ROUND(E204*L204,2)</f>
        <v>0</v>
      </c>
      <c r="N204" s="195"/>
      <c r="O204" s="221" t="s">
        <v>295</v>
      </c>
      <c r="P204" s="32"/>
      <c r="Q204" s="32"/>
      <c r="R204" s="32"/>
      <c r="S204" s="32"/>
      <c r="T204" s="32"/>
      <c r="U204" s="32"/>
      <c r="V204" s="32"/>
      <c r="W204" s="32"/>
      <c r="X204" s="32"/>
      <c r="Y204" s="32"/>
      <c r="Z204" s="32"/>
      <c r="AA204" s="32"/>
      <c r="AB204" s="32"/>
      <c r="AC204" s="32"/>
      <c r="AD204" s="32"/>
      <c r="AE204" s="32" t="s">
        <v>1385</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97</v>
      </c>
      <c r="B206" s="176" t="s">
        <v>3162</v>
      </c>
      <c r="C206" s="202" t="s">
        <v>3163</v>
      </c>
      <c r="D206" s="181" t="s">
        <v>759</v>
      </c>
      <c r="E206" s="186">
        <v>28</v>
      </c>
      <c r="F206" s="193"/>
      <c r="G206" s="194">
        <f>ROUND(E206*F206,2)</f>
        <v>0</v>
      </c>
      <c r="H206" s="194">
        <v>21</v>
      </c>
      <c r="I206" s="194">
        <f>G206*(1+H206/100)</f>
        <v>0</v>
      </c>
      <c r="J206" s="194">
        <v>0</v>
      </c>
      <c r="K206" s="194">
        <f>ROUND(E206*J206,2)</f>
        <v>0</v>
      </c>
      <c r="L206" s="194">
        <v>0</v>
      </c>
      <c r="M206" s="194">
        <f>ROUND(E206*L206,2)</f>
        <v>0</v>
      </c>
      <c r="N206" s="195"/>
      <c r="O206" s="221" t="s">
        <v>295</v>
      </c>
      <c r="P206" s="32"/>
      <c r="Q206" s="32"/>
      <c r="R206" s="32"/>
      <c r="S206" s="32"/>
      <c r="T206" s="32"/>
      <c r="U206" s="32"/>
      <c r="V206" s="32"/>
      <c r="W206" s="32"/>
      <c r="X206" s="32"/>
      <c r="Y206" s="32"/>
      <c r="Z206" s="32"/>
      <c r="AA206" s="32"/>
      <c r="AB206" s="32"/>
      <c r="AC206" s="32"/>
      <c r="AD206" s="32"/>
      <c r="AE206" s="32" t="s">
        <v>1385</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93"/>
      <c r="D207" s="294"/>
      <c r="E207" s="295"/>
      <c r="F207" s="296"/>
      <c r="G207" s="297"/>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7">
        <v>98</v>
      </c>
      <c r="B208" s="176" t="s">
        <v>3164</v>
      </c>
      <c r="C208" s="202" t="s">
        <v>3165</v>
      </c>
      <c r="D208" s="181" t="s">
        <v>759</v>
      </c>
      <c r="E208" s="186">
        <v>14</v>
      </c>
      <c r="F208" s="193"/>
      <c r="G208" s="194">
        <f>ROUND(E208*F208,2)</f>
        <v>0</v>
      </c>
      <c r="H208" s="194">
        <v>21</v>
      </c>
      <c r="I208" s="194">
        <f>G208*(1+H208/100)</f>
        <v>0</v>
      </c>
      <c r="J208" s="194">
        <v>0</v>
      </c>
      <c r="K208" s="194">
        <f>ROUND(E208*J208,2)</f>
        <v>0</v>
      </c>
      <c r="L208" s="194">
        <v>0</v>
      </c>
      <c r="M208" s="194">
        <f>ROUND(E208*L208,2)</f>
        <v>0</v>
      </c>
      <c r="N208" s="195"/>
      <c r="O208" s="221" t="s">
        <v>295</v>
      </c>
      <c r="P208" s="32"/>
      <c r="Q208" s="32"/>
      <c r="R208" s="32"/>
      <c r="S208" s="32"/>
      <c r="T208" s="32"/>
      <c r="U208" s="32"/>
      <c r="V208" s="32"/>
      <c r="W208" s="32"/>
      <c r="X208" s="32"/>
      <c r="Y208" s="32"/>
      <c r="Z208" s="32"/>
      <c r="AA208" s="32"/>
      <c r="AB208" s="32"/>
      <c r="AC208" s="32"/>
      <c r="AD208" s="32"/>
      <c r="AE208" s="32" t="s">
        <v>1385</v>
      </c>
      <c r="AF208" s="32"/>
      <c r="AG208" s="32"/>
      <c r="AH208" s="32"/>
      <c r="AI208" s="32"/>
      <c r="AJ208" s="32"/>
      <c r="AK208" s="32"/>
      <c r="AL208" s="32"/>
      <c r="AM208" s="32">
        <v>21</v>
      </c>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93"/>
      <c r="D209" s="294"/>
      <c r="E209" s="295"/>
      <c r="F209" s="296"/>
      <c r="G209" s="29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99</v>
      </c>
      <c r="B210" s="176" t="s">
        <v>3166</v>
      </c>
      <c r="C210" s="202" t="s">
        <v>3167</v>
      </c>
      <c r="D210" s="181" t="s">
        <v>759</v>
      </c>
      <c r="E210" s="186">
        <v>28</v>
      </c>
      <c r="F210" s="193"/>
      <c r="G210" s="194">
        <f>ROUND(E210*F210,2)</f>
        <v>0</v>
      </c>
      <c r="H210" s="194">
        <v>21</v>
      </c>
      <c r="I210" s="194">
        <f>G210*(1+H210/100)</f>
        <v>0</v>
      </c>
      <c r="J210" s="194">
        <v>0</v>
      </c>
      <c r="K210" s="194">
        <f>ROUND(E210*J210,2)</f>
        <v>0</v>
      </c>
      <c r="L210" s="194">
        <v>0</v>
      </c>
      <c r="M210" s="194">
        <f>ROUND(E210*L210,2)</f>
        <v>0</v>
      </c>
      <c r="N210" s="195"/>
      <c r="O210" s="221" t="s">
        <v>295</v>
      </c>
      <c r="P210" s="32"/>
      <c r="Q210" s="32"/>
      <c r="R210" s="32"/>
      <c r="S210" s="32"/>
      <c r="T210" s="32"/>
      <c r="U210" s="32"/>
      <c r="V210" s="32"/>
      <c r="W210" s="32"/>
      <c r="X210" s="32"/>
      <c r="Y210" s="32"/>
      <c r="Z210" s="32"/>
      <c r="AA210" s="32"/>
      <c r="AB210" s="32"/>
      <c r="AC210" s="32"/>
      <c r="AD210" s="32"/>
      <c r="AE210" s="32" t="s">
        <v>1385</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93"/>
      <c r="D211" s="294"/>
      <c r="E211" s="295"/>
      <c r="F211" s="296"/>
      <c r="G211" s="297"/>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7">
        <v>100</v>
      </c>
      <c r="B212" s="176" t="s">
        <v>3168</v>
      </c>
      <c r="C212" s="202" t="s">
        <v>3169</v>
      </c>
      <c r="D212" s="181" t="s">
        <v>759</v>
      </c>
      <c r="E212" s="186">
        <v>28</v>
      </c>
      <c r="F212" s="193"/>
      <c r="G212" s="194">
        <f>ROUND(E212*F212,2)</f>
        <v>0</v>
      </c>
      <c r="H212" s="194">
        <v>21</v>
      </c>
      <c r="I212" s="194">
        <f>G212*(1+H212/100)</f>
        <v>0</v>
      </c>
      <c r="J212" s="194">
        <v>0</v>
      </c>
      <c r="K212" s="194">
        <f>ROUND(E212*J212,2)</f>
        <v>0</v>
      </c>
      <c r="L212" s="194">
        <v>0</v>
      </c>
      <c r="M212" s="194">
        <f>ROUND(E212*L212,2)</f>
        <v>0</v>
      </c>
      <c r="N212" s="195"/>
      <c r="O212" s="221" t="s">
        <v>295</v>
      </c>
      <c r="P212" s="32"/>
      <c r="Q212" s="32"/>
      <c r="R212" s="32"/>
      <c r="S212" s="32"/>
      <c r="T212" s="32"/>
      <c r="U212" s="32"/>
      <c r="V212" s="32"/>
      <c r="W212" s="32"/>
      <c r="X212" s="32"/>
      <c r="Y212" s="32"/>
      <c r="Z212" s="32"/>
      <c r="AA212" s="32"/>
      <c r="AB212" s="32"/>
      <c r="AC212" s="32"/>
      <c r="AD212" s="32"/>
      <c r="AE212" s="32" t="s">
        <v>1395</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101</v>
      </c>
      <c r="B214" s="176" t="s">
        <v>3170</v>
      </c>
      <c r="C214" s="202" t="s">
        <v>3171</v>
      </c>
      <c r="D214" s="181" t="s">
        <v>759</v>
      </c>
      <c r="E214" s="186">
        <v>4</v>
      </c>
      <c r="F214" s="193"/>
      <c r="G214" s="194">
        <f>ROUND(E214*F214,2)</f>
        <v>0</v>
      </c>
      <c r="H214" s="194">
        <v>21</v>
      </c>
      <c r="I214" s="194">
        <f>G214*(1+H214/100)</f>
        <v>0</v>
      </c>
      <c r="J214" s="194">
        <v>0</v>
      </c>
      <c r="K214" s="194">
        <f>ROUND(E214*J214,2)</f>
        <v>0</v>
      </c>
      <c r="L214" s="194">
        <v>0</v>
      </c>
      <c r="M214" s="194">
        <f>ROUND(E214*L214,2)</f>
        <v>0</v>
      </c>
      <c r="N214" s="195"/>
      <c r="O214" s="221" t="s">
        <v>295</v>
      </c>
      <c r="P214" s="32"/>
      <c r="Q214" s="32"/>
      <c r="R214" s="32"/>
      <c r="S214" s="32"/>
      <c r="T214" s="32"/>
      <c r="U214" s="32"/>
      <c r="V214" s="32"/>
      <c r="W214" s="32"/>
      <c r="X214" s="32"/>
      <c r="Y214" s="32"/>
      <c r="Z214" s="32"/>
      <c r="AA214" s="32"/>
      <c r="AB214" s="32"/>
      <c r="AC214" s="32"/>
      <c r="AD214" s="32"/>
      <c r="AE214" s="32" t="s">
        <v>1395</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102</v>
      </c>
      <c r="B216" s="176" t="s">
        <v>3172</v>
      </c>
      <c r="C216" s="202" t="s">
        <v>3173</v>
      </c>
      <c r="D216" s="181" t="s">
        <v>2311</v>
      </c>
      <c r="E216" s="186">
        <v>8</v>
      </c>
      <c r="F216" s="193"/>
      <c r="G216" s="194">
        <f>ROUND(E216*F216,2)</f>
        <v>0</v>
      </c>
      <c r="H216" s="194">
        <v>21</v>
      </c>
      <c r="I216" s="194">
        <f>G216*(1+H216/100)</f>
        <v>0</v>
      </c>
      <c r="J216" s="194">
        <v>0</v>
      </c>
      <c r="K216" s="194">
        <f>ROUND(E216*J216,2)</f>
        <v>0</v>
      </c>
      <c r="L216" s="194">
        <v>0</v>
      </c>
      <c r="M216" s="194">
        <f>ROUND(E216*L216,2)</f>
        <v>0</v>
      </c>
      <c r="N216" s="195"/>
      <c r="O216" s="221" t="s">
        <v>295</v>
      </c>
      <c r="P216" s="32"/>
      <c r="Q216" s="32"/>
      <c r="R216" s="32"/>
      <c r="S216" s="32"/>
      <c r="T216" s="32"/>
      <c r="U216" s="32"/>
      <c r="V216" s="32"/>
      <c r="W216" s="32"/>
      <c r="X216" s="32"/>
      <c r="Y216" s="32"/>
      <c r="Z216" s="32"/>
      <c r="AA216" s="32"/>
      <c r="AB216" s="32"/>
      <c r="AC216" s="32"/>
      <c r="AD216" s="32"/>
      <c r="AE216" s="32" t="s">
        <v>1385</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93"/>
      <c r="D217" s="294"/>
      <c r="E217" s="295"/>
      <c r="F217" s="296"/>
      <c r="G217" s="29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7">
        <v>103</v>
      </c>
      <c r="B218" s="176" t="s">
        <v>3096</v>
      </c>
      <c r="C218" s="202" t="s">
        <v>3097</v>
      </c>
      <c r="D218" s="181" t="s">
        <v>759</v>
      </c>
      <c r="E218" s="186">
        <v>2</v>
      </c>
      <c r="F218" s="193"/>
      <c r="G218" s="194">
        <f>ROUND(E218*F218,2)</f>
        <v>0</v>
      </c>
      <c r="H218" s="194">
        <v>21</v>
      </c>
      <c r="I218" s="194">
        <f>G218*(1+H218/100)</f>
        <v>0</v>
      </c>
      <c r="J218" s="194">
        <v>0</v>
      </c>
      <c r="K218" s="194">
        <f>ROUND(E218*J218,2)</f>
        <v>0</v>
      </c>
      <c r="L218" s="194">
        <v>0</v>
      </c>
      <c r="M218" s="194">
        <f>ROUND(E218*L218,2)</f>
        <v>0</v>
      </c>
      <c r="N218" s="195"/>
      <c r="O218" s="221" t="s">
        <v>295</v>
      </c>
      <c r="P218" s="32"/>
      <c r="Q218" s="32"/>
      <c r="R218" s="32"/>
      <c r="S218" s="32"/>
      <c r="T218" s="32"/>
      <c r="U218" s="32"/>
      <c r="V218" s="32"/>
      <c r="W218" s="32"/>
      <c r="X218" s="32"/>
      <c r="Y218" s="32"/>
      <c r="Z218" s="32"/>
      <c r="AA218" s="32"/>
      <c r="AB218" s="32"/>
      <c r="AC218" s="32"/>
      <c r="AD218" s="32"/>
      <c r="AE218" s="32" t="s">
        <v>1385</v>
      </c>
      <c r="AF218" s="32"/>
      <c r="AG218" s="32"/>
      <c r="AH218" s="32"/>
      <c r="AI218" s="32"/>
      <c r="AJ218" s="32"/>
      <c r="AK218" s="32"/>
      <c r="AL218" s="32"/>
      <c r="AM218" s="32">
        <v>21</v>
      </c>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93"/>
      <c r="D219" s="294"/>
      <c r="E219" s="295"/>
      <c r="F219" s="296"/>
      <c r="G219" s="297"/>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104</v>
      </c>
      <c r="B220" s="176" t="s">
        <v>3174</v>
      </c>
      <c r="C220" s="202" t="s">
        <v>3175</v>
      </c>
      <c r="D220" s="181" t="s">
        <v>2311</v>
      </c>
      <c r="E220" s="186">
        <v>4</v>
      </c>
      <c r="F220" s="193"/>
      <c r="G220" s="194">
        <f>ROUND(E220*F220,2)</f>
        <v>0</v>
      </c>
      <c r="H220" s="194">
        <v>21</v>
      </c>
      <c r="I220" s="194">
        <f>G220*(1+H220/100)</f>
        <v>0</v>
      </c>
      <c r="J220" s="194">
        <v>0</v>
      </c>
      <c r="K220" s="194">
        <f>ROUND(E220*J220,2)</f>
        <v>0</v>
      </c>
      <c r="L220" s="194">
        <v>0</v>
      </c>
      <c r="M220" s="194">
        <f>ROUND(E220*L220,2)</f>
        <v>0</v>
      </c>
      <c r="N220" s="195"/>
      <c r="O220" s="221" t="s">
        <v>295</v>
      </c>
      <c r="P220" s="32"/>
      <c r="Q220" s="32"/>
      <c r="R220" s="32"/>
      <c r="S220" s="32"/>
      <c r="T220" s="32"/>
      <c r="U220" s="32"/>
      <c r="V220" s="32"/>
      <c r="W220" s="32"/>
      <c r="X220" s="32"/>
      <c r="Y220" s="32"/>
      <c r="Z220" s="32"/>
      <c r="AA220" s="32"/>
      <c r="AB220" s="32"/>
      <c r="AC220" s="32"/>
      <c r="AD220" s="32"/>
      <c r="AE220" s="32" t="s">
        <v>1385</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7">
        <v>105</v>
      </c>
      <c r="B222" s="176" t="s">
        <v>3176</v>
      </c>
      <c r="C222" s="202" t="s">
        <v>3117</v>
      </c>
      <c r="D222" s="181" t="s">
        <v>2311</v>
      </c>
      <c r="E222" s="186">
        <v>2</v>
      </c>
      <c r="F222" s="193"/>
      <c r="G222" s="194">
        <f>ROUND(E222*F222,2)</f>
        <v>0</v>
      </c>
      <c r="H222" s="194">
        <v>21</v>
      </c>
      <c r="I222" s="194">
        <f>G222*(1+H222/100)</f>
        <v>0</v>
      </c>
      <c r="J222" s="194">
        <v>0</v>
      </c>
      <c r="K222" s="194">
        <f>ROUND(E222*J222,2)</f>
        <v>0</v>
      </c>
      <c r="L222" s="194">
        <v>0</v>
      </c>
      <c r="M222" s="194">
        <f>ROUND(E222*L222,2)</f>
        <v>0</v>
      </c>
      <c r="N222" s="195"/>
      <c r="O222" s="221" t="s">
        <v>295</v>
      </c>
      <c r="P222" s="32"/>
      <c r="Q222" s="32"/>
      <c r="R222" s="32"/>
      <c r="S222" s="32"/>
      <c r="T222" s="32"/>
      <c r="U222" s="32"/>
      <c r="V222" s="32"/>
      <c r="W222" s="32"/>
      <c r="X222" s="32"/>
      <c r="Y222" s="32"/>
      <c r="Z222" s="32"/>
      <c r="AA222" s="32"/>
      <c r="AB222" s="32"/>
      <c r="AC222" s="32"/>
      <c r="AD222" s="32"/>
      <c r="AE222" s="32" t="s">
        <v>1385</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106</v>
      </c>
      <c r="B224" s="176" t="s">
        <v>3177</v>
      </c>
      <c r="C224" s="202" t="s">
        <v>3178</v>
      </c>
      <c r="D224" s="181" t="s">
        <v>2311</v>
      </c>
      <c r="E224" s="186">
        <v>4</v>
      </c>
      <c r="F224" s="193"/>
      <c r="G224" s="194">
        <f>ROUND(E224*F224,2)</f>
        <v>0</v>
      </c>
      <c r="H224" s="194">
        <v>21</v>
      </c>
      <c r="I224" s="194">
        <f>G224*(1+H224/100)</f>
        <v>0</v>
      </c>
      <c r="J224" s="194">
        <v>0</v>
      </c>
      <c r="K224" s="194">
        <f>ROUND(E224*J224,2)</f>
        <v>0</v>
      </c>
      <c r="L224" s="194">
        <v>0</v>
      </c>
      <c r="M224" s="194">
        <f>ROUND(E224*L224,2)</f>
        <v>0</v>
      </c>
      <c r="N224" s="195"/>
      <c r="O224" s="221" t="s">
        <v>295</v>
      </c>
      <c r="P224" s="32"/>
      <c r="Q224" s="32"/>
      <c r="R224" s="32"/>
      <c r="S224" s="32"/>
      <c r="T224" s="32"/>
      <c r="U224" s="32"/>
      <c r="V224" s="32"/>
      <c r="W224" s="32"/>
      <c r="X224" s="32"/>
      <c r="Y224" s="32"/>
      <c r="Z224" s="32"/>
      <c r="AA224" s="32"/>
      <c r="AB224" s="32"/>
      <c r="AC224" s="32"/>
      <c r="AD224" s="32"/>
      <c r="AE224" s="32" t="s">
        <v>1385</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107</v>
      </c>
      <c r="B226" s="176" t="s">
        <v>2972</v>
      </c>
      <c r="C226" s="202" t="s">
        <v>2973</v>
      </c>
      <c r="D226" s="181" t="s">
        <v>759</v>
      </c>
      <c r="E226" s="186">
        <v>1</v>
      </c>
      <c r="F226" s="193"/>
      <c r="G226" s="194">
        <f>ROUND(E226*F226,2)</f>
        <v>0</v>
      </c>
      <c r="H226" s="194">
        <v>21</v>
      </c>
      <c r="I226" s="194">
        <f>G226*(1+H226/100)</f>
        <v>0</v>
      </c>
      <c r="J226" s="194">
        <v>0</v>
      </c>
      <c r="K226" s="194">
        <f>ROUND(E226*J226,2)</f>
        <v>0</v>
      </c>
      <c r="L226" s="194">
        <v>0</v>
      </c>
      <c r="M226" s="194">
        <f>ROUND(E226*L226,2)</f>
        <v>0</v>
      </c>
      <c r="N226" s="195"/>
      <c r="O226" s="221" t="s">
        <v>295</v>
      </c>
      <c r="P226" s="32"/>
      <c r="Q226" s="32"/>
      <c r="R226" s="32"/>
      <c r="S226" s="32"/>
      <c r="T226" s="32"/>
      <c r="U226" s="32"/>
      <c r="V226" s="32"/>
      <c r="W226" s="32"/>
      <c r="X226" s="32"/>
      <c r="Y226" s="32"/>
      <c r="Z226" s="32"/>
      <c r="AA226" s="32"/>
      <c r="AB226" s="32"/>
      <c r="AC226" s="32"/>
      <c r="AD226" s="32"/>
      <c r="AE226" s="32" t="s">
        <v>1385</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177"/>
      <c r="C227" s="293"/>
      <c r="D227" s="294"/>
      <c r="E227" s="295"/>
      <c r="F227" s="296"/>
      <c r="G227" s="297"/>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7">
        <v>108</v>
      </c>
      <c r="B228" s="176" t="s">
        <v>2974</v>
      </c>
      <c r="C228" s="202" t="s">
        <v>2975</v>
      </c>
      <c r="D228" s="181" t="s">
        <v>759</v>
      </c>
      <c r="E228" s="186">
        <v>1</v>
      </c>
      <c r="F228" s="193"/>
      <c r="G228" s="194">
        <f>ROUND(E228*F228,2)</f>
        <v>0</v>
      </c>
      <c r="H228" s="194">
        <v>21</v>
      </c>
      <c r="I228" s="194">
        <f>G228*(1+H228/100)</f>
        <v>0</v>
      </c>
      <c r="J228" s="194">
        <v>0</v>
      </c>
      <c r="K228" s="194">
        <f>ROUND(E228*J228,2)</f>
        <v>0</v>
      </c>
      <c r="L228" s="194">
        <v>0</v>
      </c>
      <c r="M228" s="194">
        <f>ROUND(E228*L228,2)</f>
        <v>0</v>
      </c>
      <c r="N228" s="195"/>
      <c r="O228" s="221" t="s">
        <v>295</v>
      </c>
      <c r="P228" s="32"/>
      <c r="Q228" s="32"/>
      <c r="R228" s="32"/>
      <c r="S228" s="32"/>
      <c r="T228" s="32"/>
      <c r="U228" s="32"/>
      <c r="V228" s="32"/>
      <c r="W228" s="32"/>
      <c r="X228" s="32"/>
      <c r="Y228" s="32"/>
      <c r="Z228" s="32"/>
      <c r="AA228" s="32"/>
      <c r="AB228" s="32"/>
      <c r="AC228" s="32"/>
      <c r="AD228" s="32"/>
      <c r="AE228" s="32" t="s">
        <v>1385</v>
      </c>
      <c r="AF228" s="32"/>
      <c r="AG228" s="32"/>
      <c r="AH228" s="32"/>
      <c r="AI228" s="32"/>
      <c r="AJ228" s="32"/>
      <c r="AK228" s="32"/>
      <c r="AL228" s="32"/>
      <c r="AM228" s="32">
        <v>21</v>
      </c>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177"/>
      <c r="C229" s="293"/>
      <c r="D229" s="294"/>
      <c r="E229" s="295"/>
      <c r="F229" s="296"/>
      <c r="G229" s="297"/>
      <c r="H229" s="194"/>
      <c r="I229" s="194"/>
      <c r="J229" s="194"/>
      <c r="K229" s="194"/>
      <c r="L229" s="194"/>
      <c r="M229" s="194"/>
      <c r="N229" s="195"/>
      <c r="O229" s="221"/>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7">
        <v>109</v>
      </c>
      <c r="B230" s="176" t="s">
        <v>3179</v>
      </c>
      <c r="C230" s="202" t="s">
        <v>3180</v>
      </c>
      <c r="D230" s="181" t="s">
        <v>560</v>
      </c>
      <c r="E230" s="186">
        <v>40</v>
      </c>
      <c r="F230" s="193"/>
      <c r="G230" s="194">
        <f>ROUND(E230*F230,2)</f>
        <v>0</v>
      </c>
      <c r="H230" s="194">
        <v>21</v>
      </c>
      <c r="I230" s="194">
        <f>G230*(1+H230/100)</f>
        <v>0</v>
      </c>
      <c r="J230" s="194">
        <v>0</v>
      </c>
      <c r="K230" s="194">
        <f>ROUND(E230*J230,2)</f>
        <v>0</v>
      </c>
      <c r="L230" s="194">
        <v>0</v>
      </c>
      <c r="M230" s="194">
        <f>ROUND(E230*L230,2)</f>
        <v>0</v>
      </c>
      <c r="N230" s="195"/>
      <c r="O230" s="221" t="s">
        <v>295</v>
      </c>
      <c r="P230" s="32"/>
      <c r="Q230" s="32"/>
      <c r="R230" s="32"/>
      <c r="S230" s="32"/>
      <c r="T230" s="32"/>
      <c r="U230" s="32"/>
      <c r="V230" s="32"/>
      <c r="W230" s="32"/>
      <c r="X230" s="32"/>
      <c r="Y230" s="32"/>
      <c r="Z230" s="32"/>
      <c r="AA230" s="32"/>
      <c r="AB230" s="32"/>
      <c r="AC230" s="32"/>
      <c r="AD230" s="32"/>
      <c r="AE230" s="32" t="s">
        <v>1395</v>
      </c>
      <c r="AF230" s="32"/>
      <c r="AG230" s="32"/>
      <c r="AH230" s="32"/>
      <c r="AI230" s="32"/>
      <c r="AJ230" s="32"/>
      <c r="AK230" s="32"/>
      <c r="AL230" s="32"/>
      <c r="AM230" s="32">
        <v>21</v>
      </c>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93"/>
      <c r="D231" s="294"/>
      <c r="E231" s="295"/>
      <c r="F231" s="296"/>
      <c r="G231" s="297"/>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7">
        <v>110</v>
      </c>
      <c r="B232" s="176" t="s">
        <v>3181</v>
      </c>
      <c r="C232" s="202" t="s">
        <v>3182</v>
      </c>
      <c r="D232" s="181" t="s">
        <v>759</v>
      </c>
      <c r="E232" s="186">
        <v>1</v>
      </c>
      <c r="F232" s="193"/>
      <c r="G232" s="194">
        <f>ROUND(E232*F232,2)</f>
        <v>0</v>
      </c>
      <c r="H232" s="194">
        <v>21</v>
      </c>
      <c r="I232" s="194">
        <f>G232*(1+H232/100)</f>
        <v>0</v>
      </c>
      <c r="J232" s="194">
        <v>0</v>
      </c>
      <c r="K232" s="194">
        <f>ROUND(E232*J232,2)</f>
        <v>0</v>
      </c>
      <c r="L232" s="194">
        <v>0</v>
      </c>
      <c r="M232" s="194">
        <f>ROUND(E232*L232,2)</f>
        <v>0</v>
      </c>
      <c r="N232" s="195"/>
      <c r="O232" s="221" t="s">
        <v>295</v>
      </c>
      <c r="P232" s="32"/>
      <c r="Q232" s="32"/>
      <c r="R232" s="32"/>
      <c r="S232" s="32"/>
      <c r="T232" s="32"/>
      <c r="U232" s="32"/>
      <c r="V232" s="32"/>
      <c r="W232" s="32"/>
      <c r="X232" s="32"/>
      <c r="Y232" s="32"/>
      <c r="Z232" s="32"/>
      <c r="AA232" s="32"/>
      <c r="AB232" s="32"/>
      <c r="AC232" s="32"/>
      <c r="AD232" s="32"/>
      <c r="AE232" s="32" t="s">
        <v>1385</v>
      </c>
      <c r="AF232" s="32"/>
      <c r="AG232" s="32"/>
      <c r="AH232" s="32"/>
      <c r="AI232" s="32"/>
      <c r="AJ232" s="32"/>
      <c r="AK232" s="32"/>
      <c r="AL232" s="32"/>
      <c r="AM232" s="32">
        <v>21</v>
      </c>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93"/>
      <c r="D233" s="294"/>
      <c r="E233" s="295"/>
      <c r="F233" s="296"/>
      <c r="G233" s="297"/>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7">
        <v>111</v>
      </c>
      <c r="B234" s="176" t="s">
        <v>3183</v>
      </c>
      <c r="C234" s="202" t="s">
        <v>3184</v>
      </c>
      <c r="D234" s="181" t="s">
        <v>560</v>
      </c>
      <c r="E234" s="186">
        <v>40</v>
      </c>
      <c r="F234" s="193"/>
      <c r="G234" s="194">
        <f>ROUND(E234*F234,2)</f>
        <v>0</v>
      </c>
      <c r="H234" s="194">
        <v>21</v>
      </c>
      <c r="I234" s="194">
        <f>G234*(1+H234/100)</f>
        <v>0</v>
      </c>
      <c r="J234" s="194">
        <v>0</v>
      </c>
      <c r="K234" s="194">
        <f>ROUND(E234*J234,2)</f>
        <v>0</v>
      </c>
      <c r="L234" s="194">
        <v>0</v>
      </c>
      <c r="M234" s="194">
        <f>ROUND(E234*L234,2)</f>
        <v>0</v>
      </c>
      <c r="N234" s="195"/>
      <c r="O234" s="221" t="s">
        <v>295</v>
      </c>
      <c r="P234" s="32"/>
      <c r="Q234" s="32"/>
      <c r="R234" s="32"/>
      <c r="S234" s="32"/>
      <c r="T234" s="32"/>
      <c r="U234" s="32"/>
      <c r="V234" s="32"/>
      <c r="W234" s="32"/>
      <c r="X234" s="32"/>
      <c r="Y234" s="32"/>
      <c r="Z234" s="32"/>
      <c r="AA234" s="32"/>
      <c r="AB234" s="32"/>
      <c r="AC234" s="32"/>
      <c r="AD234" s="32"/>
      <c r="AE234" s="32" t="s">
        <v>1385</v>
      </c>
      <c r="AF234" s="32"/>
      <c r="AG234" s="32"/>
      <c r="AH234" s="32"/>
      <c r="AI234" s="32"/>
      <c r="AJ234" s="32"/>
      <c r="AK234" s="32"/>
      <c r="AL234" s="32"/>
      <c r="AM234" s="32">
        <v>21</v>
      </c>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93"/>
      <c r="D235" s="294"/>
      <c r="E235" s="295"/>
      <c r="F235" s="296"/>
      <c r="G235" s="297"/>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7">
        <v>112</v>
      </c>
      <c r="B236" s="176" t="s">
        <v>3185</v>
      </c>
      <c r="C236" s="202" t="s">
        <v>3186</v>
      </c>
      <c r="D236" s="181" t="s">
        <v>759</v>
      </c>
      <c r="E236" s="186">
        <v>1</v>
      </c>
      <c r="F236" s="193"/>
      <c r="G236" s="194">
        <f>ROUND(E236*F236,2)</f>
        <v>0</v>
      </c>
      <c r="H236" s="194">
        <v>21</v>
      </c>
      <c r="I236" s="194">
        <f>G236*(1+H236/100)</f>
        <v>0</v>
      </c>
      <c r="J236" s="194">
        <v>0</v>
      </c>
      <c r="K236" s="194">
        <f>ROUND(E236*J236,2)</f>
        <v>0</v>
      </c>
      <c r="L236" s="194">
        <v>0</v>
      </c>
      <c r="M236" s="194">
        <f>ROUND(E236*L236,2)</f>
        <v>0</v>
      </c>
      <c r="N236" s="195"/>
      <c r="O236" s="221" t="s">
        <v>295</v>
      </c>
      <c r="P236" s="32"/>
      <c r="Q236" s="32"/>
      <c r="R236" s="32"/>
      <c r="S236" s="32"/>
      <c r="T236" s="32"/>
      <c r="U236" s="32"/>
      <c r="V236" s="32"/>
      <c r="W236" s="32"/>
      <c r="X236" s="32"/>
      <c r="Y236" s="32"/>
      <c r="Z236" s="32"/>
      <c r="AA236" s="32"/>
      <c r="AB236" s="32"/>
      <c r="AC236" s="32"/>
      <c r="AD236" s="32"/>
      <c r="AE236" s="32" t="s">
        <v>1385</v>
      </c>
      <c r="AF236" s="32"/>
      <c r="AG236" s="32"/>
      <c r="AH236" s="32"/>
      <c r="AI236" s="32"/>
      <c r="AJ236" s="32"/>
      <c r="AK236" s="32"/>
      <c r="AL236" s="32"/>
      <c r="AM236" s="32">
        <v>21</v>
      </c>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93"/>
      <c r="D237" s="294"/>
      <c r="E237" s="295"/>
      <c r="F237" s="296"/>
      <c r="G237" s="29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7">
        <v>113</v>
      </c>
      <c r="B238" s="176" t="s">
        <v>3187</v>
      </c>
      <c r="C238" s="202" t="s">
        <v>3188</v>
      </c>
      <c r="D238" s="181" t="s">
        <v>759</v>
      </c>
      <c r="E238" s="186">
        <v>2</v>
      </c>
      <c r="F238" s="193"/>
      <c r="G238" s="194">
        <f>ROUND(E238*F238,2)</f>
        <v>0</v>
      </c>
      <c r="H238" s="194">
        <v>21</v>
      </c>
      <c r="I238" s="194">
        <f>G238*(1+H238/100)</f>
        <v>0</v>
      </c>
      <c r="J238" s="194">
        <v>0</v>
      </c>
      <c r="K238" s="194">
        <f>ROUND(E238*J238,2)</f>
        <v>0</v>
      </c>
      <c r="L238" s="194">
        <v>0</v>
      </c>
      <c r="M238" s="194">
        <f>ROUND(E238*L238,2)</f>
        <v>0</v>
      </c>
      <c r="N238" s="195"/>
      <c r="O238" s="221" t="s">
        <v>295</v>
      </c>
      <c r="P238" s="32"/>
      <c r="Q238" s="32"/>
      <c r="R238" s="32"/>
      <c r="S238" s="32"/>
      <c r="T238" s="32"/>
      <c r="U238" s="32"/>
      <c r="V238" s="32"/>
      <c r="W238" s="32"/>
      <c r="X238" s="32"/>
      <c r="Y238" s="32"/>
      <c r="Z238" s="32"/>
      <c r="AA238" s="32"/>
      <c r="AB238" s="32"/>
      <c r="AC238" s="32"/>
      <c r="AD238" s="32"/>
      <c r="AE238" s="32" t="s">
        <v>1385</v>
      </c>
      <c r="AF238" s="32"/>
      <c r="AG238" s="32"/>
      <c r="AH238" s="32"/>
      <c r="AI238" s="32"/>
      <c r="AJ238" s="32"/>
      <c r="AK238" s="32"/>
      <c r="AL238" s="32"/>
      <c r="AM238" s="32">
        <v>21</v>
      </c>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93"/>
      <c r="D239" s="294"/>
      <c r="E239" s="295"/>
      <c r="F239" s="296"/>
      <c r="G239" s="29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7">
        <v>114</v>
      </c>
      <c r="B240" s="176" t="s">
        <v>3189</v>
      </c>
      <c r="C240" s="202" t="s">
        <v>3033</v>
      </c>
      <c r="D240" s="181" t="s">
        <v>2311</v>
      </c>
      <c r="E240" s="186">
        <v>6</v>
      </c>
      <c r="F240" s="193"/>
      <c r="G240" s="194">
        <f>ROUND(E240*F240,2)</f>
        <v>0</v>
      </c>
      <c r="H240" s="194">
        <v>21</v>
      </c>
      <c r="I240" s="194">
        <f>G240*(1+H240/100)</f>
        <v>0</v>
      </c>
      <c r="J240" s="194">
        <v>0</v>
      </c>
      <c r="K240" s="194">
        <f>ROUND(E240*J240,2)</f>
        <v>0</v>
      </c>
      <c r="L240" s="194">
        <v>0</v>
      </c>
      <c r="M240" s="194">
        <f>ROUND(E240*L240,2)</f>
        <v>0</v>
      </c>
      <c r="N240" s="195"/>
      <c r="O240" s="221" t="s">
        <v>295</v>
      </c>
      <c r="P240" s="32"/>
      <c r="Q240" s="32"/>
      <c r="R240" s="32"/>
      <c r="S240" s="32"/>
      <c r="T240" s="32"/>
      <c r="U240" s="32"/>
      <c r="V240" s="32"/>
      <c r="W240" s="32"/>
      <c r="X240" s="32"/>
      <c r="Y240" s="32"/>
      <c r="Z240" s="32"/>
      <c r="AA240" s="32"/>
      <c r="AB240" s="32"/>
      <c r="AC240" s="32"/>
      <c r="AD240" s="32"/>
      <c r="AE240" s="32" t="s">
        <v>1385</v>
      </c>
      <c r="AF240" s="32"/>
      <c r="AG240" s="32"/>
      <c r="AH240" s="32"/>
      <c r="AI240" s="32"/>
      <c r="AJ240" s="32"/>
      <c r="AK240" s="32"/>
      <c r="AL240" s="32"/>
      <c r="AM240" s="32">
        <v>21</v>
      </c>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177"/>
      <c r="C241" s="293"/>
      <c r="D241" s="294"/>
      <c r="E241" s="295"/>
      <c r="F241" s="296"/>
      <c r="G241" s="297"/>
      <c r="H241" s="194"/>
      <c r="I241" s="194"/>
      <c r="J241" s="194"/>
      <c r="K241" s="194"/>
      <c r="L241" s="194"/>
      <c r="M241" s="194"/>
      <c r="N241" s="195"/>
      <c r="O241" s="221"/>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7">
        <v>115</v>
      </c>
      <c r="B242" s="176" t="s">
        <v>3190</v>
      </c>
      <c r="C242" s="202" t="s">
        <v>3035</v>
      </c>
      <c r="D242" s="181" t="s">
        <v>2311</v>
      </c>
      <c r="E242" s="186">
        <v>6</v>
      </c>
      <c r="F242" s="193"/>
      <c r="G242" s="194">
        <f>ROUND(E242*F242,2)</f>
        <v>0</v>
      </c>
      <c r="H242" s="194">
        <v>21</v>
      </c>
      <c r="I242" s="194">
        <f>G242*(1+H242/100)</f>
        <v>0</v>
      </c>
      <c r="J242" s="194">
        <v>0</v>
      </c>
      <c r="K242" s="194">
        <f>ROUND(E242*J242,2)</f>
        <v>0</v>
      </c>
      <c r="L242" s="194">
        <v>0</v>
      </c>
      <c r="M242" s="194">
        <f>ROUND(E242*L242,2)</f>
        <v>0</v>
      </c>
      <c r="N242" s="195"/>
      <c r="O242" s="221" t="s">
        <v>295</v>
      </c>
      <c r="P242" s="32"/>
      <c r="Q242" s="32"/>
      <c r="R242" s="32"/>
      <c r="S242" s="32"/>
      <c r="T242" s="32"/>
      <c r="U242" s="32"/>
      <c r="V242" s="32"/>
      <c r="W242" s="32"/>
      <c r="X242" s="32"/>
      <c r="Y242" s="32"/>
      <c r="Z242" s="32"/>
      <c r="AA242" s="32"/>
      <c r="AB242" s="32"/>
      <c r="AC242" s="32"/>
      <c r="AD242" s="32"/>
      <c r="AE242" s="32" t="s">
        <v>1385</v>
      </c>
      <c r="AF242" s="32"/>
      <c r="AG242" s="32"/>
      <c r="AH242" s="32"/>
      <c r="AI242" s="32"/>
      <c r="AJ242" s="32"/>
      <c r="AK242" s="32"/>
      <c r="AL242" s="32"/>
      <c r="AM242" s="32">
        <v>21</v>
      </c>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93"/>
      <c r="D243" s="294"/>
      <c r="E243" s="295"/>
      <c r="F243" s="296"/>
      <c r="G243" s="297"/>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x14ac:dyDescent="0.2">
      <c r="A244" s="216" t="s">
        <v>276</v>
      </c>
      <c r="B244" s="175" t="s">
        <v>237</v>
      </c>
      <c r="C244" s="201" t="s">
        <v>238</v>
      </c>
      <c r="D244" s="180"/>
      <c r="E244" s="185"/>
      <c r="F244" s="304">
        <f>SUM(G245:G280)</f>
        <v>0</v>
      </c>
      <c r="G244" s="305"/>
      <c r="H244" s="191"/>
      <c r="I244" s="191">
        <f>SUM(I245:I280)</f>
        <v>0</v>
      </c>
      <c r="J244" s="191"/>
      <c r="K244" s="191">
        <f>SUM(K245:K280)</f>
        <v>0</v>
      </c>
      <c r="L244" s="191"/>
      <c r="M244" s="191">
        <f>SUM(M245:M280)</f>
        <v>0</v>
      </c>
      <c r="N244" s="192"/>
      <c r="O244" s="220"/>
      <c r="AE244" t="s">
        <v>277</v>
      </c>
    </row>
    <row r="245" spans="1:60" outlineLevel="1" x14ac:dyDescent="0.2">
      <c r="A245" s="217">
        <v>116</v>
      </c>
      <c r="B245" s="176" t="s">
        <v>3120</v>
      </c>
      <c r="C245" s="202" t="s">
        <v>3121</v>
      </c>
      <c r="D245" s="181" t="s">
        <v>21</v>
      </c>
      <c r="E245" s="186">
        <v>0</v>
      </c>
      <c r="F245" s="193"/>
      <c r="G245" s="194">
        <f>ROUND(E245*F245,2)</f>
        <v>0</v>
      </c>
      <c r="H245" s="194">
        <v>21</v>
      </c>
      <c r="I245" s="194">
        <f>G245*(1+H245/100)</f>
        <v>0</v>
      </c>
      <c r="J245" s="194">
        <v>0</v>
      </c>
      <c r="K245" s="194">
        <f>ROUND(E245*J245,2)</f>
        <v>0</v>
      </c>
      <c r="L245" s="194">
        <v>0</v>
      </c>
      <c r="M245" s="194">
        <f>ROUND(E245*L245,2)</f>
        <v>0</v>
      </c>
      <c r="N245" s="195"/>
      <c r="O245" s="221" t="s">
        <v>295</v>
      </c>
      <c r="P245" s="32"/>
      <c r="Q245" s="32"/>
      <c r="R245" s="32"/>
      <c r="S245" s="32"/>
      <c r="T245" s="32"/>
      <c r="U245" s="32"/>
      <c r="V245" s="32"/>
      <c r="W245" s="32"/>
      <c r="X245" s="32"/>
      <c r="Y245" s="32"/>
      <c r="Z245" s="32"/>
      <c r="AA245" s="32"/>
      <c r="AB245" s="32"/>
      <c r="AC245" s="32"/>
      <c r="AD245" s="32"/>
      <c r="AE245" s="32" t="s">
        <v>1395</v>
      </c>
      <c r="AF245" s="32"/>
      <c r="AG245" s="32"/>
      <c r="AH245" s="32"/>
      <c r="AI245" s="32"/>
      <c r="AJ245" s="32"/>
      <c r="AK245" s="32"/>
      <c r="AL245" s="32"/>
      <c r="AM245" s="32">
        <v>21</v>
      </c>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117</v>
      </c>
      <c r="B247" s="176" t="s">
        <v>3191</v>
      </c>
      <c r="C247" s="202" t="s">
        <v>3192</v>
      </c>
      <c r="D247" s="181" t="s">
        <v>759</v>
      </c>
      <c r="E247" s="186">
        <v>3</v>
      </c>
      <c r="F247" s="193"/>
      <c r="G247" s="194">
        <f>ROUND(E247*F247,2)</f>
        <v>0</v>
      </c>
      <c r="H247" s="194">
        <v>21</v>
      </c>
      <c r="I247" s="194">
        <f>G247*(1+H247/100)</f>
        <v>0</v>
      </c>
      <c r="J247" s="194">
        <v>0</v>
      </c>
      <c r="K247" s="194">
        <f>ROUND(E247*J247,2)</f>
        <v>0</v>
      </c>
      <c r="L247" s="194">
        <v>0</v>
      </c>
      <c r="M247" s="194">
        <f>ROUND(E247*L247,2)</f>
        <v>0</v>
      </c>
      <c r="N247" s="195"/>
      <c r="O247" s="221" t="s">
        <v>295</v>
      </c>
      <c r="P247" s="32"/>
      <c r="Q247" s="32"/>
      <c r="R247" s="32"/>
      <c r="S247" s="32"/>
      <c r="T247" s="32"/>
      <c r="U247" s="32"/>
      <c r="V247" s="32"/>
      <c r="W247" s="32"/>
      <c r="X247" s="32"/>
      <c r="Y247" s="32"/>
      <c r="Z247" s="32"/>
      <c r="AA247" s="32"/>
      <c r="AB247" s="32"/>
      <c r="AC247" s="32"/>
      <c r="AD247" s="32"/>
      <c r="AE247" s="32" t="s">
        <v>1385</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7">
        <v>118</v>
      </c>
      <c r="B249" s="176" t="s">
        <v>3193</v>
      </c>
      <c r="C249" s="202" t="s">
        <v>3194</v>
      </c>
      <c r="D249" s="181" t="s">
        <v>759</v>
      </c>
      <c r="E249" s="186">
        <v>14</v>
      </c>
      <c r="F249" s="193"/>
      <c r="G249" s="194">
        <f>ROUND(E249*F249,2)</f>
        <v>0</v>
      </c>
      <c r="H249" s="194">
        <v>21</v>
      </c>
      <c r="I249" s="194">
        <f>G249*(1+H249/100)</f>
        <v>0</v>
      </c>
      <c r="J249" s="194">
        <v>0</v>
      </c>
      <c r="K249" s="194">
        <f>ROUND(E249*J249,2)</f>
        <v>0</v>
      </c>
      <c r="L249" s="194">
        <v>0</v>
      </c>
      <c r="M249" s="194">
        <f>ROUND(E249*L249,2)</f>
        <v>0</v>
      </c>
      <c r="N249" s="195"/>
      <c r="O249" s="221" t="s">
        <v>295</v>
      </c>
      <c r="P249" s="32"/>
      <c r="Q249" s="32"/>
      <c r="R249" s="32"/>
      <c r="S249" s="32"/>
      <c r="T249" s="32"/>
      <c r="U249" s="32"/>
      <c r="V249" s="32"/>
      <c r="W249" s="32"/>
      <c r="X249" s="32"/>
      <c r="Y249" s="32"/>
      <c r="Z249" s="32"/>
      <c r="AA249" s="32"/>
      <c r="AB249" s="32"/>
      <c r="AC249" s="32"/>
      <c r="AD249" s="32"/>
      <c r="AE249" s="32" t="s">
        <v>1385</v>
      </c>
      <c r="AF249" s="32"/>
      <c r="AG249" s="32"/>
      <c r="AH249" s="32"/>
      <c r="AI249" s="32"/>
      <c r="AJ249" s="32"/>
      <c r="AK249" s="32"/>
      <c r="AL249" s="32"/>
      <c r="AM249" s="32">
        <v>21</v>
      </c>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93"/>
      <c r="D250" s="294"/>
      <c r="E250" s="295"/>
      <c r="F250" s="296"/>
      <c r="G250" s="29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7">
        <v>119</v>
      </c>
      <c r="B251" s="176" t="s">
        <v>3195</v>
      </c>
      <c r="C251" s="202" t="s">
        <v>3196</v>
      </c>
      <c r="D251" s="181" t="s">
        <v>759</v>
      </c>
      <c r="E251" s="186">
        <v>6</v>
      </c>
      <c r="F251" s="193"/>
      <c r="G251" s="194">
        <f>ROUND(E251*F251,2)</f>
        <v>0</v>
      </c>
      <c r="H251" s="194">
        <v>21</v>
      </c>
      <c r="I251" s="194">
        <f>G251*(1+H251/100)</f>
        <v>0</v>
      </c>
      <c r="J251" s="194">
        <v>0</v>
      </c>
      <c r="K251" s="194">
        <f>ROUND(E251*J251,2)</f>
        <v>0</v>
      </c>
      <c r="L251" s="194">
        <v>0</v>
      </c>
      <c r="M251" s="194">
        <f>ROUND(E251*L251,2)</f>
        <v>0</v>
      </c>
      <c r="N251" s="195"/>
      <c r="O251" s="221" t="s">
        <v>295</v>
      </c>
      <c r="P251" s="32"/>
      <c r="Q251" s="32"/>
      <c r="R251" s="32"/>
      <c r="S251" s="32"/>
      <c r="T251" s="32"/>
      <c r="U251" s="32"/>
      <c r="V251" s="32"/>
      <c r="W251" s="32"/>
      <c r="X251" s="32"/>
      <c r="Y251" s="32"/>
      <c r="Z251" s="32"/>
      <c r="AA251" s="32"/>
      <c r="AB251" s="32"/>
      <c r="AC251" s="32"/>
      <c r="AD251" s="32"/>
      <c r="AE251" s="32" t="s">
        <v>1385</v>
      </c>
      <c r="AF251" s="32"/>
      <c r="AG251" s="32"/>
      <c r="AH251" s="32"/>
      <c r="AI251" s="32"/>
      <c r="AJ251" s="32"/>
      <c r="AK251" s="32"/>
      <c r="AL251" s="32"/>
      <c r="AM251" s="32">
        <v>21</v>
      </c>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93"/>
      <c r="D252" s="294"/>
      <c r="E252" s="295"/>
      <c r="F252" s="296"/>
      <c r="G252" s="297"/>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7">
        <v>120</v>
      </c>
      <c r="B253" s="176" t="s">
        <v>3197</v>
      </c>
      <c r="C253" s="202" t="s">
        <v>3198</v>
      </c>
      <c r="D253" s="181" t="s">
        <v>759</v>
      </c>
      <c r="E253" s="186">
        <v>28</v>
      </c>
      <c r="F253" s="193"/>
      <c r="G253" s="194">
        <f>ROUND(E253*F253,2)</f>
        <v>0</v>
      </c>
      <c r="H253" s="194">
        <v>21</v>
      </c>
      <c r="I253" s="194">
        <f>G253*(1+H253/100)</f>
        <v>0</v>
      </c>
      <c r="J253" s="194">
        <v>0</v>
      </c>
      <c r="K253" s="194">
        <f>ROUND(E253*J253,2)</f>
        <v>0</v>
      </c>
      <c r="L253" s="194">
        <v>0</v>
      </c>
      <c r="M253" s="194">
        <f>ROUND(E253*L253,2)</f>
        <v>0</v>
      </c>
      <c r="N253" s="195"/>
      <c r="O253" s="221" t="s">
        <v>295</v>
      </c>
      <c r="P253" s="32"/>
      <c r="Q253" s="32"/>
      <c r="R253" s="32"/>
      <c r="S253" s="32"/>
      <c r="T253" s="32"/>
      <c r="U253" s="32"/>
      <c r="V253" s="32"/>
      <c r="W253" s="32"/>
      <c r="X253" s="32"/>
      <c r="Y253" s="32"/>
      <c r="Z253" s="32"/>
      <c r="AA253" s="32"/>
      <c r="AB253" s="32"/>
      <c r="AC253" s="32"/>
      <c r="AD253" s="32"/>
      <c r="AE253" s="32" t="s">
        <v>1385</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93"/>
      <c r="D254" s="294"/>
      <c r="E254" s="295"/>
      <c r="F254" s="296"/>
      <c r="G254" s="297"/>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7">
        <v>121</v>
      </c>
      <c r="B255" s="176" t="s">
        <v>3199</v>
      </c>
      <c r="C255" s="202" t="s">
        <v>3200</v>
      </c>
      <c r="D255" s="181" t="s">
        <v>560</v>
      </c>
      <c r="E255" s="186">
        <v>1260</v>
      </c>
      <c r="F255" s="193"/>
      <c r="G255" s="194">
        <f>ROUND(E255*F255,2)</f>
        <v>0</v>
      </c>
      <c r="H255" s="194">
        <v>21</v>
      </c>
      <c r="I255" s="194">
        <f>G255*(1+H255/100)</f>
        <v>0</v>
      </c>
      <c r="J255" s="194">
        <v>0</v>
      </c>
      <c r="K255" s="194">
        <f>ROUND(E255*J255,2)</f>
        <v>0</v>
      </c>
      <c r="L255" s="194">
        <v>0</v>
      </c>
      <c r="M255" s="194">
        <f>ROUND(E255*L255,2)</f>
        <v>0</v>
      </c>
      <c r="N255" s="195"/>
      <c r="O255" s="221" t="s">
        <v>295</v>
      </c>
      <c r="P255" s="32"/>
      <c r="Q255" s="32"/>
      <c r="R255" s="32"/>
      <c r="S255" s="32"/>
      <c r="T255" s="32"/>
      <c r="U255" s="32"/>
      <c r="V255" s="32"/>
      <c r="W255" s="32"/>
      <c r="X255" s="32"/>
      <c r="Y255" s="32"/>
      <c r="Z255" s="32"/>
      <c r="AA255" s="32"/>
      <c r="AB255" s="32"/>
      <c r="AC255" s="32"/>
      <c r="AD255" s="32"/>
      <c r="AE255" s="32" t="s">
        <v>1385</v>
      </c>
      <c r="AF255" s="32"/>
      <c r="AG255" s="32"/>
      <c r="AH255" s="32"/>
      <c r="AI255" s="32"/>
      <c r="AJ255" s="32"/>
      <c r="AK255" s="32"/>
      <c r="AL255" s="32"/>
      <c r="AM255" s="32">
        <v>21</v>
      </c>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177"/>
      <c r="C256" s="293"/>
      <c r="D256" s="294"/>
      <c r="E256" s="295"/>
      <c r="F256" s="296"/>
      <c r="G256" s="29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7">
        <v>122</v>
      </c>
      <c r="B257" s="176" t="s">
        <v>3201</v>
      </c>
      <c r="C257" s="202" t="s">
        <v>3202</v>
      </c>
      <c r="D257" s="181" t="s">
        <v>759</v>
      </c>
      <c r="E257" s="186">
        <v>28</v>
      </c>
      <c r="F257" s="193"/>
      <c r="G257" s="194">
        <f>ROUND(E257*F257,2)</f>
        <v>0</v>
      </c>
      <c r="H257" s="194">
        <v>21</v>
      </c>
      <c r="I257" s="194">
        <f>G257*(1+H257/100)</f>
        <v>0</v>
      </c>
      <c r="J257" s="194">
        <v>0</v>
      </c>
      <c r="K257" s="194">
        <f>ROUND(E257*J257,2)</f>
        <v>0</v>
      </c>
      <c r="L257" s="194">
        <v>0</v>
      </c>
      <c r="M257" s="194">
        <f>ROUND(E257*L257,2)</f>
        <v>0</v>
      </c>
      <c r="N257" s="195"/>
      <c r="O257" s="221" t="s">
        <v>295</v>
      </c>
      <c r="P257" s="32"/>
      <c r="Q257" s="32"/>
      <c r="R257" s="32"/>
      <c r="S257" s="32"/>
      <c r="T257" s="32"/>
      <c r="U257" s="32"/>
      <c r="V257" s="32"/>
      <c r="W257" s="32"/>
      <c r="X257" s="32"/>
      <c r="Y257" s="32"/>
      <c r="Z257" s="32"/>
      <c r="AA257" s="32"/>
      <c r="AB257" s="32"/>
      <c r="AC257" s="32"/>
      <c r="AD257" s="32"/>
      <c r="AE257" s="32" t="s">
        <v>1385</v>
      </c>
      <c r="AF257" s="32"/>
      <c r="AG257" s="32"/>
      <c r="AH257" s="32"/>
      <c r="AI257" s="32"/>
      <c r="AJ257" s="32"/>
      <c r="AK257" s="32"/>
      <c r="AL257" s="32"/>
      <c r="AM257" s="32">
        <v>21</v>
      </c>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177"/>
      <c r="C258" s="293"/>
      <c r="D258" s="294"/>
      <c r="E258" s="295"/>
      <c r="F258" s="296"/>
      <c r="G258" s="297"/>
      <c r="H258" s="194"/>
      <c r="I258" s="194"/>
      <c r="J258" s="194"/>
      <c r="K258" s="194"/>
      <c r="L258" s="194"/>
      <c r="M258" s="194"/>
      <c r="N258" s="195"/>
      <c r="O258" s="221"/>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7">
        <v>123</v>
      </c>
      <c r="B259" s="176" t="s">
        <v>3203</v>
      </c>
      <c r="C259" s="202" t="s">
        <v>3204</v>
      </c>
      <c r="D259" s="181" t="s">
        <v>759</v>
      </c>
      <c r="E259" s="186">
        <v>3</v>
      </c>
      <c r="F259" s="193"/>
      <c r="G259" s="194">
        <f>ROUND(E259*F259,2)</f>
        <v>0</v>
      </c>
      <c r="H259" s="194">
        <v>21</v>
      </c>
      <c r="I259" s="194">
        <f>G259*(1+H259/100)</f>
        <v>0</v>
      </c>
      <c r="J259" s="194">
        <v>0</v>
      </c>
      <c r="K259" s="194">
        <f>ROUND(E259*J259,2)</f>
        <v>0</v>
      </c>
      <c r="L259" s="194">
        <v>0</v>
      </c>
      <c r="M259" s="194">
        <f>ROUND(E259*L259,2)</f>
        <v>0</v>
      </c>
      <c r="N259" s="195"/>
      <c r="O259" s="221" t="s">
        <v>295</v>
      </c>
      <c r="P259" s="32"/>
      <c r="Q259" s="32"/>
      <c r="R259" s="32"/>
      <c r="S259" s="32"/>
      <c r="T259" s="32"/>
      <c r="U259" s="32"/>
      <c r="V259" s="32"/>
      <c r="W259" s="32"/>
      <c r="X259" s="32"/>
      <c r="Y259" s="32"/>
      <c r="Z259" s="32"/>
      <c r="AA259" s="32"/>
      <c r="AB259" s="32"/>
      <c r="AC259" s="32"/>
      <c r="AD259" s="32"/>
      <c r="AE259" s="32" t="s">
        <v>1385</v>
      </c>
      <c r="AF259" s="32"/>
      <c r="AG259" s="32"/>
      <c r="AH259" s="32"/>
      <c r="AI259" s="32"/>
      <c r="AJ259" s="32"/>
      <c r="AK259" s="32"/>
      <c r="AL259" s="32"/>
      <c r="AM259" s="32">
        <v>21</v>
      </c>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177"/>
      <c r="C260" s="293"/>
      <c r="D260" s="294"/>
      <c r="E260" s="295"/>
      <c r="F260" s="296"/>
      <c r="G260" s="297"/>
      <c r="H260" s="194"/>
      <c r="I260" s="194"/>
      <c r="J260" s="194"/>
      <c r="K260" s="194"/>
      <c r="L260" s="194"/>
      <c r="M260" s="194"/>
      <c r="N260" s="195"/>
      <c r="O260" s="221"/>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7">
        <v>124</v>
      </c>
      <c r="B261" s="176" t="s">
        <v>3205</v>
      </c>
      <c r="C261" s="202" t="s">
        <v>3206</v>
      </c>
      <c r="D261" s="181" t="s">
        <v>560</v>
      </c>
      <c r="E261" s="186">
        <v>62</v>
      </c>
      <c r="F261" s="193"/>
      <c r="G261" s="194">
        <f>ROUND(E261*F261,2)</f>
        <v>0</v>
      </c>
      <c r="H261" s="194">
        <v>21</v>
      </c>
      <c r="I261" s="194">
        <f>G261*(1+H261/100)</f>
        <v>0</v>
      </c>
      <c r="J261" s="194">
        <v>0</v>
      </c>
      <c r="K261" s="194">
        <f>ROUND(E261*J261,2)</f>
        <v>0</v>
      </c>
      <c r="L261" s="194">
        <v>0</v>
      </c>
      <c r="M261" s="194">
        <f>ROUND(E261*L261,2)</f>
        <v>0</v>
      </c>
      <c r="N261" s="195"/>
      <c r="O261" s="221" t="s">
        <v>295</v>
      </c>
      <c r="P261" s="32"/>
      <c r="Q261" s="32"/>
      <c r="R261" s="32"/>
      <c r="S261" s="32"/>
      <c r="T261" s="32"/>
      <c r="U261" s="32"/>
      <c r="V261" s="32"/>
      <c r="W261" s="32"/>
      <c r="X261" s="32"/>
      <c r="Y261" s="32"/>
      <c r="Z261" s="32"/>
      <c r="AA261" s="32"/>
      <c r="AB261" s="32"/>
      <c r="AC261" s="32"/>
      <c r="AD261" s="32"/>
      <c r="AE261" s="32" t="s">
        <v>1385</v>
      </c>
      <c r="AF261" s="32"/>
      <c r="AG261" s="32"/>
      <c r="AH261" s="32"/>
      <c r="AI261" s="32"/>
      <c r="AJ261" s="32"/>
      <c r="AK261" s="32"/>
      <c r="AL261" s="32"/>
      <c r="AM261" s="32">
        <v>21</v>
      </c>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93"/>
      <c r="D262" s="294"/>
      <c r="E262" s="295"/>
      <c r="F262" s="296"/>
      <c r="G262" s="297"/>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125</v>
      </c>
      <c r="B263" s="176" t="s">
        <v>3207</v>
      </c>
      <c r="C263" s="202" t="s">
        <v>3208</v>
      </c>
      <c r="D263" s="181" t="s">
        <v>759</v>
      </c>
      <c r="E263" s="186">
        <v>2</v>
      </c>
      <c r="F263" s="193"/>
      <c r="G263" s="194">
        <f>ROUND(E263*F263,2)</f>
        <v>0</v>
      </c>
      <c r="H263" s="194">
        <v>21</v>
      </c>
      <c r="I263" s="194">
        <f>G263*(1+H263/100)</f>
        <v>0</v>
      </c>
      <c r="J263" s="194">
        <v>0</v>
      </c>
      <c r="K263" s="194">
        <f>ROUND(E263*J263,2)</f>
        <v>0</v>
      </c>
      <c r="L263" s="194">
        <v>0</v>
      </c>
      <c r="M263" s="194">
        <f>ROUND(E263*L263,2)</f>
        <v>0</v>
      </c>
      <c r="N263" s="195"/>
      <c r="O263" s="221" t="s">
        <v>295</v>
      </c>
      <c r="P263" s="32"/>
      <c r="Q263" s="32"/>
      <c r="R263" s="32"/>
      <c r="S263" s="32"/>
      <c r="T263" s="32"/>
      <c r="U263" s="32"/>
      <c r="V263" s="32"/>
      <c r="W263" s="32"/>
      <c r="X263" s="32"/>
      <c r="Y263" s="32"/>
      <c r="Z263" s="32"/>
      <c r="AA263" s="32"/>
      <c r="AB263" s="32"/>
      <c r="AC263" s="32"/>
      <c r="AD263" s="32"/>
      <c r="AE263" s="32" t="s">
        <v>1385</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93"/>
      <c r="D264" s="294"/>
      <c r="E264" s="295"/>
      <c r="F264" s="296"/>
      <c r="G264" s="297"/>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7">
        <v>126</v>
      </c>
      <c r="B265" s="176" t="s">
        <v>3209</v>
      </c>
      <c r="C265" s="202" t="s">
        <v>3210</v>
      </c>
      <c r="D265" s="181" t="s">
        <v>759</v>
      </c>
      <c r="E265" s="186">
        <v>2</v>
      </c>
      <c r="F265" s="193"/>
      <c r="G265" s="194">
        <f>ROUND(E265*F265,2)</f>
        <v>0</v>
      </c>
      <c r="H265" s="194">
        <v>21</v>
      </c>
      <c r="I265" s="194">
        <f>G265*(1+H265/100)</f>
        <v>0</v>
      </c>
      <c r="J265" s="194">
        <v>0</v>
      </c>
      <c r="K265" s="194">
        <f>ROUND(E265*J265,2)</f>
        <v>0</v>
      </c>
      <c r="L265" s="194">
        <v>0</v>
      </c>
      <c r="M265" s="194">
        <f>ROUND(E265*L265,2)</f>
        <v>0</v>
      </c>
      <c r="N265" s="195"/>
      <c r="O265" s="221" t="s">
        <v>295</v>
      </c>
      <c r="P265" s="32"/>
      <c r="Q265" s="32"/>
      <c r="R265" s="32"/>
      <c r="S265" s="32"/>
      <c r="T265" s="32"/>
      <c r="U265" s="32"/>
      <c r="V265" s="32"/>
      <c r="W265" s="32"/>
      <c r="X265" s="32"/>
      <c r="Y265" s="32"/>
      <c r="Z265" s="32"/>
      <c r="AA265" s="32"/>
      <c r="AB265" s="32"/>
      <c r="AC265" s="32"/>
      <c r="AD265" s="32"/>
      <c r="AE265" s="32" t="s">
        <v>1385</v>
      </c>
      <c r="AF265" s="32"/>
      <c r="AG265" s="32"/>
      <c r="AH265" s="32"/>
      <c r="AI265" s="32"/>
      <c r="AJ265" s="32"/>
      <c r="AK265" s="32"/>
      <c r="AL265" s="32"/>
      <c r="AM265" s="32">
        <v>21</v>
      </c>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93"/>
      <c r="D266" s="294"/>
      <c r="E266" s="295"/>
      <c r="F266" s="296"/>
      <c r="G266" s="297"/>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7">
        <v>127</v>
      </c>
      <c r="B267" s="176" t="s">
        <v>3211</v>
      </c>
      <c r="C267" s="202" t="s">
        <v>3212</v>
      </c>
      <c r="D267" s="181" t="s">
        <v>759</v>
      </c>
      <c r="E267" s="186">
        <v>4</v>
      </c>
      <c r="F267" s="193"/>
      <c r="G267" s="194">
        <f>ROUND(E267*F267,2)</f>
        <v>0</v>
      </c>
      <c r="H267" s="194">
        <v>21</v>
      </c>
      <c r="I267" s="194">
        <f>G267*(1+H267/100)</f>
        <v>0</v>
      </c>
      <c r="J267" s="194">
        <v>0</v>
      </c>
      <c r="K267" s="194">
        <f>ROUND(E267*J267,2)</f>
        <v>0</v>
      </c>
      <c r="L267" s="194">
        <v>0</v>
      </c>
      <c r="M267" s="194">
        <f>ROUND(E267*L267,2)</f>
        <v>0</v>
      </c>
      <c r="N267" s="195"/>
      <c r="O267" s="221" t="s">
        <v>295</v>
      </c>
      <c r="P267" s="32"/>
      <c r="Q267" s="32"/>
      <c r="R267" s="32"/>
      <c r="S267" s="32"/>
      <c r="T267" s="32"/>
      <c r="U267" s="32"/>
      <c r="V267" s="32"/>
      <c r="W267" s="32"/>
      <c r="X267" s="32"/>
      <c r="Y267" s="32"/>
      <c r="Z267" s="32"/>
      <c r="AA267" s="32"/>
      <c r="AB267" s="32"/>
      <c r="AC267" s="32"/>
      <c r="AD267" s="32"/>
      <c r="AE267" s="32" t="s">
        <v>1385</v>
      </c>
      <c r="AF267" s="32"/>
      <c r="AG267" s="32"/>
      <c r="AH267" s="32"/>
      <c r="AI267" s="32"/>
      <c r="AJ267" s="32"/>
      <c r="AK267" s="32"/>
      <c r="AL267" s="32"/>
      <c r="AM267" s="32">
        <v>21</v>
      </c>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93"/>
      <c r="D268" s="294"/>
      <c r="E268" s="295"/>
      <c r="F268" s="296"/>
      <c r="G268" s="29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7">
        <v>128</v>
      </c>
      <c r="B269" s="176" t="s">
        <v>3213</v>
      </c>
      <c r="C269" s="202" t="s">
        <v>3214</v>
      </c>
      <c r="D269" s="181" t="s">
        <v>759</v>
      </c>
      <c r="E269" s="186">
        <v>8</v>
      </c>
      <c r="F269" s="193"/>
      <c r="G269" s="194">
        <f>ROUND(E269*F269,2)</f>
        <v>0</v>
      </c>
      <c r="H269" s="194">
        <v>21</v>
      </c>
      <c r="I269" s="194">
        <f>G269*(1+H269/100)</f>
        <v>0</v>
      </c>
      <c r="J269" s="194">
        <v>0</v>
      </c>
      <c r="K269" s="194">
        <f>ROUND(E269*J269,2)</f>
        <v>0</v>
      </c>
      <c r="L269" s="194">
        <v>0</v>
      </c>
      <c r="M269" s="194">
        <f>ROUND(E269*L269,2)</f>
        <v>0</v>
      </c>
      <c r="N269" s="195"/>
      <c r="O269" s="221" t="s">
        <v>295</v>
      </c>
      <c r="P269" s="32"/>
      <c r="Q269" s="32"/>
      <c r="R269" s="32"/>
      <c r="S269" s="32"/>
      <c r="T269" s="32"/>
      <c r="U269" s="32"/>
      <c r="V269" s="32"/>
      <c r="W269" s="32"/>
      <c r="X269" s="32"/>
      <c r="Y269" s="32"/>
      <c r="Z269" s="32"/>
      <c r="AA269" s="32"/>
      <c r="AB269" s="32"/>
      <c r="AC269" s="32"/>
      <c r="AD269" s="32"/>
      <c r="AE269" s="32" t="s">
        <v>1385</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7">
        <v>129</v>
      </c>
      <c r="B271" s="176" t="s">
        <v>3215</v>
      </c>
      <c r="C271" s="202" t="s">
        <v>3216</v>
      </c>
      <c r="D271" s="181" t="s">
        <v>759</v>
      </c>
      <c r="E271" s="186">
        <v>4</v>
      </c>
      <c r="F271" s="193"/>
      <c r="G271" s="194">
        <f>ROUND(E271*F271,2)</f>
        <v>0</v>
      </c>
      <c r="H271" s="194">
        <v>21</v>
      </c>
      <c r="I271" s="194">
        <f>G271*(1+H271/100)</f>
        <v>0</v>
      </c>
      <c r="J271" s="194">
        <v>0</v>
      </c>
      <c r="K271" s="194">
        <f>ROUND(E271*J271,2)</f>
        <v>0</v>
      </c>
      <c r="L271" s="194">
        <v>0</v>
      </c>
      <c r="M271" s="194">
        <f>ROUND(E271*L271,2)</f>
        <v>0</v>
      </c>
      <c r="N271" s="195"/>
      <c r="O271" s="221" t="s">
        <v>295</v>
      </c>
      <c r="P271" s="32"/>
      <c r="Q271" s="32"/>
      <c r="R271" s="32"/>
      <c r="S271" s="32"/>
      <c r="T271" s="32"/>
      <c r="U271" s="32"/>
      <c r="V271" s="32"/>
      <c r="W271" s="32"/>
      <c r="X271" s="32"/>
      <c r="Y271" s="32"/>
      <c r="Z271" s="32"/>
      <c r="AA271" s="32"/>
      <c r="AB271" s="32"/>
      <c r="AC271" s="32"/>
      <c r="AD271" s="32"/>
      <c r="AE271" s="32" t="s">
        <v>1385</v>
      </c>
      <c r="AF271" s="32"/>
      <c r="AG271" s="32"/>
      <c r="AH271" s="32"/>
      <c r="AI271" s="32"/>
      <c r="AJ271" s="32"/>
      <c r="AK271" s="32"/>
      <c r="AL271" s="32"/>
      <c r="AM271" s="32">
        <v>21</v>
      </c>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8"/>
      <c r="B272" s="177"/>
      <c r="C272" s="293"/>
      <c r="D272" s="294"/>
      <c r="E272" s="295"/>
      <c r="F272" s="296"/>
      <c r="G272" s="297"/>
      <c r="H272" s="194"/>
      <c r="I272" s="194"/>
      <c r="J272" s="194"/>
      <c r="K272" s="194"/>
      <c r="L272" s="194"/>
      <c r="M272" s="194"/>
      <c r="N272" s="195"/>
      <c r="O272" s="221"/>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7">
        <v>130</v>
      </c>
      <c r="B273" s="176" t="s">
        <v>3217</v>
      </c>
      <c r="C273" s="202" t="s">
        <v>3218</v>
      </c>
      <c r="D273" s="181" t="s">
        <v>759</v>
      </c>
      <c r="E273" s="186">
        <v>8</v>
      </c>
      <c r="F273" s="193"/>
      <c r="G273" s="194">
        <f>ROUND(E273*F273,2)</f>
        <v>0</v>
      </c>
      <c r="H273" s="194">
        <v>21</v>
      </c>
      <c r="I273" s="194">
        <f>G273*(1+H273/100)</f>
        <v>0</v>
      </c>
      <c r="J273" s="194">
        <v>0</v>
      </c>
      <c r="K273" s="194">
        <f>ROUND(E273*J273,2)</f>
        <v>0</v>
      </c>
      <c r="L273" s="194">
        <v>0</v>
      </c>
      <c r="M273" s="194">
        <f>ROUND(E273*L273,2)</f>
        <v>0</v>
      </c>
      <c r="N273" s="195"/>
      <c r="O273" s="221" t="s">
        <v>295</v>
      </c>
      <c r="P273" s="32"/>
      <c r="Q273" s="32"/>
      <c r="R273" s="32"/>
      <c r="S273" s="32"/>
      <c r="T273" s="32"/>
      <c r="U273" s="32"/>
      <c r="V273" s="32"/>
      <c r="W273" s="32"/>
      <c r="X273" s="32"/>
      <c r="Y273" s="32"/>
      <c r="Z273" s="32"/>
      <c r="AA273" s="32"/>
      <c r="AB273" s="32"/>
      <c r="AC273" s="32"/>
      <c r="AD273" s="32"/>
      <c r="AE273" s="32" t="s">
        <v>1385</v>
      </c>
      <c r="AF273" s="32"/>
      <c r="AG273" s="32"/>
      <c r="AH273" s="32"/>
      <c r="AI273" s="32"/>
      <c r="AJ273" s="32"/>
      <c r="AK273" s="32"/>
      <c r="AL273" s="32"/>
      <c r="AM273" s="32">
        <v>21</v>
      </c>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177"/>
      <c r="C274" s="293"/>
      <c r="D274" s="294"/>
      <c r="E274" s="295"/>
      <c r="F274" s="296"/>
      <c r="G274" s="297"/>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7">
        <v>131</v>
      </c>
      <c r="B275" s="176" t="s">
        <v>3219</v>
      </c>
      <c r="C275" s="202" t="s">
        <v>3220</v>
      </c>
      <c r="D275" s="181" t="s">
        <v>759</v>
      </c>
      <c r="E275" s="186">
        <v>2</v>
      </c>
      <c r="F275" s="193"/>
      <c r="G275" s="194">
        <f>ROUND(E275*F275,2)</f>
        <v>0</v>
      </c>
      <c r="H275" s="194">
        <v>21</v>
      </c>
      <c r="I275" s="194">
        <f>G275*(1+H275/100)</f>
        <v>0</v>
      </c>
      <c r="J275" s="194">
        <v>0</v>
      </c>
      <c r="K275" s="194">
        <f>ROUND(E275*J275,2)</f>
        <v>0</v>
      </c>
      <c r="L275" s="194">
        <v>0</v>
      </c>
      <c r="M275" s="194">
        <f>ROUND(E275*L275,2)</f>
        <v>0</v>
      </c>
      <c r="N275" s="195"/>
      <c r="O275" s="221" t="s">
        <v>295</v>
      </c>
      <c r="P275" s="32"/>
      <c r="Q275" s="32"/>
      <c r="R275" s="32"/>
      <c r="S275" s="32"/>
      <c r="T275" s="32"/>
      <c r="U275" s="32"/>
      <c r="V275" s="32"/>
      <c r="W275" s="32"/>
      <c r="X275" s="32"/>
      <c r="Y275" s="32"/>
      <c r="Z275" s="32"/>
      <c r="AA275" s="32"/>
      <c r="AB275" s="32"/>
      <c r="AC275" s="32"/>
      <c r="AD275" s="32"/>
      <c r="AE275" s="32" t="s">
        <v>1385</v>
      </c>
      <c r="AF275" s="32"/>
      <c r="AG275" s="32"/>
      <c r="AH275" s="32"/>
      <c r="AI275" s="32"/>
      <c r="AJ275" s="32"/>
      <c r="AK275" s="32"/>
      <c r="AL275" s="32"/>
      <c r="AM275" s="32">
        <v>21</v>
      </c>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93"/>
      <c r="D276" s="294"/>
      <c r="E276" s="295"/>
      <c r="F276" s="296"/>
      <c r="G276" s="297"/>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7">
        <v>132</v>
      </c>
      <c r="B277" s="176" t="s">
        <v>3221</v>
      </c>
      <c r="C277" s="202" t="s">
        <v>3222</v>
      </c>
      <c r="D277" s="181" t="s">
        <v>759</v>
      </c>
      <c r="E277" s="186">
        <v>2</v>
      </c>
      <c r="F277" s="193"/>
      <c r="G277" s="194">
        <f>ROUND(E277*F277,2)</f>
        <v>0</v>
      </c>
      <c r="H277" s="194">
        <v>21</v>
      </c>
      <c r="I277" s="194">
        <f>G277*(1+H277/100)</f>
        <v>0</v>
      </c>
      <c r="J277" s="194">
        <v>0</v>
      </c>
      <c r="K277" s="194">
        <f>ROUND(E277*J277,2)</f>
        <v>0</v>
      </c>
      <c r="L277" s="194">
        <v>0</v>
      </c>
      <c r="M277" s="194">
        <f>ROUND(E277*L277,2)</f>
        <v>0</v>
      </c>
      <c r="N277" s="195"/>
      <c r="O277" s="221" t="s">
        <v>295</v>
      </c>
      <c r="P277" s="32"/>
      <c r="Q277" s="32"/>
      <c r="R277" s="32"/>
      <c r="S277" s="32"/>
      <c r="T277" s="32"/>
      <c r="U277" s="32"/>
      <c r="V277" s="32"/>
      <c r="W277" s="32"/>
      <c r="X277" s="32"/>
      <c r="Y277" s="32"/>
      <c r="Z277" s="32"/>
      <c r="AA277" s="32"/>
      <c r="AB277" s="32"/>
      <c r="AC277" s="32"/>
      <c r="AD277" s="32"/>
      <c r="AE277" s="32" t="s">
        <v>1385</v>
      </c>
      <c r="AF277" s="32"/>
      <c r="AG277" s="32"/>
      <c r="AH277" s="32"/>
      <c r="AI277" s="32"/>
      <c r="AJ277" s="32"/>
      <c r="AK277" s="32"/>
      <c r="AL277" s="32"/>
      <c r="AM277" s="32">
        <v>21</v>
      </c>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177"/>
      <c r="C278" s="293"/>
      <c r="D278" s="294"/>
      <c r="E278" s="295"/>
      <c r="F278" s="296"/>
      <c r="G278" s="297"/>
      <c r="H278" s="194"/>
      <c r="I278" s="194"/>
      <c r="J278" s="194"/>
      <c r="K278" s="194"/>
      <c r="L278" s="194"/>
      <c r="M278" s="194"/>
      <c r="N278" s="195"/>
      <c r="O278" s="221"/>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7">
        <v>133</v>
      </c>
      <c r="B279" s="176" t="s">
        <v>3223</v>
      </c>
      <c r="C279" s="202" t="s">
        <v>3224</v>
      </c>
      <c r="D279" s="181" t="s">
        <v>759</v>
      </c>
      <c r="E279" s="186">
        <v>2</v>
      </c>
      <c r="F279" s="193"/>
      <c r="G279" s="194">
        <f>ROUND(E279*F279,2)</f>
        <v>0</v>
      </c>
      <c r="H279" s="194">
        <v>21</v>
      </c>
      <c r="I279" s="194">
        <f>G279*(1+H279/100)</f>
        <v>0</v>
      </c>
      <c r="J279" s="194">
        <v>0</v>
      </c>
      <c r="K279" s="194">
        <f>ROUND(E279*J279,2)</f>
        <v>0</v>
      </c>
      <c r="L279" s="194">
        <v>0</v>
      </c>
      <c r="M279" s="194">
        <f>ROUND(E279*L279,2)</f>
        <v>0</v>
      </c>
      <c r="N279" s="195"/>
      <c r="O279" s="221" t="s">
        <v>295</v>
      </c>
      <c r="P279" s="32"/>
      <c r="Q279" s="32"/>
      <c r="R279" s="32"/>
      <c r="S279" s="32"/>
      <c r="T279" s="32"/>
      <c r="U279" s="32"/>
      <c r="V279" s="32"/>
      <c r="W279" s="32"/>
      <c r="X279" s="32"/>
      <c r="Y279" s="32"/>
      <c r="Z279" s="32"/>
      <c r="AA279" s="32"/>
      <c r="AB279" s="32"/>
      <c r="AC279" s="32"/>
      <c r="AD279" s="32"/>
      <c r="AE279" s="32" t="s">
        <v>1385</v>
      </c>
      <c r="AF279" s="32"/>
      <c r="AG279" s="32"/>
      <c r="AH279" s="32"/>
      <c r="AI279" s="32"/>
      <c r="AJ279" s="32"/>
      <c r="AK279" s="32"/>
      <c r="AL279" s="32"/>
      <c r="AM279" s="32">
        <v>21</v>
      </c>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8"/>
      <c r="B280" s="177"/>
      <c r="C280" s="293"/>
      <c r="D280" s="294"/>
      <c r="E280" s="295"/>
      <c r="F280" s="296"/>
      <c r="G280" s="297"/>
      <c r="H280" s="194"/>
      <c r="I280" s="194"/>
      <c r="J280" s="194"/>
      <c r="K280" s="194"/>
      <c r="L280" s="194"/>
      <c r="M280" s="194"/>
      <c r="N280" s="195"/>
      <c r="O280" s="221"/>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x14ac:dyDescent="0.2">
      <c r="A281" s="216" t="s">
        <v>276</v>
      </c>
      <c r="B281" s="175" t="s">
        <v>239</v>
      </c>
      <c r="C281" s="201" t="s">
        <v>240</v>
      </c>
      <c r="D281" s="180"/>
      <c r="E281" s="185"/>
      <c r="F281" s="304">
        <f>SUM(G282:G297)</f>
        <v>0</v>
      </c>
      <c r="G281" s="305"/>
      <c r="H281" s="191"/>
      <c r="I281" s="191">
        <f>SUM(I282:I297)</f>
        <v>0</v>
      </c>
      <c r="J281" s="191"/>
      <c r="K281" s="191">
        <f>SUM(K282:K297)</f>
        <v>0</v>
      </c>
      <c r="L281" s="191"/>
      <c r="M281" s="191">
        <f>SUM(M282:M297)</f>
        <v>0</v>
      </c>
      <c r="N281" s="192"/>
      <c r="O281" s="220"/>
      <c r="AE281" t="s">
        <v>277</v>
      </c>
    </row>
    <row r="282" spans="1:60" outlineLevel="1" x14ac:dyDescent="0.2">
      <c r="A282" s="217">
        <v>134</v>
      </c>
      <c r="B282" s="176" t="s">
        <v>3120</v>
      </c>
      <c r="C282" s="202" t="s">
        <v>3121</v>
      </c>
      <c r="D282" s="181" t="s">
        <v>21</v>
      </c>
      <c r="E282" s="186">
        <v>0</v>
      </c>
      <c r="F282" s="193"/>
      <c r="G282" s="194">
        <f>ROUND(E282*F282,2)</f>
        <v>0</v>
      </c>
      <c r="H282" s="194">
        <v>21</v>
      </c>
      <c r="I282" s="194">
        <f>G282*(1+H282/100)</f>
        <v>0</v>
      </c>
      <c r="J282" s="194">
        <v>0</v>
      </c>
      <c r="K282" s="194">
        <f>ROUND(E282*J282,2)</f>
        <v>0</v>
      </c>
      <c r="L282" s="194">
        <v>0</v>
      </c>
      <c r="M282" s="194">
        <f>ROUND(E282*L282,2)</f>
        <v>0</v>
      </c>
      <c r="N282" s="195"/>
      <c r="O282" s="221" t="s">
        <v>295</v>
      </c>
      <c r="P282" s="32"/>
      <c r="Q282" s="32"/>
      <c r="R282" s="32"/>
      <c r="S282" s="32"/>
      <c r="T282" s="32"/>
      <c r="U282" s="32"/>
      <c r="V282" s="32"/>
      <c r="W282" s="32"/>
      <c r="X282" s="32"/>
      <c r="Y282" s="32"/>
      <c r="Z282" s="32"/>
      <c r="AA282" s="32"/>
      <c r="AB282" s="32"/>
      <c r="AC282" s="32"/>
      <c r="AD282" s="32"/>
      <c r="AE282" s="32" t="s">
        <v>1395</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7">
        <v>135</v>
      </c>
      <c r="B284" s="176" t="s">
        <v>3225</v>
      </c>
      <c r="C284" s="202" t="s">
        <v>3226</v>
      </c>
      <c r="D284" s="181" t="s">
        <v>759</v>
      </c>
      <c r="E284" s="186">
        <v>1</v>
      </c>
      <c r="F284" s="193"/>
      <c r="G284" s="194">
        <f>ROUND(E284*F284,2)</f>
        <v>0</v>
      </c>
      <c r="H284" s="194">
        <v>21</v>
      </c>
      <c r="I284" s="194">
        <f>G284*(1+H284/100)</f>
        <v>0</v>
      </c>
      <c r="J284" s="194">
        <v>0</v>
      </c>
      <c r="K284" s="194">
        <f>ROUND(E284*J284,2)</f>
        <v>0</v>
      </c>
      <c r="L284" s="194">
        <v>0</v>
      </c>
      <c r="M284" s="194">
        <f>ROUND(E284*L284,2)</f>
        <v>0</v>
      </c>
      <c r="N284" s="195"/>
      <c r="O284" s="221" t="s">
        <v>295</v>
      </c>
      <c r="P284" s="32"/>
      <c r="Q284" s="32"/>
      <c r="R284" s="32"/>
      <c r="S284" s="32"/>
      <c r="T284" s="32"/>
      <c r="U284" s="32"/>
      <c r="V284" s="32"/>
      <c r="W284" s="32"/>
      <c r="X284" s="32"/>
      <c r="Y284" s="32"/>
      <c r="Z284" s="32"/>
      <c r="AA284" s="32"/>
      <c r="AB284" s="32"/>
      <c r="AC284" s="32"/>
      <c r="AD284" s="32"/>
      <c r="AE284" s="32" t="s">
        <v>1385</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7">
        <v>136</v>
      </c>
      <c r="B286" s="176" t="s">
        <v>3227</v>
      </c>
      <c r="C286" s="202" t="s">
        <v>3228</v>
      </c>
      <c r="D286" s="181" t="s">
        <v>759</v>
      </c>
      <c r="E286" s="186">
        <v>1</v>
      </c>
      <c r="F286" s="193"/>
      <c r="G286" s="194">
        <f>ROUND(E286*F286,2)</f>
        <v>0</v>
      </c>
      <c r="H286" s="194">
        <v>21</v>
      </c>
      <c r="I286" s="194">
        <f>G286*(1+H286/100)</f>
        <v>0</v>
      </c>
      <c r="J286" s="194">
        <v>0</v>
      </c>
      <c r="K286" s="194">
        <f>ROUND(E286*J286,2)</f>
        <v>0</v>
      </c>
      <c r="L286" s="194">
        <v>0</v>
      </c>
      <c r="M286" s="194">
        <f>ROUND(E286*L286,2)</f>
        <v>0</v>
      </c>
      <c r="N286" s="195"/>
      <c r="O286" s="221" t="s">
        <v>295</v>
      </c>
      <c r="P286" s="32"/>
      <c r="Q286" s="32"/>
      <c r="R286" s="32"/>
      <c r="S286" s="32"/>
      <c r="T286" s="32"/>
      <c r="U286" s="32"/>
      <c r="V286" s="32"/>
      <c r="W286" s="32"/>
      <c r="X286" s="32"/>
      <c r="Y286" s="32"/>
      <c r="Z286" s="32"/>
      <c r="AA286" s="32"/>
      <c r="AB286" s="32"/>
      <c r="AC286" s="32"/>
      <c r="AD286" s="32"/>
      <c r="AE286" s="32" t="s">
        <v>1385</v>
      </c>
      <c r="AF286" s="32"/>
      <c r="AG286" s="32"/>
      <c r="AH286" s="32"/>
      <c r="AI286" s="32"/>
      <c r="AJ286" s="32"/>
      <c r="AK286" s="32"/>
      <c r="AL286" s="32"/>
      <c r="AM286" s="32">
        <v>21</v>
      </c>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93"/>
      <c r="D287" s="294"/>
      <c r="E287" s="295"/>
      <c r="F287" s="296"/>
      <c r="G287" s="29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7">
        <v>137</v>
      </c>
      <c r="B288" s="176" t="s">
        <v>3229</v>
      </c>
      <c r="C288" s="202" t="s">
        <v>3230</v>
      </c>
      <c r="D288" s="181" t="s">
        <v>3231</v>
      </c>
      <c r="E288" s="186">
        <v>2</v>
      </c>
      <c r="F288" s="193"/>
      <c r="G288" s="194">
        <f>ROUND(E288*F288,2)</f>
        <v>0</v>
      </c>
      <c r="H288" s="194">
        <v>21</v>
      </c>
      <c r="I288" s="194">
        <f>G288*(1+H288/100)</f>
        <v>0</v>
      </c>
      <c r="J288" s="194">
        <v>0</v>
      </c>
      <c r="K288" s="194">
        <f>ROUND(E288*J288,2)</f>
        <v>0</v>
      </c>
      <c r="L288" s="194">
        <v>0</v>
      </c>
      <c r="M288" s="194">
        <f>ROUND(E288*L288,2)</f>
        <v>0</v>
      </c>
      <c r="N288" s="195"/>
      <c r="O288" s="221" t="s">
        <v>295</v>
      </c>
      <c r="P288" s="32"/>
      <c r="Q288" s="32"/>
      <c r="R288" s="32"/>
      <c r="S288" s="32"/>
      <c r="T288" s="32"/>
      <c r="U288" s="32"/>
      <c r="V288" s="32"/>
      <c r="W288" s="32"/>
      <c r="X288" s="32"/>
      <c r="Y288" s="32"/>
      <c r="Z288" s="32"/>
      <c r="AA288" s="32"/>
      <c r="AB288" s="32"/>
      <c r="AC288" s="32"/>
      <c r="AD288" s="32"/>
      <c r="AE288" s="32" t="s">
        <v>1385</v>
      </c>
      <c r="AF288" s="32"/>
      <c r="AG288" s="32"/>
      <c r="AH288" s="32"/>
      <c r="AI288" s="32"/>
      <c r="AJ288" s="32"/>
      <c r="AK288" s="32"/>
      <c r="AL288" s="32"/>
      <c r="AM288" s="32">
        <v>21</v>
      </c>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93"/>
      <c r="D289" s="294"/>
      <c r="E289" s="295"/>
      <c r="F289" s="296"/>
      <c r="G289" s="297"/>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138</v>
      </c>
      <c r="B290" s="176" t="s">
        <v>3229</v>
      </c>
      <c r="C290" s="202" t="s">
        <v>3232</v>
      </c>
      <c r="D290" s="181" t="s">
        <v>3231</v>
      </c>
      <c r="E290" s="186">
        <v>2</v>
      </c>
      <c r="F290" s="193"/>
      <c r="G290" s="194">
        <f>ROUND(E290*F290,2)</f>
        <v>0</v>
      </c>
      <c r="H290" s="194">
        <v>21</v>
      </c>
      <c r="I290" s="194">
        <f>G290*(1+H290/100)</f>
        <v>0</v>
      </c>
      <c r="J290" s="194">
        <v>0</v>
      </c>
      <c r="K290" s="194">
        <f>ROUND(E290*J290,2)</f>
        <v>0</v>
      </c>
      <c r="L290" s="194">
        <v>0</v>
      </c>
      <c r="M290" s="194">
        <f>ROUND(E290*L290,2)</f>
        <v>0</v>
      </c>
      <c r="N290" s="195"/>
      <c r="O290" s="221" t="s">
        <v>295</v>
      </c>
      <c r="P290" s="32"/>
      <c r="Q290" s="32"/>
      <c r="R290" s="32"/>
      <c r="S290" s="32"/>
      <c r="T290" s="32"/>
      <c r="U290" s="32"/>
      <c r="V290" s="32"/>
      <c r="W290" s="32"/>
      <c r="X290" s="32"/>
      <c r="Y290" s="32"/>
      <c r="Z290" s="32"/>
      <c r="AA290" s="32"/>
      <c r="AB290" s="32"/>
      <c r="AC290" s="32"/>
      <c r="AD290" s="32"/>
      <c r="AE290" s="32" t="s">
        <v>2501</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93"/>
      <c r="D291" s="294"/>
      <c r="E291" s="295"/>
      <c r="F291" s="296"/>
      <c r="G291" s="297"/>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139</v>
      </c>
      <c r="B292" s="176" t="s">
        <v>3096</v>
      </c>
      <c r="C292" s="202" t="s">
        <v>3097</v>
      </c>
      <c r="D292" s="181" t="s">
        <v>759</v>
      </c>
      <c r="E292" s="186">
        <v>2</v>
      </c>
      <c r="F292" s="193"/>
      <c r="G292" s="194">
        <f>ROUND(E292*F292,2)</f>
        <v>0</v>
      </c>
      <c r="H292" s="194">
        <v>21</v>
      </c>
      <c r="I292" s="194">
        <f>G292*(1+H292/100)</f>
        <v>0</v>
      </c>
      <c r="J292" s="194">
        <v>0</v>
      </c>
      <c r="K292" s="194">
        <f>ROUND(E292*J292,2)</f>
        <v>0</v>
      </c>
      <c r="L292" s="194">
        <v>0</v>
      </c>
      <c r="M292" s="194">
        <f>ROUND(E292*L292,2)</f>
        <v>0</v>
      </c>
      <c r="N292" s="195"/>
      <c r="O292" s="221" t="s">
        <v>295</v>
      </c>
      <c r="P292" s="32"/>
      <c r="Q292" s="32"/>
      <c r="R292" s="32"/>
      <c r="S292" s="32"/>
      <c r="T292" s="32"/>
      <c r="U292" s="32"/>
      <c r="V292" s="32"/>
      <c r="W292" s="32"/>
      <c r="X292" s="32"/>
      <c r="Y292" s="32"/>
      <c r="Z292" s="32"/>
      <c r="AA292" s="32"/>
      <c r="AB292" s="32"/>
      <c r="AC292" s="32"/>
      <c r="AD292" s="32"/>
      <c r="AE292" s="32" t="s">
        <v>1385</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7">
        <v>140</v>
      </c>
      <c r="B294" s="176" t="s">
        <v>3233</v>
      </c>
      <c r="C294" s="202" t="s">
        <v>3033</v>
      </c>
      <c r="D294" s="181" t="s">
        <v>2311</v>
      </c>
      <c r="E294" s="186">
        <v>4</v>
      </c>
      <c r="F294" s="193"/>
      <c r="G294" s="194">
        <f>ROUND(E294*F294,2)</f>
        <v>0</v>
      </c>
      <c r="H294" s="194">
        <v>21</v>
      </c>
      <c r="I294" s="194">
        <f>G294*(1+H294/100)</f>
        <v>0</v>
      </c>
      <c r="J294" s="194">
        <v>0</v>
      </c>
      <c r="K294" s="194">
        <f>ROUND(E294*J294,2)</f>
        <v>0</v>
      </c>
      <c r="L294" s="194">
        <v>0</v>
      </c>
      <c r="M294" s="194">
        <f>ROUND(E294*L294,2)</f>
        <v>0</v>
      </c>
      <c r="N294" s="195"/>
      <c r="O294" s="221" t="s">
        <v>295</v>
      </c>
      <c r="P294" s="32"/>
      <c r="Q294" s="32"/>
      <c r="R294" s="32"/>
      <c r="S294" s="32"/>
      <c r="T294" s="32"/>
      <c r="U294" s="32"/>
      <c r="V294" s="32"/>
      <c r="W294" s="32"/>
      <c r="X294" s="32"/>
      <c r="Y294" s="32"/>
      <c r="Z294" s="32"/>
      <c r="AA294" s="32"/>
      <c r="AB294" s="32"/>
      <c r="AC294" s="32"/>
      <c r="AD294" s="32"/>
      <c r="AE294" s="32" t="s">
        <v>1385</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93"/>
      <c r="D295" s="294"/>
      <c r="E295" s="295"/>
      <c r="F295" s="296"/>
      <c r="G295" s="297"/>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141</v>
      </c>
      <c r="B296" s="176" t="s">
        <v>3234</v>
      </c>
      <c r="C296" s="202" t="s">
        <v>3035</v>
      </c>
      <c r="D296" s="181" t="s">
        <v>2311</v>
      </c>
      <c r="E296" s="186">
        <v>4</v>
      </c>
      <c r="F296" s="193"/>
      <c r="G296" s="194">
        <f>ROUND(E296*F296,2)</f>
        <v>0</v>
      </c>
      <c r="H296" s="194">
        <v>21</v>
      </c>
      <c r="I296" s="194">
        <f>G296*(1+H296/100)</f>
        <v>0</v>
      </c>
      <c r="J296" s="194">
        <v>0</v>
      </c>
      <c r="K296" s="194">
        <f>ROUND(E296*J296,2)</f>
        <v>0</v>
      </c>
      <c r="L296" s="194">
        <v>0</v>
      </c>
      <c r="M296" s="194">
        <f>ROUND(E296*L296,2)</f>
        <v>0</v>
      </c>
      <c r="N296" s="195"/>
      <c r="O296" s="221" t="s">
        <v>295</v>
      </c>
      <c r="P296" s="32"/>
      <c r="Q296" s="32"/>
      <c r="R296" s="32"/>
      <c r="S296" s="32"/>
      <c r="T296" s="32"/>
      <c r="U296" s="32"/>
      <c r="V296" s="32"/>
      <c r="W296" s="32"/>
      <c r="X296" s="32"/>
      <c r="Y296" s="32"/>
      <c r="Z296" s="32"/>
      <c r="AA296" s="32"/>
      <c r="AB296" s="32"/>
      <c r="AC296" s="32"/>
      <c r="AD296" s="32"/>
      <c r="AE296" s="32" t="s">
        <v>1385</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x14ac:dyDescent="0.2">
      <c r="A298" s="216" t="s">
        <v>276</v>
      </c>
      <c r="B298" s="175" t="s">
        <v>241</v>
      </c>
      <c r="C298" s="201" t="s">
        <v>242</v>
      </c>
      <c r="D298" s="180"/>
      <c r="E298" s="185"/>
      <c r="F298" s="304">
        <f>SUM(G299:G308)</f>
        <v>0</v>
      </c>
      <c r="G298" s="305"/>
      <c r="H298" s="191"/>
      <c r="I298" s="191">
        <f>SUM(I299:I308)</f>
        <v>0</v>
      </c>
      <c r="J298" s="191"/>
      <c r="K298" s="191">
        <f>SUM(K299:K308)</f>
        <v>0</v>
      </c>
      <c r="L298" s="191"/>
      <c r="M298" s="191">
        <f>SUM(M299:M308)</f>
        <v>0</v>
      </c>
      <c r="N298" s="192"/>
      <c r="O298" s="220"/>
      <c r="AE298" t="s">
        <v>277</v>
      </c>
    </row>
    <row r="299" spans="1:60" outlineLevel="1" x14ac:dyDescent="0.2">
      <c r="A299" s="217">
        <v>142</v>
      </c>
      <c r="B299" s="176" t="s">
        <v>3120</v>
      </c>
      <c r="C299" s="202" t="s">
        <v>3121</v>
      </c>
      <c r="D299" s="181" t="s">
        <v>21</v>
      </c>
      <c r="E299" s="186">
        <v>0</v>
      </c>
      <c r="F299" s="193"/>
      <c r="G299" s="194">
        <f>ROUND(E299*F299,2)</f>
        <v>0</v>
      </c>
      <c r="H299" s="194">
        <v>21</v>
      </c>
      <c r="I299" s="194">
        <f>G299*(1+H299/100)</f>
        <v>0</v>
      </c>
      <c r="J299" s="194">
        <v>0</v>
      </c>
      <c r="K299" s="194">
        <f>ROUND(E299*J299,2)</f>
        <v>0</v>
      </c>
      <c r="L299" s="194">
        <v>0</v>
      </c>
      <c r="M299" s="194">
        <f>ROUND(E299*L299,2)</f>
        <v>0</v>
      </c>
      <c r="N299" s="195"/>
      <c r="O299" s="221" t="s">
        <v>295</v>
      </c>
      <c r="P299" s="32"/>
      <c r="Q299" s="32"/>
      <c r="R299" s="32"/>
      <c r="S299" s="32"/>
      <c r="T299" s="32"/>
      <c r="U299" s="32"/>
      <c r="V299" s="32"/>
      <c r="W299" s="32"/>
      <c r="X299" s="32"/>
      <c r="Y299" s="32"/>
      <c r="Z299" s="32"/>
      <c r="AA299" s="32"/>
      <c r="AB299" s="32"/>
      <c r="AC299" s="32"/>
      <c r="AD299" s="32"/>
      <c r="AE299" s="32" t="s">
        <v>1395</v>
      </c>
      <c r="AF299" s="32"/>
      <c r="AG299" s="32"/>
      <c r="AH299" s="32"/>
      <c r="AI299" s="32"/>
      <c r="AJ299" s="32"/>
      <c r="AK299" s="32"/>
      <c r="AL299" s="32"/>
      <c r="AM299" s="32">
        <v>21</v>
      </c>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93"/>
      <c r="D300" s="294"/>
      <c r="E300" s="295"/>
      <c r="F300" s="296"/>
      <c r="G300" s="297"/>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7">
        <v>143</v>
      </c>
      <c r="B301" s="176" t="s">
        <v>3235</v>
      </c>
      <c r="C301" s="202" t="s">
        <v>3236</v>
      </c>
      <c r="D301" s="181" t="s">
        <v>759</v>
      </c>
      <c r="E301" s="186">
        <v>2</v>
      </c>
      <c r="F301" s="193"/>
      <c r="G301" s="194">
        <f>ROUND(E301*F301,2)</f>
        <v>0</v>
      </c>
      <c r="H301" s="194">
        <v>21</v>
      </c>
      <c r="I301" s="194">
        <f>G301*(1+H301/100)</f>
        <v>0</v>
      </c>
      <c r="J301" s="194">
        <v>0</v>
      </c>
      <c r="K301" s="194">
        <f>ROUND(E301*J301,2)</f>
        <v>0</v>
      </c>
      <c r="L301" s="194">
        <v>0</v>
      </c>
      <c r="M301" s="194">
        <f>ROUND(E301*L301,2)</f>
        <v>0</v>
      </c>
      <c r="N301" s="195"/>
      <c r="O301" s="221" t="s">
        <v>295</v>
      </c>
      <c r="P301" s="32"/>
      <c r="Q301" s="32"/>
      <c r="R301" s="32"/>
      <c r="S301" s="32"/>
      <c r="T301" s="32"/>
      <c r="U301" s="32"/>
      <c r="V301" s="32"/>
      <c r="W301" s="32"/>
      <c r="X301" s="32"/>
      <c r="Y301" s="32"/>
      <c r="Z301" s="32"/>
      <c r="AA301" s="32"/>
      <c r="AB301" s="32"/>
      <c r="AC301" s="32"/>
      <c r="AD301" s="32"/>
      <c r="AE301" s="32" t="s">
        <v>1385</v>
      </c>
      <c r="AF301" s="32"/>
      <c r="AG301" s="32"/>
      <c r="AH301" s="32"/>
      <c r="AI301" s="32"/>
      <c r="AJ301" s="32"/>
      <c r="AK301" s="32"/>
      <c r="AL301" s="32"/>
      <c r="AM301" s="32">
        <v>21</v>
      </c>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93"/>
      <c r="D302" s="294"/>
      <c r="E302" s="295"/>
      <c r="F302" s="296"/>
      <c r="G302" s="297"/>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7">
        <v>144</v>
      </c>
      <c r="B303" s="176" t="s">
        <v>3237</v>
      </c>
      <c r="C303" s="202" t="s">
        <v>3238</v>
      </c>
      <c r="D303" s="181" t="s">
        <v>759</v>
      </c>
      <c r="E303" s="186">
        <v>2</v>
      </c>
      <c r="F303" s="193"/>
      <c r="G303" s="194">
        <f>ROUND(E303*F303,2)</f>
        <v>0</v>
      </c>
      <c r="H303" s="194">
        <v>21</v>
      </c>
      <c r="I303" s="194">
        <f>G303*(1+H303/100)</f>
        <v>0</v>
      </c>
      <c r="J303" s="194">
        <v>0</v>
      </c>
      <c r="K303" s="194">
        <f>ROUND(E303*J303,2)</f>
        <v>0</v>
      </c>
      <c r="L303" s="194">
        <v>0</v>
      </c>
      <c r="M303" s="194">
        <f>ROUND(E303*L303,2)</f>
        <v>0</v>
      </c>
      <c r="N303" s="195"/>
      <c r="O303" s="221" t="s">
        <v>295</v>
      </c>
      <c r="P303" s="32"/>
      <c r="Q303" s="32"/>
      <c r="R303" s="32"/>
      <c r="S303" s="32"/>
      <c r="T303" s="32"/>
      <c r="U303" s="32"/>
      <c r="V303" s="32"/>
      <c r="W303" s="32"/>
      <c r="X303" s="32"/>
      <c r="Y303" s="32"/>
      <c r="Z303" s="32"/>
      <c r="AA303" s="32"/>
      <c r="AB303" s="32"/>
      <c r="AC303" s="32"/>
      <c r="AD303" s="32"/>
      <c r="AE303" s="32" t="s">
        <v>1385</v>
      </c>
      <c r="AF303" s="32"/>
      <c r="AG303" s="32"/>
      <c r="AH303" s="32"/>
      <c r="AI303" s="32"/>
      <c r="AJ303" s="32"/>
      <c r="AK303" s="32"/>
      <c r="AL303" s="32"/>
      <c r="AM303" s="32">
        <v>21</v>
      </c>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93"/>
      <c r="D304" s="294"/>
      <c r="E304" s="295"/>
      <c r="F304" s="296"/>
      <c r="G304" s="297"/>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7">
        <v>145</v>
      </c>
      <c r="B305" s="176" t="s">
        <v>3239</v>
      </c>
      <c r="C305" s="202" t="s">
        <v>3240</v>
      </c>
      <c r="D305" s="181" t="s">
        <v>759</v>
      </c>
      <c r="E305" s="186">
        <v>1</v>
      </c>
      <c r="F305" s="193"/>
      <c r="G305" s="194">
        <f>ROUND(E305*F305,2)</f>
        <v>0</v>
      </c>
      <c r="H305" s="194">
        <v>21</v>
      </c>
      <c r="I305" s="194">
        <f>G305*(1+H305/100)</f>
        <v>0</v>
      </c>
      <c r="J305" s="194">
        <v>0</v>
      </c>
      <c r="K305" s="194">
        <f>ROUND(E305*J305,2)</f>
        <v>0</v>
      </c>
      <c r="L305" s="194">
        <v>0</v>
      </c>
      <c r="M305" s="194">
        <f>ROUND(E305*L305,2)</f>
        <v>0</v>
      </c>
      <c r="N305" s="195"/>
      <c r="O305" s="221" t="s">
        <v>295</v>
      </c>
      <c r="P305" s="32"/>
      <c r="Q305" s="32"/>
      <c r="R305" s="32"/>
      <c r="S305" s="32"/>
      <c r="T305" s="32"/>
      <c r="U305" s="32"/>
      <c r="V305" s="32"/>
      <c r="W305" s="32"/>
      <c r="X305" s="32"/>
      <c r="Y305" s="32"/>
      <c r="Z305" s="32"/>
      <c r="AA305" s="32"/>
      <c r="AB305" s="32"/>
      <c r="AC305" s="32"/>
      <c r="AD305" s="32"/>
      <c r="AE305" s="32" t="s">
        <v>1385</v>
      </c>
      <c r="AF305" s="32"/>
      <c r="AG305" s="32"/>
      <c r="AH305" s="32"/>
      <c r="AI305" s="32"/>
      <c r="AJ305" s="32"/>
      <c r="AK305" s="32"/>
      <c r="AL305" s="32"/>
      <c r="AM305" s="32">
        <v>21</v>
      </c>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93"/>
      <c r="D306" s="294"/>
      <c r="E306" s="295"/>
      <c r="F306" s="296"/>
      <c r="G306" s="297"/>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7">
        <v>146</v>
      </c>
      <c r="B307" s="176" t="s">
        <v>3241</v>
      </c>
      <c r="C307" s="202" t="s">
        <v>3242</v>
      </c>
      <c r="D307" s="181" t="s">
        <v>759</v>
      </c>
      <c r="E307" s="186">
        <v>1</v>
      </c>
      <c r="F307" s="193"/>
      <c r="G307" s="194">
        <f>ROUND(E307*F307,2)</f>
        <v>0</v>
      </c>
      <c r="H307" s="194">
        <v>21</v>
      </c>
      <c r="I307" s="194">
        <f>G307*(1+H307/100)</f>
        <v>0</v>
      </c>
      <c r="J307" s="194">
        <v>0</v>
      </c>
      <c r="K307" s="194">
        <f>ROUND(E307*J307,2)</f>
        <v>0</v>
      </c>
      <c r="L307" s="194">
        <v>0</v>
      </c>
      <c r="M307" s="194">
        <f>ROUND(E307*L307,2)</f>
        <v>0</v>
      </c>
      <c r="N307" s="195"/>
      <c r="O307" s="221" t="s">
        <v>295</v>
      </c>
      <c r="P307" s="32"/>
      <c r="Q307" s="32"/>
      <c r="R307" s="32"/>
      <c r="S307" s="32"/>
      <c r="T307" s="32"/>
      <c r="U307" s="32"/>
      <c r="V307" s="32"/>
      <c r="W307" s="32"/>
      <c r="X307" s="32"/>
      <c r="Y307" s="32"/>
      <c r="Z307" s="32"/>
      <c r="AA307" s="32"/>
      <c r="AB307" s="32"/>
      <c r="AC307" s="32"/>
      <c r="AD307" s="32"/>
      <c r="AE307" s="32" t="s">
        <v>1385</v>
      </c>
      <c r="AF307" s="32"/>
      <c r="AG307" s="32"/>
      <c r="AH307" s="32"/>
      <c r="AI307" s="32"/>
      <c r="AJ307" s="32"/>
      <c r="AK307" s="32"/>
      <c r="AL307" s="32"/>
      <c r="AM307" s="32">
        <v>21</v>
      </c>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8"/>
      <c r="B308" s="177"/>
      <c r="C308" s="293"/>
      <c r="D308" s="294"/>
      <c r="E308" s="295"/>
      <c r="F308" s="296"/>
      <c r="G308" s="297"/>
      <c r="H308" s="194"/>
      <c r="I308" s="194"/>
      <c r="J308" s="194"/>
      <c r="K308" s="194"/>
      <c r="L308" s="194"/>
      <c r="M308" s="194"/>
      <c r="N308" s="195"/>
      <c r="O308" s="221"/>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x14ac:dyDescent="0.2">
      <c r="A309" s="216" t="s">
        <v>276</v>
      </c>
      <c r="B309" s="175" t="s">
        <v>243</v>
      </c>
      <c r="C309" s="201" t="s">
        <v>244</v>
      </c>
      <c r="D309" s="180"/>
      <c r="E309" s="185"/>
      <c r="F309" s="304">
        <f>SUM(G310:G399)</f>
        <v>0</v>
      </c>
      <c r="G309" s="305"/>
      <c r="H309" s="191"/>
      <c r="I309" s="191">
        <f>SUM(I310:I399)</f>
        <v>0</v>
      </c>
      <c r="J309" s="191"/>
      <c r="K309" s="191">
        <f>SUM(K310:K399)</f>
        <v>0</v>
      </c>
      <c r="L309" s="191"/>
      <c r="M309" s="191">
        <f>SUM(M310:M399)</f>
        <v>0</v>
      </c>
      <c r="N309" s="192"/>
      <c r="O309" s="220"/>
      <c r="AE309" t="s">
        <v>277</v>
      </c>
    </row>
    <row r="310" spans="1:60" outlineLevel="1" x14ac:dyDescent="0.2">
      <c r="A310" s="217">
        <v>147</v>
      </c>
      <c r="B310" s="176" t="s">
        <v>3120</v>
      </c>
      <c r="C310" s="202" t="s">
        <v>3121</v>
      </c>
      <c r="D310" s="181" t="s">
        <v>21</v>
      </c>
      <c r="E310" s="186">
        <v>0</v>
      </c>
      <c r="F310" s="193"/>
      <c r="G310" s="194">
        <f>ROUND(E310*F310,2)</f>
        <v>0</v>
      </c>
      <c r="H310" s="194">
        <v>21</v>
      </c>
      <c r="I310" s="194">
        <f>G310*(1+H310/100)</f>
        <v>0</v>
      </c>
      <c r="J310" s="194">
        <v>0</v>
      </c>
      <c r="K310" s="194">
        <f>ROUND(E310*J310,2)</f>
        <v>0</v>
      </c>
      <c r="L310" s="194">
        <v>0</v>
      </c>
      <c r="M310" s="194">
        <f>ROUND(E310*L310,2)</f>
        <v>0</v>
      </c>
      <c r="N310" s="195"/>
      <c r="O310" s="221" t="s">
        <v>295</v>
      </c>
      <c r="P310" s="32"/>
      <c r="Q310" s="32"/>
      <c r="R310" s="32"/>
      <c r="S310" s="32"/>
      <c r="T310" s="32"/>
      <c r="U310" s="32"/>
      <c r="V310" s="32"/>
      <c r="W310" s="32"/>
      <c r="X310" s="32"/>
      <c r="Y310" s="32"/>
      <c r="Z310" s="32"/>
      <c r="AA310" s="32"/>
      <c r="AB310" s="32"/>
      <c r="AC310" s="32"/>
      <c r="AD310" s="32"/>
      <c r="AE310" s="32" t="s">
        <v>1395</v>
      </c>
      <c r="AF310" s="32"/>
      <c r="AG310" s="32"/>
      <c r="AH310" s="32"/>
      <c r="AI310" s="32"/>
      <c r="AJ310" s="32"/>
      <c r="AK310" s="32"/>
      <c r="AL310" s="32"/>
      <c r="AM310" s="32">
        <v>21</v>
      </c>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177"/>
      <c r="C311" s="293"/>
      <c r="D311" s="294"/>
      <c r="E311" s="295"/>
      <c r="F311" s="296"/>
      <c r="G311" s="29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7">
        <v>148</v>
      </c>
      <c r="B312" s="176" t="s">
        <v>3243</v>
      </c>
      <c r="C312" s="202" t="s">
        <v>3244</v>
      </c>
      <c r="D312" s="181" t="s">
        <v>759</v>
      </c>
      <c r="E312" s="186">
        <v>1</v>
      </c>
      <c r="F312" s="193"/>
      <c r="G312" s="194">
        <f>ROUND(E312*F312,2)</f>
        <v>0</v>
      </c>
      <c r="H312" s="194">
        <v>21</v>
      </c>
      <c r="I312" s="194">
        <f>G312*(1+H312/100)</f>
        <v>0</v>
      </c>
      <c r="J312" s="194">
        <v>0</v>
      </c>
      <c r="K312" s="194">
        <f>ROUND(E312*J312,2)</f>
        <v>0</v>
      </c>
      <c r="L312" s="194">
        <v>0</v>
      </c>
      <c r="M312" s="194">
        <f>ROUND(E312*L312,2)</f>
        <v>0</v>
      </c>
      <c r="N312" s="195"/>
      <c r="O312" s="221" t="s">
        <v>295</v>
      </c>
      <c r="P312" s="32"/>
      <c r="Q312" s="32"/>
      <c r="R312" s="32"/>
      <c r="S312" s="32"/>
      <c r="T312" s="32"/>
      <c r="U312" s="32"/>
      <c r="V312" s="32"/>
      <c r="W312" s="32"/>
      <c r="X312" s="32"/>
      <c r="Y312" s="32"/>
      <c r="Z312" s="32"/>
      <c r="AA312" s="32"/>
      <c r="AB312" s="32"/>
      <c r="AC312" s="32"/>
      <c r="AD312" s="32"/>
      <c r="AE312" s="32" t="s">
        <v>1385</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93"/>
      <c r="D313" s="294"/>
      <c r="E313" s="295"/>
      <c r="F313" s="296"/>
      <c r="G313" s="297"/>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7">
        <v>149</v>
      </c>
      <c r="B314" s="176" t="s">
        <v>3245</v>
      </c>
      <c r="C314" s="202" t="s">
        <v>3246</v>
      </c>
      <c r="D314" s="181" t="s">
        <v>759</v>
      </c>
      <c r="E314" s="186">
        <v>1</v>
      </c>
      <c r="F314" s="193"/>
      <c r="G314" s="194">
        <f>ROUND(E314*F314,2)</f>
        <v>0</v>
      </c>
      <c r="H314" s="194">
        <v>21</v>
      </c>
      <c r="I314" s="194">
        <f>G314*(1+H314/100)</f>
        <v>0</v>
      </c>
      <c r="J314" s="194">
        <v>0</v>
      </c>
      <c r="K314" s="194">
        <f>ROUND(E314*J314,2)</f>
        <v>0</v>
      </c>
      <c r="L314" s="194">
        <v>0</v>
      </c>
      <c r="M314" s="194">
        <f>ROUND(E314*L314,2)</f>
        <v>0</v>
      </c>
      <c r="N314" s="195"/>
      <c r="O314" s="221" t="s">
        <v>295</v>
      </c>
      <c r="P314" s="32"/>
      <c r="Q314" s="32"/>
      <c r="R314" s="32"/>
      <c r="S314" s="32"/>
      <c r="T314" s="32"/>
      <c r="U314" s="32"/>
      <c r="V314" s="32"/>
      <c r="W314" s="32"/>
      <c r="X314" s="32"/>
      <c r="Y314" s="32"/>
      <c r="Z314" s="32"/>
      <c r="AA314" s="32"/>
      <c r="AB314" s="32"/>
      <c r="AC314" s="32"/>
      <c r="AD314" s="32"/>
      <c r="AE314" s="32" t="s">
        <v>1385</v>
      </c>
      <c r="AF314" s="32"/>
      <c r="AG314" s="32"/>
      <c r="AH314" s="32"/>
      <c r="AI314" s="32"/>
      <c r="AJ314" s="32"/>
      <c r="AK314" s="32"/>
      <c r="AL314" s="32"/>
      <c r="AM314" s="32">
        <v>21</v>
      </c>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177"/>
      <c r="C315" s="293"/>
      <c r="D315" s="294"/>
      <c r="E315" s="295"/>
      <c r="F315" s="296"/>
      <c r="G315" s="297"/>
      <c r="H315" s="194"/>
      <c r="I315" s="194"/>
      <c r="J315" s="194"/>
      <c r="K315" s="194"/>
      <c r="L315" s="194"/>
      <c r="M315" s="194"/>
      <c r="N315" s="195"/>
      <c r="O315" s="221"/>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7">
        <v>150</v>
      </c>
      <c r="B316" s="176" t="s">
        <v>3247</v>
      </c>
      <c r="C316" s="202" t="s">
        <v>3248</v>
      </c>
      <c r="D316" s="181" t="s">
        <v>759</v>
      </c>
      <c r="E316" s="186">
        <v>1</v>
      </c>
      <c r="F316" s="193"/>
      <c r="G316" s="194">
        <f>ROUND(E316*F316,2)</f>
        <v>0</v>
      </c>
      <c r="H316" s="194">
        <v>21</v>
      </c>
      <c r="I316" s="194">
        <f>G316*(1+H316/100)</f>
        <v>0</v>
      </c>
      <c r="J316" s="194">
        <v>0</v>
      </c>
      <c r="K316" s="194">
        <f>ROUND(E316*J316,2)</f>
        <v>0</v>
      </c>
      <c r="L316" s="194">
        <v>0</v>
      </c>
      <c r="M316" s="194">
        <f>ROUND(E316*L316,2)</f>
        <v>0</v>
      </c>
      <c r="N316" s="195"/>
      <c r="O316" s="221" t="s">
        <v>295</v>
      </c>
      <c r="P316" s="32"/>
      <c r="Q316" s="32"/>
      <c r="R316" s="32"/>
      <c r="S316" s="32"/>
      <c r="T316" s="32"/>
      <c r="U316" s="32"/>
      <c r="V316" s="32"/>
      <c r="W316" s="32"/>
      <c r="X316" s="32"/>
      <c r="Y316" s="32"/>
      <c r="Z316" s="32"/>
      <c r="AA316" s="32"/>
      <c r="AB316" s="32"/>
      <c r="AC316" s="32"/>
      <c r="AD316" s="32"/>
      <c r="AE316" s="32" t="s">
        <v>1385</v>
      </c>
      <c r="AF316" s="32"/>
      <c r="AG316" s="32"/>
      <c r="AH316" s="32"/>
      <c r="AI316" s="32"/>
      <c r="AJ316" s="32"/>
      <c r="AK316" s="32"/>
      <c r="AL316" s="32"/>
      <c r="AM316" s="32">
        <v>21</v>
      </c>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93"/>
      <c r="D317" s="294"/>
      <c r="E317" s="295"/>
      <c r="F317" s="296"/>
      <c r="G317" s="297"/>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7">
        <v>151</v>
      </c>
      <c r="B318" s="176" t="s">
        <v>3249</v>
      </c>
      <c r="C318" s="202" t="s">
        <v>3250</v>
      </c>
      <c r="D318" s="181" t="s">
        <v>759</v>
      </c>
      <c r="E318" s="186">
        <v>1</v>
      </c>
      <c r="F318" s="193"/>
      <c r="G318" s="194">
        <f>ROUND(E318*F318,2)</f>
        <v>0</v>
      </c>
      <c r="H318" s="194">
        <v>21</v>
      </c>
      <c r="I318" s="194">
        <f>G318*(1+H318/100)</f>
        <v>0</v>
      </c>
      <c r="J318" s="194">
        <v>0</v>
      </c>
      <c r="K318" s="194">
        <f>ROUND(E318*J318,2)</f>
        <v>0</v>
      </c>
      <c r="L318" s="194">
        <v>0</v>
      </c>
      <c r="M318" s="194">
        <f>ROUND(E318*L318,2)</f>
        <v>0</v>
      </c>
      <c r="N318" s="195"/>
      <c r="O318" s="221" t="s">
        <v>295</v>
      </c>
      <c r="P318" s="32"/>
      <c r="Q318" s="32"/>
      <c r="R318" s="32"/>
      <c r="S318" s="32"/>
      <c r="T318" s="32"/>
      <c r="U318" s="32"/>
      <c r="V318" s="32"/>
      <c r="W318" s="32"/>
      <c r="X318" s="32"/>
      <c r="Y318" s="32"/>
      <c r="Z318" s="32"/>
      <c r="AA318" s="32"/>
      <c r="AB318" s="32"/>
      <c r="AC318" s="32"/>
      <c r="AD318" s="32"/>
      <c r="AE318" s="32" t="s">
        <v>1385</v>
      </c>
      <c r="AF318" s="32"/>
      <c r="AG318" s="32"/>
      <c r="AH318" s="32"/>
      <c r="AI318" s="32"/>
      <c r="AJ318" s="32"/>
      <c r="AK318" s="32"/>
      <c r="AL318" s="32"/>
      <c r="AM318" s="32">
        <v>21</v>
      </c>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93"/>
      <c r="D319" s="294"/>
      <c r="E319" s="295"/>
      <c r="F319" s="296"/>
      <c r="G319" s="297"/>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7">
        <v>152</v>
      </c>
      <c r="B320" s="176" t="s">
        <v>3251</v>
      </c>
      <c r="C320" s="202" t="s">
        <v>3252</v>
      </c>
      <c r="D320" s="181" t="s">
        <v>759</v>
      </c>
      <c r="E320" s="186">
        <v>1</v>
      </c>
      <c r="F320" s="193"/>
      <c r="G320" s="194">
        <f>ROUND(E320*F320,2)</f>
        <v>0</v>
      </c>
      <c r="H320" s="194">
        <v>21</v>
      </c>
      <c r="I320" s="194">
        <f>G320*(1+H320/100)</f>
        <v>0</v>
      </c>
      <c r="J320" s="194">
        <v>0</v>
      </c>
      <c r="K320" s="194">
        <f>ROUND(E320*J320,2)</f>
        <v>0</v>
      </c>
      <c r="L320" s="194">
        <v>0</v>
      </c>
      <c r="M320" s="194">
        <f>ROUND(E320*L320,2)</f>
        <v>0</v>
      </c>
      <c r="N320" s="195"/>
      <c r="O320" s="221" t="s">
        <v>295</v>
      </c>
      <c r="P320" s="32"/>
      <c r="Q320" s="32"/>
      <c r="R320" s="32"/>
      <c r="S320" s="32"/>
      <c r="T320" s="32"/>
      <c r="U320" s="32"/>
      <c r="V320" s="32"/>
      <c r="W320" s="32"/>
      <c r="X320" s="32"/>
      <c r="Y320" s="32"/>
      <c r="Z320" s="32"/>
      <c r="AA320" s="32"/>
      <c r="AB320" s="32"/>
      <c r="AC320" s="32"/>
      <c r="AD320" s="32"/>
      <c r="AE320" s="32" t="s">
        <v>1385</v>
      </c>
      <c r="AF320" s="32"/>
      <c r="AG320" s="32"/>
      <c r="AH320" s="32"/>
      <c r="AI320" s="32"/>
      <c r="AJ320" s="32"/>
      <c r="AK320" s="32"/>
      <c r="AL320" s="32"/>
      <c r="AM320" s="32">
        <v>21</v>
      </c>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177"/>
      <c r="C321" s="293"/>
      <c r="D321" s="294"/>
      <c r="E321" s="295"/>
      <c r="F321" s="296"/>
      <c r="G321" s="297"/>
      <c r="H321" s="194"/>
      <c r="I321" s="194"/>
      <c r="J321" s="194"/>
      <c r="K321" s="194"/>
      <c r="L321" s="194"/>
      <c r="M321" s="194"/>
      <c r="N321" s="195"/>
      <c r="O321" s="221"/>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7">
        <v>153</v>
      </c>
      <c r="B322" s="176" t="s">
        <v>3253</v>
      </c>
      <c r="C322" s="202" t="s">
        <v>3254</v>
      </c>
      <c r="D322" s="181" t="s">
        <v>759</v>
      </c>
      <c r="E322" s="186">
        <v>2</v>
      </c>
      <c r="F322" s="193"/>
      <c r="G322" s="194">
        <f>ROUND(E322*F322,2)</f>
        <v>0</v>
      </c>
      <c r="H322" s="194">
        <v>21</v>
      </c>
      <c r="I322" s="194">
        <f>G322*(1+H322/100)</f>
        <v>0</v>
      </c>
      <c r="J322" s="194">
        <v>0</v>
      </c>
      <c r="K322" s="194">
        <f>ROUND(E322*J322,2)</f>
        <v>0</v>
      </c>
      <c r="L322" s="194">
        <v>0</v>
      </c>
      <c r="M322" s="194">
        <f>ROUND(E322*L322,2)</f>
        <v>0</v>
      </c>
      <c r="N322" s="195"/>
      <c r="O322" s="221" t="s">
        <v>295</v>
      </c>
      <c r="P322" s="32"/>
      <c r="Q322" s="32"/>
      <c r="R322" s="32"/>
      <c r="S322" s="32"/>
      <c r="T322" s="32"/>
      <c r="U322" s="32"/>
      <c r="V322" s="32"/>
      <c r="W322" s="32"/>
      <c r="X322" s="32"/>
      <c r="Y322" s="32"/>
      <c r="Z322" s="32"/>
      <c r="AA322" s="32"/>
      <c r="AB322" s="32"/>
      <c r="AC322" s="32"/>
      <c r="AD322" s="32"/>
      <c r="AE322" s="32" t="s">
        <v>1385</v>
      </c>
      <c r="AF322" s="32"/>
      <c r="AG322" s="32"/>
      <c r="AH322" s="32"/>
      <c r="AI322" s="32"/>
      <c r="AJ322" s="32"/>
      <c r="AK322" s="32"/>
      <c r="AL322" s="32"/>
      <c r="AM322" s="32">
        <v>21</v>
      </c>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7">
        <v>154</v>
      </c>
      <c r="B324" s="176" t="s">
        <v>3255</v>
      </c>
      <c r="C324" s="202" t="s">
        <v>3256</v>
      </c>
      <c r="D324" s="181" t="s">
        <v>759</v>
      </c>
      <c r="E324" s="186">
        <v>3</v>
      </c>
      <c r="F324" s="193"/>
      <c r="G324" s="194">
        <f>ROUND(E324*F324,2)</f>
        <v>0</v>
      </c>
      <c r="H324" s="194">
        <v>21</v>
      </c>
      <c r="I324" s="194">
        <f>G324*(1+H324/100)</f>
        <v>0</v>
      </c>
      <c r="J324" s="194">
        <v>0</v>
      </c>
      <c r="K324" s="194">
        <f>ROUND(E324*J324,2)</f>
        <v>0</v>
      </c>
      <c r="L324" s="194">
        <v>0</v>
      </c>
      <c r="M324" s="194">
        <f>ROUND(E324*L324,2)</f>
        <v>0</v>
      </c>
      <c r="N324" s="195"/>
      <c r="O324" s="221" t="s">
        <v>295</v>
      </c>
      <c r="P324" s="32"/>
      <c r="Q324" s="32"/>
      <c r="R324" s="32"/>
      <c r="S324" s="32"/>
      <c r="T324" s="32"/>
      <c r="U324" s="32"/>
      <c r="V324" s="32"/>
      <c r="W324" s="32"/>
      <c r="X324" s="32"/>
      <c r="Y324" s="32"/>
      <c r="Z324" s="32"/>
      <c r="AA324" s="32"/>
      <c r="AB324" s="32"/>
      <c r="AC324" s="32"/>
      <c r="AD324" s="32"/>
      <c r="AE324" s="32" t="s">
        <v>1385</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93"/>
      <c r="D325" s="294"/>
      <c r="E325" s="295"/>
      <c r="F325" s="296"/>
      <c r="G325" s="29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7">
        <v>155</v>
      </c>
      <c r="B326" s="176" t="s">
        <v>3257</v>
      </c>
      <c r="C326" s="202" t="s">
        <v>3258</v>
      </c>
      <c r="D326" s="181" t="s">
        <v>759</v>
      </c>
      <c r="E326" s="186">
        <v>2</v>
      </c>
      <c r="F326" s="193"/>
      <c r="G326" s="194">
        <f>ROUND(E326*F326,2)</f>
        <v>0</v>
      </c>
      <c r="H326" s="194">
        <v>21</v>
      </c>
      <c r="I326" s="194">
        <f>G326*(1+H326/100)</f>
        <v>0</v>
      </c>
      <c r="J326" s="194">
        <v>0</v>
      </c>
      <c r="K326" s="194">
        <f>ROUND(E326*J326,2)</f>
        <v>0</v>
      </c>
      <c r="L326" s="194">
        <v>0</v>
      </c>
      <c r="M326" s="194">
        <f>ROUND(E326*L326,2)</f>
        <v>0</v>
      </c>
      <c r="N326" s="195"/>
      <c r="O326" s="221" t="s">
        <v>295</v>
      </c>
      <c r="P326" s="32"/>
      <c r="Q326" s="32"/>
      <c r="R326" s="32"/>
      <c r="S326" s="32"/>
      <c r="T326" s="32"/>
      <c r="U326" s="32"/>
      <c r="V326" s="32"/>
      <c r="W326" s="32"/>
      <c r="X326" s="32"/>
      <c r="Y326" s="32"/>
      <c r="Z326" s="32"/>
      <c r="AA326" s="32"/>
      <c r="AB326" s="32"/>
      <c r="AC326" s="32"/>
      <c r="AD326" s="32"/>
      <c r="AE326" s="32" t="s">
        <v>1385</v>
      </c>
      <c r="AF326" s="32"/>
      <c r="AG326" s="32"/>
      <c r="AH326" s="32"/>
      <c r="AI326" s="32"/>
      <c r="AJ326" s="32"/>
      <c r="AK326" s="32"/>
      <c r="AL326" s="32"/>
      <c r="AM326" s="32">
        <v>21</v>
      </c>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93"/>
      <c r="D327" s="294"/>
      <c r="E327" s="295"/>
      <c r="F327" s="296"/>
      <c r="G327" s="297"/>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7">
        <v>156</v>
      </c>
      <c r="B328" s="176" t="s">
        <v>3259</v>
      </c>
      <c r="C328" s="202" t="s">
        <v>3260</v>
      </c>
      <c r="D328" s="181" t="s">
        <v>759</v>
      </c>
      <c r="E328" s="186">
        <v>2</v>
      </c>
      <c r="F328" s="193"/>
      <c r="G328" s="194">
        <f>ROUND(E328*F328,2)</f>
        <v>0</v>
      </c>
      <c r="H328" s="194">
        <v>21</v>
      </c>
      <c r="I328" s="194">
        <f>G328*(1+H328/100)</f>
        <v>0</v>
      </c>
      <c r="J328" s="194">
        <v>0</v>
      </c>
      <c r="K328" s="194">
        <f>ROUND(E328*J328,2)</f>
        <v>0</v>
      </c>
      <c r="L328" s="194">
        <v>0</v>
      </c>
      <c r="M328" s="194">
        <f>ROUND(E328*L328,2)</f>
        <v>0</v>
      </c>
      <c r="N328" s="195"/>
      <c r="O328" s="221" t="s">
        <v>295</v>
      </c>
      <c r="P328" s="32"/>
      <c r="Q328" s="32"/>
      <c r="R328" s="32"/>
      <c r="S328" s="32"/>
      <c r="T328" s="32"/>
      <c r="U328" s="32"/>
      <c r="V328" s="32"/>
      <c r="W328" s="32"/>
      <c r="X328" s="32"/>
      <c r="Y328" s="32"/>
      <c r="Z328" s="32"/>
      <c r="AA328" s="32"/>
      <c r="AB328" s="32"/>
      <c r="AC328" s="32"/>
      <c r="AD328" s="32"/>
      <c r="AE328" s="32" t="s">
        <v>1385</v>
      </c>
      <c r="AF328" s="32"/>
      <c r="AG328" s="32"/>
      <c r="AH328" s="32"/>
      <c r="AI328" s="32"/>
      <c r="AJ328" s="32"/>
      <c r="AK328" s="32"/>
      <c r="AL328" s="32"/>
      <c r="AM328" s="32">
        <v>21</v>
      </c>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93"/>
      <c r="D329" s="294"/>
      <c r="E329" s="295"/>
      <c r="F329" s="296"/>
      <c r="G329" s="297"/>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7">
        <v>157</v>
      </c>
      <c r="B330" s="176" t="s">
        <v>3245</v>
      </c>
      <c r="C330" s="202" t="s">
        <v>3261</v>
      </c>
      <c r="D330" s="181" t="s">
        <v>759</v>
      </c>
      <c r="E330" s="186">
        <v>2</v>
      </c>
      <c r="F330" s="193"/>
      <c r="G330" s="194">
        <f>ROUND(E330*F330,2)</f>
        <v>0</v>
      </c>
      <c r="H330" s="194">
        <v>21</v>
      </c>
      <c r="I330" s="194">
        <f>G330*(1+H330/100)</f>
        <v>0</v>
      </c>
      <c r="J330" s="194">
        <v>0</v>
      </c>
      <c r="K330" s="194">
        <f>ROUND(E330*J330,2)</f>
        <v>0</v>
      </c>
      <c r="L330" s="194">
        <v>0</v>
      </c>
      <c r="M330" s="194">
        <f>ROUND(E330*L330,2)</f>
        <v>0</v>
      </c>
      <c r="N330" s="195"/>
      <c r="O330" s="221" t="s">
        <v>295</v>
      </c>
      <c r="P330" s="32"/>
      <c r="Q330" s="32"/>
      <c r="R330" s="32"/>
      <c r="S330" s="32"/>
      <c r="T330" s="32"/>
      <c r="U330" s="32"/>
      <c r="V330" s="32"/>
      <c r="W330" s="32"/>
      <c r="X330" s="32"/>
      <c r="Y330" s="32"/>
      <c r="Z330" s="32"/>
      <c r="AA330" s="32"/>
      <c r="AB330" s="32"/>
      <c r="AC330" s="32"/>
      <c r="AD330" s="32"/>
      <c r="AE330" s="32" t="s">
        <v>2501</v>
      </c>
      <c r="AF330" s="32"/>
      <c r="AG330" s="32"/>
      <c r="AH330" s="32"/>
      <c r="AI330" s="32"/>
      <c r="AJ330" s="32"/>
      <c r="AK330" s="32"/>
      <c r="AL330" s="32"/>
      <c r="AM330" s="32">
        <v>21</v>
      </c>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93"/>
      <c r="D331" s="294"/>
      <c r="E331" s="295"/>
      <c r="F331" s="296"/>
      <c r="G331" s="297"/>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7">
        <v>158</v>
      </c>
      <c r="B332" s="176" t="s">
        <v>3262</v>
      </c>
      <c r="C332" s="202" t="s">
        <v>3263</v>
      </c>
      <c r="D332" s="181" t="s">
        <v>759</v>
      </c>
      <c r="E332" s="186">
        <v>2</v>
      </c>
      <c r="F332" s="193"/>
      <c r="G332" s="194">
        <f>ROUND(E332*F332,2)</f>
        <v>0</v>
      </c>
      <c r="H332" s="194">
        <v>21</v>
      </c>
      <c r="I332" s="194">
        <f>G332*(1+H332/100)</f>
        <v>0</v>
      </c>
      <c r="J332" s="194">
        <v>0</v>
      </c>
      <c r="K332" s="194">
        <f>ROUND(E332*J332,2)</f>
        <v>0</v>
      </c>
      <c r="L332" s="194">
        <v>0</v>
      </c>
      <c r="M332" s="194">
        <f>ROUND(E332*L332,2)</f>
        <v>0</v>
      </c>
      <c r="N332" s="195"/>
      <c r="O332" s="221" t="s">
        <v>295</v>
      </c>
      <c r="P332" s="32"/>
      <c r="Q332" s="32"/>
      <c r="R332" s="32"/>
      <c r="S332" s="32"/>
      <c r="T332" s="32"/>
      <c r="U332" s="32"/>
      <c r="V332" s="32"/>
      <c r="W332" s="32"/>
      <c r="X332" s="32"/>
      <c r="Y332" s="32"/>
      <c r="Z332" s="32"/>
      <c r="AA332" s="32"/>
      <c r="AB332" s="32"/>
      <c r="AC332" s="32"/>
      <c r="AD332" s="32"/>
      <c r="AE332" s="32" t="s">
        <v>1385</v>
      </c>
      <c r="AF332" s="32"/>
      <c r="AG332" s="32"/>
      <c r="AH332" s="32"/>
      <c r="AI332" s="32"/>
      <c r="AJ332" s="32"/>
      <c r="AK332" s="32"/>
      <c r="AL332" s="32"/>
      <c r="AM332" s="32">
        <v>21</v>
      </c>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159</v>
      </c>
      <c r="B334" s="176" t="s">
        <v>3264</v>
      </c>
      <c r="C334" s="202" t="s">
        <v>3265</v>
      </c>
      <c r="D334" s="181" t="s">
        <v>759</v>
      </c>
      <c r="E334" s="186">
        <v>7</v>
      </c>
      <c r="F334" s="193"/>
      <c r="G334" s="194">
        <f>ROUND(E334*F334,2)</f>
        <v>0</v>
      </c>
      <c r="H334" s="194">
        <v>21</v>
      </c>
      <c r="I334" s="194">
        <f>G334*(1+H334/100)</f>
        <v>0</v>
      </c>
      <c r="J334" s="194">
        <v>0</v>
      </c>
      <c r="K334" s="194">
        <f>ROUND(E334*J334,2)</f>
        <v>0</v>
      </c>
      <c r="L334" s="194">
        <v>0</v>
      </c>
      <c r="M334" s="194">
        <f>ROUND(E334*L334,2)</f>
        <v>0</v>
      </c>
      <c r="N334" s="195"/>
      <c r="O334" s="221" t="s">
        <v>295</v>
      </c>
      <c r="P334" s="32"/>
      <c r="Q334" s="32"/>
      <c r="R334" s="32"/>
      <c r="S334" s="32"/>
      <c r="T334" s="32"/>
      <c r="U334" s="32"/>
      <c r="V334" s="32"/>
      <c r="W334" s="32"/>
      <c r="X334" s="32"/>
      <c r="Y334" s="32"/>
      <c r="Z334" s="32"/>
      <c r="AA334" s="32"/>
      <c r="AB334" s="32"/>
      <c r="AC334" s="32"/>
      <c r="AD334" s="32"/>
      <c r="AE334" s="32" t="s">
        <v>1385</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8"/>
      <c r="B335" s="177"/>
      <c r="C335" s="293"/>
      <c r="D335" s="294"/>
      <c r="E335" s="295"/>
      <c r="F335" s="296"/>
      <c r="G335" s="297"/>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7">
        <v>160</v>
      </c>
      <c r="B336" s="176" t="s">
        <v>3266</v>
      </c>
      <c r="C336" s="202" t="s">
        <v>3267</v>
      </c>
      <c r="D336" s="181" t="s">
        <v>759</v>
      </c>
      <c r="E336" s="186">
        <v>17</v>
      </c>
      <c r="F336" s="193"/>
      <c r="G336" s="194">
        <f>ROUND(E336*F336,2)</f>
        <v>0</v>
      </c>
      <c r="H336" s="194">
        <v>21</v>
      </c>
      <c r="I336" s="194">
        <f>G336*(1+H336/100)</f>
        <v>0</v>
      </c>
      <c r="J336" s="194">
        <v>0</v>
      </c>
      <c r="K336" s="194">
        <f>ROUND(E336*J336,2)</f>
        <v>0</v>
      </c>
      <c r="L336" s="194">
        <v>0</v>
      </c>
      <c r="M336" s="194">
        <f>ROUND(E336*L336,2)</f>
        <v>0</v>
      </c>
      <c r="N336" s="195"/>
      <c r="O336" s="221" t="s">
        <v>295</v>
      </c>
      <c r="P336" s="32"/>
      <c r="Q336" s="32"/>
      <c r="R336" s="32"/>
      <c r="S336" s="32"/>
      <c r="T336" s="32"/>
      <c r="U336" s="32"/>
      <c r="V336" s="32"/>
      <c r="W336" s="32"/>
      <c r="X336" s="32"/>
      <c r="Y336" s="32"/>
      <c r="Z336" s="32"/>
      <c r="AA336" s="32"/>
      <c r="AB336" s="32"/>
      <c r="AC336" s="32"/>
      <c r="AD336" s="32"/>
      <c r="AE336" s="32" t="s">
        <v>1385</v>
      </c>
      <c r="AF336" s="32"/>
      <c r="AG336" s="32"/>
      <c r="AH336" s="32"/>
      <c r="AI336" s="32"/>
      <c r="AJ336" s="32"/>
      <c r="AK336" s="32"/>
      <c r="AL336" s="32"/>
      <c r="AM336" s="32">
        <v>21</v>
      </c>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8"/>
      <c r="B337" s="177"/>
      <c r="C337" s="293"/>
      <c r="D337" s="294"/>
      <c r="E337" s="295"/>
      <c r="F337" s="296"/>
      <c r="G337" s="297"/>
      <c r="H337" s="194"/>
      <c r="I337" s="194"/>
      <c r="J337" s="194"/>
      <c r="K337" s="194"/>
      <c r="L337" s="194"/>
      <c r="M337" s="194"/>
      <c r="N337" s="195"/>
      <c r="O337" s="221"/>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7">
        <v>161</v>
      </c>
      <c r="B338" s="176" t="s">
        <v>3268</v>
      </c>
      <c r="C338" s="202" t="s">
        <v>3269</v>
      </c>
      <c r="D338" s="181" t="s">
        <v>759</v>
      </c>
      <c r="E338" s="186">
        <v>7</v>
      </c>
      <c r="F338" s="193"/>
      <c r="G338" s="194">
        <f>ROUND(E338*F338,2)</f>
        <v>0</v>
      </c>
      <c r="H338" s="194">
        <v>21</v>
      </c>
      <c r="I338" s="194">
        <f>G338*(1+H338/100)</f>
        <v>0</v>
      </c>
      <c r="J338" s="194">
        <v>0</v>
      </c>
      <c r="K338" s="194">
        <f>ROUND(E338*J338,2)</f>
        <v>0</v>
      </c>
      <c r="L338" s="194">
        <v>0</v>
      </c>
      <c r="M338" s="194">
        <f>ROUND(E338*L338,2)</f>
        <v>0</v>
      </c>
      <c r="N338" s="195"/>
      <c r="O338" s="221" t="s">
        <v>295</v>
      </c>
      <c r="P338" s="32"/>
      <c r="Q338" s="32"/>
      <c r="R338" s="32"/>
      <c r="S338" s="32"/>
      <c r="T338" s="32"/>
      <c r="U338" s="32"/>
      <c r="V338" s="32"/>
      <c r="W338" s="32"/>
      <c r="X338" s="32"/>
      <c r="Y338" s="32"/>
      <c r="Z338" s="32"/>
      <c r="AA338" s="32"/>
      <c r="AB338" s="32"/>
      <c r="AC338" s="32"/>
      <c r="AD338" s="32"/>
      <c r="AE338" s="32" t="s">
        <v>1385</v>
      </c>
      <c r="AF338" s="32"/>
      <c r="AG338" s="32"/>
      <c r="AH338" s="32"/>
      <c r="AI338" s="32"/>
      <c r="AJ338" s="32"/>
      <c r="AK338" s="32"/>
      <c r="AL338" s="32"/>
      <c r="AM338" s="32">
        <v>21</v>
      </c>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93"/>
      <c r="D339" s="294"/>
      <c r="E339" s="295"/>
      <c r="F339" s="296"/>
      <c r="G339" s="29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162</v>
      </c>
      <c r="B340" s="176" t="s">
        <v>3270</v>
      </c>
      <c r="C340" s="202" t="s">
        <v>3271</v>
      </c>
      <c r="D340" s="181" t="s">
        <v>759</v>
      </c>
      <c r="E340" s="186">
        <v>2</v>
      </c>
      <c r="F340" s="193"/>
      <c r="G340" s="194">
        <f>ROUND(E340*F340,2)</f>
        <v>0</v>
      </c>
      <c r="H340" s="194">
        <v>21</v>
      </c>
      <c r="I340" s="194">
        <f>G340*(1+H340/100)</f>
        <v>0</v>
      </c>
      <c r="J340" s="194">
        <v>0</v>
      </c>
      <c r="K340" s="194">
        <f>ROUND(E340*J340,2)</f>
        <v>0</v>
      </c>
      <c r="L340" s="194">
        <v>0</v>
      </c>
      <c r="M340" s="194">
        <f>ROUND(E340*L340,2)</f>
        <v>0</v>
      </c>
      <c r="N340" s="195"/>
      <c r="O340" s="221" t="s">
        <v>295</v>
      </c>
      <c r="P340" s="32"/>
      <c r="Q340" s="32"/>
      <c r="R340" s="32"/>
      <c r="S340" s="32"/>
      <c r="T340" s="32"/>
      <c r="U340" s="32"/>
      <c r="V340" s="32"/>
      <c r="W340" s="32"/>
      <c r="X340" s="32"/>
      <c r="Y340" s="32"/>
      <c r="Z340" s="32"/>
      <c r="AA340" s="32"/>
      <c r="AB340" s="32"/>
      <c r="AC340" s="32"/>
      <c r="AD340" s="32"/>
      <c r="AE340" s="32" t="s">
        <v>1385</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93"/>
      <c r="D341" s="294"/>
      <c r="E341" s="295"/>
      <c r="F341" s="296"/>
      <c r="G341" s="297"/>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7">
        <v>163</v>
      </c>
      <c r="B342" s="176" t="s">
        <v>3272</v>
      </c>
      <c r="C342" s="202" t="s">
        <v>3273</v>
      </c>
      <c r="D342" s="181" t="s">
        <v>2311</v>
      </c>
      <c r="E342" s="186">
        <v>2</v>
      </c>
      <c r="F342" s="193"/>
      <c r="G342" s="194">
        <f>ROUND(E342*F342,2)</f>
        <v>0</v>
      </c>
      <c r="H342" s="194">
        <v>21</v>
      </c>
      <c r="I342" s="194">
        <f>G342*(1+H342/100)</f>
        <v>0</v>
      </c>
      <c r="J342" s="194">
        <v>0</v>
      </c>
      <c r="K342" s="194">
        <f>ROUND(E342*J342,2)</f>
        <v>0</v>
      </c>
      <c r="L342" s="194">
        <v>0</v>
      </c>
      <c r="M342" s="194">
        <f>ROUND(E342*L342,2)</f>
        <v>0</v>
      </c>
      <c r="N342" s="195"/>
      <c r="O342" s="221" t="s">
        <v>295</v>
      </c>
      <c r="P342" s="32"/>
      <c r="Q342" s="32"/>
      <c r="R342" s="32"/>
      <c r="S342" s="32"/>
      <c r="T342" s="32"/>
      <c r="U342" s="32"/>
      <c r="V342" s="32"/>
      <c r="W342" s="32"/>
      <c r="X342" s="32"/>
      <c r="Y342" s="32"/>
      <c r="Z342" s="32"/>
      <c r="AA342" s="32"/>
      <c r="AB342" s="32"/>
      <c r="AC342" s="32"/>
      <c r="AD342" s="32"/>
      <c r="AE342" s="32" t="s">
        <v>1385</v>
      </c>
      <c r="AF342" s="32"/>
      <c r="AG342" s="32"/>
      <c r="AH342" s="32"/>
      <c r="AI342" s="32"/>
      <c r="AJ342" s="32"/>
      <c r="AK342" s="32"/>
      <c r="AL342" s="32"/>
      <c r="AM342" s="32">
        <v>21</v>
      </c>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8"/>
      <c r="B343" s="177"/>
      <c r="C343" s="293"/>
      <c r="D343" s="294"/>
      <c r="E343" s="295"/>
      <c r="F343" s="296"/>
      <c r="G343" s="297"/>
      <c r="H343" s="194"/>
      <c r="I343" s="194"/>
      <c r="J343" s="194"/>
      <c r="K343" s="194"/>
      <c r="L343" s="194"/>
      <c r="M343" s="194"/>
      <c r="N343" s="195"/>
      <c r="O343" s="221"/>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7">
        <v>164</v>
      </c>
      <c r="B344" s="176" t="s">
        <v>3274</v>
      </c>
      <c r="C344" s="202" t="s">
        <v>3275</v>
      </c>
      <c r="D344" s="181" t="s">
        <v>759</v>
      </c>
      <c r="E344" s="186">
        <v>3</v>
      </c>
      <c r="F344" s="193"/>
      <c r="G344" s="194">
        <f>ROUND(E344*F344,2)</f>
        <v>0</v>
      </c>
      <c r="H344" s="194">
        <v>21</v>
      </c>
      <c r="I344" s="194">
        <f>G344*(1+H344/100)</f>
        <v>0</v>
      </c>
      <c r="J344" s="194">
        <v>0</v>
      </c>
      <c r="K344" s="194">
        <f>ROUND(E344*J344,2)</f>
        <v>0</v>
      </c>
      <c r="L344" s="194">
        <v>0</v>
      </c>
      <c r="M344" s="194">
        <f>ROUND(E344*L344,2)</f>
        <v>0</v>
      </c>
      <c r="N344" s="195"/>
      <c r="O344" s="221" t="s">
        <v>295</v>
      </c>
      <c r="P344" s="32"/>
      <c r="Q344" s="32"/>
      <c r="R344" s="32"/>
      <c r="S344" s="32"/>
      <c r="T344" s="32"/>
      <c r="U344" s="32"/>
      <c r="V344" s="32"/>
      <c r="W344" s="32"/>
      <c r="X344" s="32"/>
      <c r="Y344" s="32"/>
      <c r="Z344" s="32"/>
      <c r="AA344" s="32"/>
      <c r="AB344" s="32"/>
      <c r="AC344" s="32"/>
      <c r="AD344" s="32"/>
      <c r="AE344" s="32" t="s">
        <v>1385</v>
      </c>
      <c r="AF344" s="32"/>
      <c r="AG344" s="32"/>
      <c r="AH344" s="32"/>
      <c r="AI344" s="32"/>
      <c r="AJ344" s="32"/>
      <c r="AK344" s="32"/>
      <c r="AL344" s="32"/>
      <c r="AM344" s="32">
        <v>21</v>
      </c>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93"/>
      <c r="D345" s="294"/>
      <c r="E345" s="295"/>
      <c r="F345" s="296"/>
      <c r="G345" s="29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165</v>
      </c>
      <c r="B346" s="176" t="s">
        <v>3276</v>
      </c>
      <c r="C346" s="202" t="s">
        <v>3277</v>
      </c>
      <c r="D346" s="181" t="s">
        <v>560</v>
      </c>
      <c r="E346" s="186">
        <v>3</v>
      </c>
      <c r="F346" s="193"/>
      <c r="G346" s="194">
        <f>ROUND(E346*F346,2)</f>
        <v>0</v>
      </c>
      <c r="H346" s="194">
        <v>21</v>
      </c>
      <c r="I346" s="194">
        <f>G346*(1+H346/100)</f>
        <v>0</v>
      </c>
      <c r="J346" s="194">
        <v>0</v>
      </c>
      <c r="K346" s="194">
        <f>ROUND(E346*J346,2)</f>
        <v>0</v>
      </c>
      <c r="L346" s="194">
        <v>0</v>
      </c>
      <c r="M346" s="194">
        <f>ROUND(E346*L346,2)</f>
        <v>0</v>
      </c>
      <c r="N346" s="195"/>
      <c r="O346" s="221" t="s">
        <v>295</v>
      </c>
      <c r="P346" s="32"/>
      <c r="Q346" s="32"/>
      <c r="R346" s="32"/>
      <c r="S346" s="32"/>
      <c r="T346" s="32"/>
      <c r="U346" s="32"/>
      <c r="V346" s="32"/>
      <c r="W346" s="32"/>
      <c r="X346" s="32"/>
      <c r="Y346" s="32"/>
      <c r="Z346" s="32"/>
      <c r="AA346" s="32"/>
      <c r="AB346" s="32"/>
      <c r="AC346" s="32"/>
      <c r="AD346" s="32"/>
      <c r="AE346" s="32" t="s">
        <v>1395</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7">
        <v>166</v>
      </c>
      <c r="B348" s="176" t="s">
        <v>3278</v>
      </c>
      <c r="C348" s="202" t="s">
        <v>3279</v>
      </c>
      <c r="D348" s="181" t="s">
        <v>759</v>
      </c>
      <c r="E348" s="186">
        <v>29</v>
      </c>
      <c r="F348" s="193"/>
      <c r="G348" s="194">
        <f>ROUND(E348*F348,2)</f>
        <v>0</v>
      </c>
      <c r="H348" s="194">
        <v>21</v>
      </c>
      <c r="I348" s="194">
        <f>G348*(1+H348/100)</f>
        <v>0</v>
      </c>
      <c r="J348" s="194">
        <v>0</v>
      </c>
      <c r="K348" s="194">
        <f>ROUND(E348*J348,2)</f>
        <v>0</v>
      </c>
      <c r="L348" s="194">
        <v>0</v>
      </c>
      <c r="M348" s="194">
        <f>ROUND(E348*L348,2)</f>
        <v>0</v>
      </c>
      <c r="N348" s="195"/>
      <c r="O348" s="221" t="s">
        <v>295</v>
      </c>
      <c r="P348" s="32"/>
      <c r="Q348" s="32"/>
      <c r="R348" s="32"/>
      <c r="S348" s="32"/>
      <c r="T348" s="32"/>
      <c r="U348" s="32"/>
      <c r="V348" s="32"/>
      <c r="W348" s="32"/>
      <c r="X348" s="32"/>
      <c r="Y348" s="32"/>
      <c r="Z348" s="32"/>
      <c r="AA348" s="32"/>
      <c r="AB348" s="32"/>
      <c r="AC348" s="32"/>
      <c r="AD348" s="32"/>
      <c r="AE348" s="32" t="s">
        <v>1385</v>
      </c>
      <c r="AF348" s="32"/>
      <c r="AG348" s="32"/>
      <c r="AH348" s="32"/>
      <c r="AI348" s="32"/>
      <c r="AJ348" s="32"/>
      <c r="AK348" s="32"/>
      <c r="AL348" s="32"/>
      <c r="AM348" s="32">
        <v>21</v>
      </c>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93"/>
      <c r="D349" s="294"/>
      <c r="E349" s="295"/>
      <c r="F349" s="296"/>
      <c r="G349" s="297"/>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7">
        <v>167</v>
      </c>
      <c r="B350" s="176" t="s">
        <v>3280</v>
      </c>
      <c r="C350" s="202" t="s">
        <v>3281</v>
      </c>
      <c r="D350" s="181" t="s">
        <v>759</v>
      </c>
      <c r="E350" s="186">
        <v>29</v>
      </c>
      <c r="F350" s="193"/>
      <c r="G350" s="194">
        <f>ROUND(E350*F350,2)</f>
        <v>0</v>
      </c>
      <c r="H350" s="194">
        <v>21</v>
      </c>
      <c r="I350" s="194">
        <f>G350*(1+H350/100)</f>
        <v>0</v>
      </c>
      <c r="J350" s="194">
        <v>0</v>
      </c>
      <c r="K350" s="194">
        <f>ROUND(E350*J350,2)</f>
        <v>0</v>
      </c>
      <c r="L350" s="194">
        <v>0</v>
      </c>
      <c r="M350" s="194">
        <f>ROUND(E350*L350,2)</f>
        <v>0</v>
      </c>
      <c r="N350" s="195"/>
      <c r="O350" s="221" t="s">
        <v>295</v>
      </c>
      <c r="P350" s="32"/>
      <c r="Q350" s="32"/>
      <c r="R350" s="32"/>
      <c r="S350" s="32"/>
      <c r="T350" s="32"/>
      <c r="U350" s="32"/>
      <c r="V350" s="32"/>
      <c r="W350" s="32"/>
      <c r="X350" s="32"/>
      <c r="Y350" s="32"/>
      <c r="Z350" s="32"/>
      <c r="AA350" s="32"/>
      <c r="AB350" s="32"/>
      <c r="AC350" s="32"/>
      <c r="AD350" s="32"/>
      <c r="AE350" s="32" t="s">
        <v>1385</v>
      </c>
      <c r="AF350" s="32"/>
      <c r="AG350" s="32"/>
      <c r="AH350" s="32"/>
      <c r="AI350" s="32"/>
      <c r="AJ350" s="32"/>
      <c r="AK350" s="32"/>
      <c r="AL350" s="32"/>
      <c r="AM350" s="32">
        <v>21</v>
      </c>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168</v>
      </c>
      <c r="B352" s="176" t="s">
        <v>3282</v>
      </c>
      <c r="C352" s="202" t="s">
        <v>3283</v>
      </c>
      <c r="D352" s="181" t="s">
        <v>759</v>
      </c>
      <c r="E352" s="186">
        <v>29</v>
      </c>
      <c r="F352" s="193"/>
      <c r="G352" s="194">
        <f>ROUND(E352*F352,2)</f>
        <v>0</v>
      </c>
      <c r="H352" s="194">
        <v>21</v>
      </c>
      <c r="I352" s="194">
        <f>G352*(1+H352/100)</f>
        <v>0</v>
      </c>
      <c r="J352" s="194">
        <v>0</v>
      </c>
      <c r="K352" s="194">
        <f>ROUND(E352*J352,2)</f>
        <v>0</v>
      </c>
      <c r="L352" s="194">
        <v>0</v>
      </c>
      <c r="M352" s="194">
        <f>ROUND(E352*L352,2)</f>
        <v>0</v>
      </c>
      <c r="N352" s="195"/>
      <c r="O352" s="221" t="s">
        <v>295</v>
      </c>
      <c r="P352" s="32"/>
      <c r="Q352" s="32"/>
      <c r="R352" s="32"/>
      <c r="S352" s="32"/>
      <c r="T352" s="32"/>
      <c r="U352" s="32"/>
      <c r="V352" s="32"/>
      <c r="W352" s="32"/>
      <c r="X352" s="32"/>
      <c r="Y352" s="32"/>
      <c r="Z352" s="32"/>
      <c r="AA352" s="32"/>
      <c r="AB352" s="32"/>
      <c r="AC352" s="32"/>
      <c r="AD352" s="32"/>
      <c r="AE352" s="32" t="s">
        <v>1385</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93"/>
      <c r="D353" s="294"/>
      <c r="E353" s="295"/>
      <c r="F353" s="296"/>
      <c r="G353" s="297"/>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7">
        <v>169</v>
      </c>
      <c r="B354" s="176" t="s">
        <v>3284</v>
      </c>
      <c r="C354" s="202" t="s">
        <v>3285</v>
      </c>
      <c r="D354" s="181" t="s">
        <v>759</v>
      </c>
      <c r="E354" s="186">
        <v>29</v>
      </c>
      <c r="F354" s="193"/>
      <c r="G354" s="194">
        <f>ROUND(E354*F354,2)</f>
        <v>0</v>
      </c>
      <c r="H354" s="194">
        <v>21</v>
      </c>
      <c r="I354" s="194">
        <f>G354*(1+H354/100)</f>
        <v>0</v>
      </c>
      <c r="J354" s="194">
        <v>0</v>
      </c>
      <c r="K354" s="194">
        <f>ROUND(E354*J354,2)</f>
        <v>0</v>
      </c>
      <c r="L354" s="194">
        <v>0</v>
      </c>
      <c r="M354" s="194">
        <f>ROUND(E354*L354,2)</f>
        <v>0</v>
      </c>
      <c r="N354" s="195"/>
      <c r="O354" s="221" t="s">
        <v>295</v>
      </c>
      <c r="P354" s="32"/>
      <c r="Q354" s="32"/>
      <c r="R354" s="32"/>
      <c r="S354" s="32"/>
      <c r="T354" s="32"/>
      <c r="U354" s="32"/>
      <c r="V354" s="32"/>
      <c r="W354" s="32"/>
      <c r="X354" s="32"/>
      <c r="Y354" s="32"/>
      <c r="Z354" s="32"/>
      <c r="AA354" s="32"/>
      <c r="AB354" s="32"/>
      <c r="AC354" s="32"/>
      <c r="AD354" s="32"/>
      <c r="AE354" s="32" t="s">
        <v>1385</v>
      </c>
      <c r="AF354" s="32"/>
      <c r="AG354" s="32"/>
      <c r="AH354" s="32"/>
      <c r="AI354" s="32"/>
      <c r="AJ354" s="32"/>
      <c r="AK354" s="32"/>
      <c r="AL354" s="32"/>
      <c r="AM354" s="32">
        <v>21</v>
      </c>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93"/>
      <c r="D355" s="294"/>
      <c r="E355" s="295"/>
      <c r="F355" s="296"/>
      <c r="G355" s="297"/>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170</v>
      </c>
      <c r="B356" s="176" t="s">
        <v>3286</v>
      </c>
      <c r="C356" s="202" t="s">
        <v>3287</v>
      </c>
      <c r="D356" s="181" t="s">
        <v>759</v>
      </c>
      <c r="E356" s="186">
        <v>1</v>
      </c>
      <c r="F356" s="193"/>
      <c r="G356" s="194">
        <f>ROUND(E356*F356,2)</f>
        <v>0</v>
      </c>
      <c r="H356" s="194">
        <v>21</v>
      </c>
      <c r="I356" s="194">
        <f>G356*(1+H356/100)</f>
        <v>0</v>
      </c>
      <c r="J356" s="194">
        <v>0</v>
      </c>
      <c r="K356" s="194">
        <f>ROUND(E356*J356,2)</f>
        <v>0</v>
      </c>
      <c r="L356" s="194">
        <v>0</v>
      </c>
      <c r="M356" s="194">
        <f>ROUND(E356*L356,2)</f>
        <v>0</v>
      </c>
      <c r="N356" s="195"/>
      <c r="O356" s="221" t="s">
        <v>295</v>
      </c>
      <c r="P356" s="32"/>
      <c r="Q356" s="32"/>
      <c r="R356" s="32"/>
      <c r="S356" s="32"/>
      <c r="T356" s="32"/>
      <c r="U356" s="32"/>
      <c r="V356" s="32"/>
      <c r="W356" s="32"/>
      <c r="X356" s="32"/>
      <c r="Y356" s="32"/>
      <c r="Z356" s="32"/>
      <c r="AA356" s="32"/>
      <c r="AB356" s="32"/>
      <c r="AC356" s="32"/>
      <c r="AD356" s="32"/>
      <c r="AE356" s="32" t="s">
        <v>1385</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171</v>
      </c>
      <c r="B358" s="176" t="s">
        <v>3288</v>
      </c>
      <c r="C358" s="202" t="s">
        <v>3289</v>
      </c>
      <c r="D358" s="181" t="s">
        <v>759</v>
      </c>
      <c r="E358" s="186">
        <v>2</v>
      </c>
      <c r="F358" s="193"/>
      <c r="G358" s="194">
        <f>ROUND(E358*F358,2)</f>
        <v>0</v>
      </c>
      <c r="H358" s="194">
        <v>21</v>
      </c>
      <c r="I358" s="194">
        <f>G358*(1+H358/100)</f>
        <v>0</v>
      </c>
      <c r="J358" s="194">
        <v>0</v>
      </c>
      <c r="K358" s="194">
        <f>ROUND(E358*J358,2)</f>
        <v>0</v>
      </c>
      <c r="L358" s="194">
        <v>0</v>
      </c>
      <c r="M358" s="194">
        <f>ROUND(E358*L358,2)</f>
        <v>0</v>
      </c>
      <c r="N358" s="195"/>
      <c r="O358" s="221" t="s">
        <v>295</v>
      </c>
      <c r="P358" s="32"/>
      <c r="Q358" s="32"/>
      <c r="R358" s="32"/>
      <c r="S358" s="32"/>
      <c r="T358" s="32"/>
      <c r="U358" s="32"/>
      <c r="V358" s="32"/>
      <c r="W358" s="32"/>
      <c r="X358" s="32"/>
      <c r="Y358" s="32"/>
      <c r="Z358" s="32"/>
      <c r="AA358" s="32"/>
      <c r="AB358" s="32"/>
      <c r="AC358" s="32"/>
      <c r="AD358" s="32"/>
      <c r="AE358" s="32" t="s">
        <v>1385</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7">
        <v>172</v>
      </c>
      <c r="B360" s="176" t="s">
        <v>3091</v>
      </c>
      <c r="C360" s="202" t="s">
        <v>3092</v>
      </c>
      <c r="D360" s="181" t="s">
        <v>3093</v>
      </c>
      <c r="E360" s="186">
        <v>202</v>
      </c>
      <c r="F360" s="193"/>
      <c r="G360" s="194">
        <f>ROUND(E360*F360,2)</f>
        <v>0</v>
      </c>
      <c r="H360" s="194">
        <v>21</v>
      </c>
      <c r="I360" s="194">
        <f>G360*(1+H360/100)</f>
        <v>0</v>
      </c>
      <c r="J360" s="194">
        <v>0</v>
      </c>
      <c r="K360" s="194">
        <f>ROUND(E360*J360,2)</f>
        <v>0</v>
      </c>
      <c r="L360" s="194">
        <v>0</v>
      </c>
      <c r="M360" s="194">
        <f>ROUND(E360*L360,2)</f>
        <v>0</v>
      </c>
      <c r="N360" s="195"/>
      <c r="O360" s="221" t="s">
        <v>295</v>
      </c>
      <c r="P360" s="32"/>
      <c r="Q360" s="32"/>
      <c r="R360" s="32"/>
      <c r="S360" s="32"/>
      <c r="T360" s="32"/>
      <c r="U360" s="32"/>
      <c r="V360" s="32"/>
      <c r="W360" s="32"/>
      <c r="X360" s="32"/>
      <c r="Y360" s="32"/>
      <c r="Z360" s="32"/>
      <c r="AA360" s="32"/>
      <c r="AB360" s="32"/>
      <c r="AC360" s="32"/>
      <c r="AD360" s="32"/>
      <c r="AE360" s="32" t="s">
        <v>1385</v>
      </c>
      <c r="AF360" s="32"/>
      <c r="AG360" s="32"/>
      <c r="AH360" s="32"/>
      <c r="AI360" s="32"/>
      <c r="AJ360" s="32"/>
      <c r="AK360" s="32"/>
      <c r="AL360" s="32"/>
      <c r="AM360" s="32">
        <v>21</v>
      </c>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177"/>
      <c r="C361" s="293"/>
      <c r="D361" s="294"/>
      <c r="E361" s="295"/>
      <c r="F361" s="296"/>
      <c r="G361" s="297"/>
      <c r="H361" s="194"/>
      <c r="I361" s="194"/>
      <c r="J361" s="194"/>
      <c r="K361" s="194"/>
      <c r="L361" s="194"/>
      <c r="M361" s="194"/>
      <c r="N361" s="195"/>
      <c r="O361" s="221"/>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173</v>
      </c>
      <c r="B362" s="176" t="s">
        <v>3290</v>
      </c>
      <c r="C362" s="202" t="s">
        <v>3291</v>
      </c>
      <c r="D362" s="181" t="s">
        <v>759</v>
      </c>
      <c r="E362" s="186">
        <v>32</v>
      </c>
      <c r="F362" s="193"/>
      <c r="G362" s="194">
        <f>ROUND(E362*F362,2)</f>
        <v>0</v>
      </c>
      <c r="H362" s="194">
        <v>21</v>
      </c>
      <c r="I362" s="194">
        <f>G362*(1+H362/100)</f>
        <v>0</v>
      </c>
      <c r="J362" s="194">
        <v>0</v>
      </c>
      <c r="K362" s="194">
        <f>ROUND(E362*J362,2)</f>
        <v>0</v>
      </c>
      <c r="L362" s="194">
        <v>0</v>
      </c>
      <c r="M362" s="194">
        <f>ROUND(E362*L362,2)</f>
        <v>0</v>
      </c>
      <c r="N362" s="195"/>
      <c r="O362" s="221" t="s">
        <v>295</v>
      </c>
      <c r="P362" s="32"/>
      <c r="Q362" s="32"/>
      <c r="R362" s="32"/>
      <c r="S362" s="32"/>
      <c r="T362" s="32"/>
      <c r="U362" s="32"/>
      <c r="V362" s="32"/>
      <c r="W362" s="32"/>
      <c r="X362" s="32"/>
      <c r="Y362" s="32"/>
      <c r="Z362" s="32"/>
      <c r="AA362" s="32"/>
      <c r="AB362" s="32"/>
      <c r="AC362" s="32"/>
      <c r="AD362" s="32"/>
      <c r="AE362" s="32" t="s">
        <v>1385</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93"/>
      <c r="D363" s="294"/>
      <c r="E363" s="295"/>
      <c r="F363" s="296"/>
      <c r="G363" s="29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7">
        <v>174</v>
      </c>
      <c r="B364" s="176" t="s">
        <v>3292</v>
      </c>
      <c r="C364" s="202" t="s">
        <v>3293</v>
      </c>
      <c r="D364" s="181" t="s">
        <v>759</v>
      </c>
      <c r="E364" s="186">
        <v>16</v>
      </c>
      <c r="F364" s="193"/>
      <c r="G364" s="194">
        <f>ROUND(E364*F364,2)</f>
        <v>0</v>
      </c>
      <c r="H364" s="194">
        <v>21</v>
      </c>
      <c r="I364" s="194">
        <f>G364*(1+H364/100)</f>
        <v>0</v>
      </c>
      <c r="J364" s="194">
        <v>0</v>
      </c>
      <c r="K364" s="194">
        <f>ROUND(E364*J364,2)</f>
        <v>0</v>
      </c>
      <c r="L364" s="194">
        <v>0</v>
      </c>
      <c r="M364" s="194">
        <f>ROUND(E364*L364,2)</f>
        <v>0</v>
      </c>
      <c r="N364" s="195"/>
      <c r="O364" s="221" t="s">
        <v>295</v>
      </c>
      <c r="P364" s="32"/>
      <c r="Q364" s="32"/>
      <c r="R364" s="32"/>
      <c r="S364" s="32"/>
      <c r="T364" s="32"/>
      <c r="U364" s="32"/>
      <c r="V364" s="32"/>
      <c r="W364" s="32"/>
      <c r="X364" s="32"/>
      <c r="Y364" s="32"/>
      <c r="Z364" s="32"/>
      <c r="AA364" s="32"/>
      <c r="AB364" s="32"/>
      <c r="AC364" s="32"/>
      <c r="AD364" s="32"/>
      <c r="AE364" s="32" t="s">
        <v>1385</v>
      </c>
      <c r="AF364" s="32"/>
      <c r="AG364" s="32"/>
      <c r="AH364" s="32"/>
      <c r="AI364" s="32"/>
      <c r="AJ364" s="32"/>
      <c r="AK364" s="32"/>
      <c r="AL364" s="32"/>
      <c r="AM364" s="32">
        <v>21</v>
      </c>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177"/>
      <c r="C365" s="293"/>
      <c r="D365" s="294"/>
      <c r="E365" s="295"/>
      <c r="F365" s="296"/>
      <c r="G365" s="297"/>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7">
        <v>175</v>
      </c>
      <c r="B366" s="176" t="s">
        <v>3294</v>
      </c>
      <c r="C366" s="202" t="s">
        <v>3295</v>
      </c>
      <c r="D366" s="181" t="s">
        <v>759</v>
      </c>
      <c r="E366" s="186">
        <v>16</v>
      </c>
      <c r="F366" s="193"/>
      <c r="G366" s="194">
        <f>ROUND(E366*F366,2)</f>
        <v>0</v>
      </c>
      <c r="H366" s="194">
        <v>21</v>
      </c>
      <c r="I366" s="194">
        <f>G366*(1+H366/100)</f>
        <v>0</v>
      </c>
      <c r="J366" s="194">
        <v>0</v>
      </c>
      <c r="K366" s="194">
        <f>ROUND(E366*J366,2)</f>
        <v>0</v>
      </c>
      <c r="L366" s="194">
        <v>0</v>
      </c>
      <c r="M366" s="194">
        <f>ROUND(E366*L366,2)</f>
        <v>0</v>
      </c>
      <c r="N366" s="195"/>
      <c r="O366" s="221" t="s">
        <v>295</v>
      </c>
      <c r="P366" s="32"/>
      <c r="Q366" s="32"/>
      <c r="R366" s="32"/>
      <c r="S366" s="32"/>
      <c r="T366" s="32"/>
      <c r="U366" s="32"/>
      <c r="V366" s="32"/>
      <c r="W366" s="32"/>
      <c r="X366" s="32"/>
      <c r="Y366" s="32"/>
      <c r="Z366" s="32"/>
      <c r="AA366" s="32"/>
      <c r="AB366" s="32"/>
      <c r="AC366" s="32"/>
      <c r="AD366" s="32"/>
      <c r="AE366" s="32" t="s">
        <v>1385</v>
      </c>
      <c r="AF366" s="32"/>
      <c r="AG366" s="32"/>
      <c r="AH366" s="32"/>
      <c r="AI366" s="32"/>
      <c r="AJ366" s="32"/>
      <c r="AK366" s="32"/>
      <c r="AL366" s="32"/>
      <c r="AM366" s="32">
        <v>21</v>
      </c>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93"/>
      <c r="D367" s="294"/>
      <c r="E367" s="295"/>
      <c r="F367" s="296"/>
      <c r="G367" s="29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7">
        <v>176</v>
      </c>
      <c r="B368" s="176" t="s">
        <v>3296</v>
      </c>
      <c r="C368" s="202" t="s">
        <v>3297</v>
      </c>
      <c r="D368" s="181" t="s">
        <v>759</v>
      </c>
      <c r="E368" s="186">
        <v>16</v>
      </c>
      <c r="F368" s="193"/>
      <c r="G368" s="194">
        <f>ROUND(E368*F368,2)</f>
        <v>0</v>
      </c>
      <c r="H368" s="194">
        <v>21</v>
      </c>
      <c r="I368" s="194">
        <f>G368*(1+H368/100)</f>
        <v>0</v>
      </c>
      <c r="J368" s="194">
        <v>0</v>
      </c>
      <c r="K368" s="194">
        <f>ROUND(E368*J368,2)</f>
        <v>0</v>
      </c>
      <c r="L368" s="194">
        <v>0</v>
      </c>
      <c r="M368" s="194">
        <f>ROUND(E368*L368,2)</f>
        <v>0</v>
      </c>
      <c r="N368" s="195"/>
      <c r="O368" s="221" t="s">
        <v>295</v>
      </c>
      <c r="P368" s="32"/>
      <c r="Q368" s="32"/>
      <c r="R368" s="32"/>
      <c r="S368" s="32"/>
      <c r="T368" s="32"/>
      <c r="U368" s="32"/>
      <c r="V368" s="32"/>
      <c r="W368" s="32"/>
      <c r="X368" s="32"/>
      <c r="Y368" s="32"/>
      <c r="Z368" s="32"/>
      <c r="AA368" s="32"/>
      <c r="AB368" s="32"/>
      <c r="AC368" s="32"/>
      <c r="AD368" s="32"/>
      <c r="AE368" s="32" t="s">
        <v>1385</v>
      </c>
      <c r="AF368" s="32"/>
      <c r="AG368" s="32"/>
      <c r="AH368" s="32"/>
      <c r="AI368" s="32"/>
      <c r="AJ368" s="32"/>
      <c r="AK368" s="32"/>
      <c r="AL368" s="32"/>
      <c r="AM368" s="32">
        <v>21</v>
      </c>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93"/>
      <c r="D369" s="294"/>
      <c r="E369" s="295"/>
      <c r="F369" s="296"/>
      <c r="G369" s="29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7">
        <v>177</v>
      </c>
      <c r="B370" s="176" t="s">
        <v>3298</v>
      </c>
      <c r="C370" s="202" t="s">
        <v>3299</v>
      </c>
      <c r="D370" s="181" t="s">
        <v>759</v>
      </c>
      <c r="E370" s="186">
        <v>16</v>
      </c>
      <c r="F370" s="193"/>
      <c r="G370" s="194">
        <f>ROUND(E370*F370,2)</f>
        <v>0</v>
      </c>
      <c r="H370" s="194">
        <v>21</v>
      </c>
      <c r="I370" s="194">
        <f>G370*(1+H370/100)</f>
        <v>0</v>
      </c>
      <c r="J370" s="194">
        <v>0</v>
      </c>
      <c r="K370" s="194">
        <f>ROUND(E370*J370,2)</f>
        <v>0</v>
      </c>
      <c r="L370" s="194">
        <v>0</v>
      </c>
      <c r="M370" s="194">
        <f>ROUND(E370*L370,2)</f>
        <v>0</v>
      </c>
      <c r="N370" s="195"/>
      <c r="O370" s="221" t="s">
        <v>295</v>
      </c>
      <c r="P370" s="32"/>
      <c r="Q370" s="32"/>
      <c r="R370" s="32"/>
      <c r="S370" s="32"/>
      <c r="T370" s="32"/>
      <c r="U370" s="32"/>
      <c r="V370" s="32"/>
      <c r="W370" s="32"/>
      <c r="X370" s="32"/>
      <c r="Y370" s="32"/>
      <c r="Z370" s="32"/>
      <c r="AA370" s="32"/>
      <c r="AB370" s="32"/>
      <c r="AC370" s="32"/>
      <c r="AD370" s="32"/>
      <c r="AE370" s="32" t="s">
        <v>1385</v>
      </c>
      <c r="AF370" s="32"/>
      <c r="AG370" s="32"/>
      <c r="AH370" s="32"/>
      <c r="AI370" s="32"/>
      <c r="AJ370" s="32"/>
      <c r="AK370" s="32"/>
      <c r="AL370" s="32"/>
      <c r="AM370" s="32">
        <v>21</v>
      </c>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93"/>
      <c r="D371" s="294"/>
      <c r="E371" s="295"/>
      <c r="F371" s="296"/>
      <c r="G371" s="297"/>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7">
        <v>178</v>
      </c>
      <c r="B372" s="176" t="s">
        <v>3300</v>
      </c>
      <c r="C372" s="202" t="s">
        <v>3301</v>
      </c>
      <c r="D372" s="181" t="s">
        <v>759</v>
      </c>
      <c r="E372" s="186">
        <v>16</v>
      </c>
      <c r="F372" s="193"/>
      <c r="G372" s="194">
        <f>ROUND(E372*F372,2)</f>
        <v>0</v>
      </c>
      <c r="H372" s="194">
        <v>21</v>
      </c>
      <c r="I372" s="194">
        <f>G372*(1+H372/100)</f>
        <v>0</v>
      </c>
      <c r="J372" s="194">
        <v>0</v>
      </c>
      <c r="K372" s="194">
        <f>ROUND(E372*J372,2)</f>
        <v>0</v>
      </c>
      <c r="L372" s="194">
        <v>0</v>
      </c>
      <c r="M372" s="194">
        <f>ROUND(E372*L372,2)</f>
        <v>0</v>
      </c>
      <c r="N372" s="195"/>
      <c r="O372" s="221" t="s">
        <v>295</v>
      </c>
      <c r="P372" s="32"/>
      <c r="Q372" s="32"/>
      <c r="R372" s="32"/>
      <c r="S372" s="32"/>
      <c r="T372" s="32"/>
      <c r="U372" s="32"/>
      <c r="V372" s="32"/>
      <c r="W372" s="32"/>
      <c r="X372" s="32"/>
      <c r="Y372" s="32"/>
      <c r="Z372" s="32"/>
      <c r="AA372" s="32"/>
      <c r="AB372" s="32"/>
      <c r="AC372" s="32"/>
      <c r="AD372" s="32"/>
      <c r="AE372" s="32" t="s">
        <v>1385</v>
      </c>
      <c r="AF372" s="32"/>
      <c r="AG372" s="32"/>
      <c r="AH372" s="32"/>
      <c r="AI372" s="32"/>
      <c r="AJ372" s="32"/>
      <c r="AK372" s="32"/>
      <c r="AL372" s="32"/>
      <c r="AM372" s="32">
        <v>21</v>
      </c>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93"/>
      <c r="D373" s="294"/>
      <c r="E373" s="295"/>
      <c r="F373" s="296"/>
      <c r="G373" s="297"/>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7">
        <v>179</v>
      </c>
      <c r="B374" s="176" t="s">
        <v>3302</v>
      </c>
      <c r="C374" s="202" t="s">
        <v>3303</v>
      </c>
      <c r="D374" s="181" t="s">
        <v>759</v>
      </c>
      <c r="E374" s="186">
        <v>16</v>
      </c>
      <c r="F374" s="193"/>
      <c r="G374" s="194">
        <f>ROUND(E374*F374,2)</f>
        <v>0</v>
      </c>
      <c r="H374" s="194">
        <v>21</v>
      </c>
      <c r="I374" s="194">
        <f>G374*(1+H374/100)</f>
        <v>0</v>
      </c>
      <c r="J374" s="194">
        <v>0</v>
      </c>
      <c r="K374" s="194">
        <f>ROUND(E374*J374,2)</f>
        <v>0</v>
      </c>
      <c r="L374" s="194">
        <v>0</v>
      </c>
      <c r="M374" s="194">
        <f>ROUND(E374*L374,2)</f>
        <v>0</v>
      </c>
      <c r="N374" s="195"/>
      <c r="O374" s="221" t="s">
        <v>295</v>
      </c>
      <c r="P374" s="32"/>
      <c r="Q374" s="32"/>
      <c r="R374" s="32"/>
      <c r="S374" s="32"/>
      <c r="T374" s="32"/>
      <c r="U374" s="32"/>
      <c r="V374" s="32"/>
      <c r="W374" s="32"/>
      <c r="X374" s="32"/>
      <c r="Y374" s="32"/>
      <c r="Z374" s="32"/>
      <c r="AA374" s="32"/>
      <c r="AB374" s="32"/>
      <c r="AC374" s="32"/>
      <c r="AD374" s="32"/>
      <c r="AE374" s="32" t="s">
        <v>1385</v>
      </c>
      <c r="AF374" s="32"/>
      <c r="AG374" s="32"/>
      <c r="AH374" s="32"/>
      <c r="AI374" s="32"/>
      <c r="AJ374" s="32"/>
      <c r="AK374" s="32"/>
      <c r="AL374" s="32"/>
      <c r="AM374" s="32">
        <v>21</v>
      </c>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93"/>
      <c r="D375" s="294"/>
      <c r="E375" s="295"/>
      <c r="F375" s="296"/>
      <c r="G375" s="297"/>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180</v>
      </c>
      <c r="B376" s="176" t="s">
        <v>3304</v>
      </c>
      <c r="C376" s="202" t="s">
        <v>3305</v>
      </c>
      <c r="D376" s="181" t="s">
        <v>759</v>
      </c>
      <c r="E376" s="186">
        <v>62</v>
      </c>
      <c r="F376" s="193"/>
      <c r="G376" s="194">
        <f>ROUND(E376*F376,2)</f>
        <v>0</v>
      </c>
      <c r="H376" s="194">
        <v>21</v>
      </c>
      <c r="I376" s="194">
        <f>G376*(1+H376/100)</f>
        <v>0</v>
      </c>
      <c r="J376" s="194">
        <v>0</v>
      </c>
      <c r="K376" s="194">
        <f>ROUND(E376*J376,2)</f>
        <v>0</v>
      </c>
      <c r="L376" s="194">
        <v>0</v>
      </c>
      <c r="M376" s="194">
        <f>ROUND(E376*L376,2)</f>
        <v>0</v>
      </c>
      <c r="N376" s="195"/>
      <c r="O376" s="221" t="s">
        <v>295</v>
      </c>
      <c r="P376" s="32"/>
      <c r="Q376" s="32"/>
      <c r="R376" s="32"/>
      <c r="S376" s="32"/>
      <c r="T376" s="32"/>
      <c r="U376" s="32"/>
      <c r="V376" s="32"/>
      <c r="W376" s="32"/>
      <c r="X376" s="32"/>
      <c r="Y376" s="32"/>
      <c r="Z376" s="32"/>
      <c r="AA376" s="32"/>
      <c r="AB376" s="32"/>
      <c r="AC376" s="32"/>
      <c r="AD376" s="32"/>
      <c r="AE376" s="32" t="s">
        <v>1385</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93"/>
      <c r="D377" s="294"/>
      <c r="E377" s="295"/>
      <c r="F377" s="296"/>
      <c r="G377" s="297"/>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7">
        <v>181</v>
      </c>
      <c r="B378" s="176" t="s">
        <v>3306</v>
      </c>
      <c r="C378" s="202" t="s">
        <v>3307</v>
      </c>
      <c r="D378" s="181" t="s">
        <v>560</v>
      </c>
      <c r="E378" s="186">
        <v>1305</v>
      </c>
      <c r="F378" s="193"/>
      <c r="G378" s="194">
        <f>ROUND(E378*F378,2)</f>
        <v>0</v>
      </c>
      <c r="H378" s="194">
        <v>21</v>
      </c>
      <c r="I378" s="194">
        <f>G378*(1+H378/100)</f>
        <v>0</v>
      </c>
      <c r="J378" s="194">
        <v>0</v>
      </c>
      <c r="K378" s="194">
        <f>ROUND(E378*J378,2)</f>
        <v>0</v>
      </c>
      <c r="L378" s="194">
        <v>0</v>
      </c>
      <c r="M378" s="194">
        <f>ROUND(E378*L378,2)</f>
        <v>0</v>
      </c>
      <c r="N378" s="195"/>
      <c r="O378" s="221" t="s">
        <v>295</v>
      </c>
      <c r="P378" s="32"/>
      <c r="Q378" s="32"/>
      <c r="R378" s="32"/>
      <c r="S378" s="32"/>
      <c r="T378" s="32"/>
      <c r="U378" s="32"/>
      <c r="V378" s="32"/>
      <c r="W378" s="32"/>
      <c r="X378" s="32"/>
      <c r="Y378" s="32"/>
      <c r="Z378" s="32"/>
      <c r="AA378" s="32"/>
      <c r="AB378" s="32"/>
      <c r="AC378" s="32"/>
      <c r="AD378" s="32"/>
      <c r="AE378" s="32" t="s">
        <v>1385</v>
      </c>
      <c r="AF378" s="32"/>
      <c r="AG378" s="32"/>
      <c r="AH378" s="32"/>
      <c r="AI378" s="32"/>
      <c r="AJ378" s="32"/>
      <c r="AK378" s="32"/>
      <c r="AL378" s="32"/>
      <c r="AM378" s="32">
        <v>21</v>
      </c>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93"/>
      <c r="D379" s="294"/>
      <c r="E379" s="295"/>
      <c r="F379" s="296"/>
      <c r="G379" s="297"/>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7">
        <v>182</v>
      </c>
      <c r="B380" s="176" t="s">
        <v>3308</v>
      </c>
      <c r="C380" s="202" t="s">
        <v>3309</v>
      </c>
      <c r="D380" s="181" t="s">
        <v>560</v>
      </c>
      <c r="E380" s="186">
        <v>170</v>
      </c>
      <c r="F380" s="193"/>
      <c r="G380" s="194">
        <f>ROUND(E380*F380,2)</f>
        <v>0</v>
      </c>
      <c r="H380" s="194">
        <v>21</v>
      </c>
      <c r="I380" s="194">
        <f>G380*(1+H380/100)</f>
        <v>0</v>
      </c>
      <c r="J380" s="194">
        <v>0</v>
      </c>
      <c r="K380" s="194">
        <f>ROUND(E380*J380,2)</f>
        <v>0</v>
      </c>
      <c r="L380" s="194">
        <v>0</v>
      </c>
      <c r="M380" s="194">
        <f>ROUND(E380*L380,2)</f>
        <v>0</v>
      </c>
      <c r="N380" s="195"/>
      <c r="O380" s="221" t="s">
        <v>295</v>
      </c>
      <c r="P380" s="32"/>
      <c r="Q380" s="32"/>
      <c r="R380" s="32"/>
      <c r="S380" s="32"/>
      <c r="T380" s="32"/>
      <c r="U380" s="32"/>
      <c r="V380" s="32"/>
      <c r="W380" s="32"/>
      <c r="X380" s="32"/>
      <c r="Y380" s="32"/>
      <c r="Z380" s="32"/>
      <c r="AA380" s="32"/>
      <c r="AB380" s="32"/>
      <c r="AC380" s="32"/>
      <c r="AD380" s="32"/>
      <c r="AE380" s="32" t="s">
        <v>1385</v>
      </c>
      <c r="AF380" s="32"/>
      <c r="AG380" s="32"/>
      <c r="AH380" s="32"/>
      <c r="AI380" s="32"/>
      <c r="AJ380" s="32"/>
      <c r="AK380" s="32"/>
      <c r="AL380" s="32"/>
      <c r="AM380" s="32">
        <v>21</v>
      </c>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93"/>
      <c r="D381" s="294"/>
      <c r="E381" s="295"/>
      <c r="F381" s="296"/>
      <c r="G381" s="297"/>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7">
        <v>183</v>
      </c>
      <c r="B382" s="176" t="s">
        <v>3310</v>
      </c>
      <c r="C382" s="202" t="s">
        <v>3311</v>
      </c>
      <c r="D382" s="181" t="s">
        <v>560</v>
      </c>
      <c r="E382" s="186">
        <v>170</v>
      </c>
      <c r="F382" s="193"/>
      <c r="G382" s="194">
        <f>ROUND(E382*F382,2)</f>
        <v>0</v>
      </c>
      <c r="H382" s="194">
        <v>21</v>
      </c>
      <c r="I382" s="194">
        <f>G382*(1+H382/100)</f>
        <v>0</v>
      </c>
      <c r="J382" s="194">
        <v>0</v>
      </c>
      <c r="K382" s="194">
        <f>ROUND(E382*J382,2)</f>
        <v>0</v>
      </c>
      <c r="L382" s="194">
        <v>0</v>
      </c>
      <c r="M382" s="194">
        <f>ROUND(E382*L382,2)</f>
        <v>0</v>
      </c>
      <c r="N382" s="195"/>
      <c r="O382" s="221" t="s">
        <v>295</v>
      </c>
      <c r="P382" s="32"/>
      <c r="Q382" s="32"/>
      <c r="R382" s="32"/>
      <c r="S382" s="32"/>
      <c r="T382" s="32"/>
      <c r="U382" s="32"/>
      <c r="V382" s="32"/>
      <c r="W382" s="32"/>
      <c r="X382" s="32"/>
      <c r="Y382" s="32"/>
      <c r="Z382" s="32"/>
      <c r="AA382" s="32"/>
      <c r="AB382" s="32"/>
      <c r="AC382" s="32"/>
      <c r="AD382" s="32"/>
      <c r="AE382" s="32" t="s">
        <v>1385</v>
      </c>
      <c r="AF382" s="32"/>
      <c r="AG382" s="32"/>
      <c r="AH382" s="32"/>
      <c r="AI382" s="32"/>
      <c r="AJ382" s="32"/>
      <c r="AK382" s="32"/>
      <c r="AL382" s="32"/>
      <c r="AM382" s="32">
        <v>21</v>
      </c>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93"/>
      <c r="D383" s="294"/>
      <c r="E383" s="295"/>
      <c r="F383" s="296"/>
      <c r="G383" s="297"/>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184</v>
      </c>
      <c r="B384" s="176" t="s">
        <v>3312</v>
      </c>
      <c r="C384" s="202" t="s">
        <v>3313</v>
      </c>
      <c r="D384" s="181" t="s">
        <v>759</v>
      </c>
      <c r="E384" s="186">
        <v>22</v>
      </c>
      <c r="F384" s="193"/>
      <c r="G384" s="194">
        <f>ROUND(E384*F384,2)</f>
        <v>0</v>
      </c>
      <c r="H384" s="194">
        <v>21</v>
      </c>
      <c r="I384" s="194">
        <f>G384*(1+H384/100)</f>
        <v>0</v>
      </c>
      <c r="J384" s="194">
        <v>0</v>
      </c>
      <c r="K384" s="194">
        <f>ROUND(E384*J384,2)</f>
        <v>0</v>
      </c>
      <c r="L384" s="194">
        <v>0</v>
      </c>
      <c r="M384" s="194">
        <f>ROUND(E384*L384,2)</f>
        <v>0</v>
      </c>
      <c r="N384" s="195"/>
      <c r="O384" s="221" t="s">
        <v>295</v>
      </c>
      <c r="P384" s="32"/>
      <c r="Q384" s="32"/>
      <c r="R384" s="32"/>
      <c r="S384" s="32"/>
      <c r="T384" s="32"/>
      <c r="U384" s="32"/>
      <c r="V384" s="32"/>
      <c r="W384" s="32"/>
      <c r="X384" s="32"/>
      <c r="Y384" s="32"/>
      <c r="Z384" s="32"/>
      <c r="AA384" s="32"/>
      <c r="AB384" s="32"/>
      <c r="AC384" s="32"/>
      <c r="AD384" s="32"/>
      <c r="AE384" s="32" t="s">
        <v>1385</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93"/>
      <c r="D385" s="294"/>
      <c r="E385" s="295"/>
      <c r="F385" s="296"/>
      <c r="G385" s="297"/>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7">
        <v>185</v>
      </c>
      <c r="B386" s="176" t="s">
        <v>3314</v>
      </c>
      <c r="C386" s="202" t="s">
        <v>3315</v>
      </c>
      <c r="D386" s="181" t="s">
        <v>759</v>
      </c>
      <c r="E386" s="186">
        <v>64</v>
      </c>
      <c r="F386" s="193"/>
      <c r="G386" s="194">
        <f>ROUND(E386*F386,2)</f>
        <v>0</v>
      </c>
      <c r="H386" s="194">
        <v>21</v>
      </c>
      <c r="I386" s="194">
        <f>G386*(1+H386/100)</f>
        <v>0</v>
      </c>
      <c r="J386" s="194">
        <v>0</v>
      </c>
      <c r="K386" s="194">
        <f>ROUND(E386*J386,2)</f>
        <v>0</v>
      </c>
      <c r="L386" s="194">
        <v>0</v>
      </c>
      <c r="M386" s="194">
        <f>ROUND(E386*L386,2)</f>
        <v>0</v>
      </c>
      <c r="N386" s="195"/>
      <c r="O386" s="221" t="s">
        <v>295</v>
      </c>
      <c r="P386" s="32"/>
      <c r="Q386" s="32"/>
      <c r="R386" s="32"/>
      <c r="S386" s="32"/>
      <c r="T386" s="32"/>
      <c r="U386" s="32"/>
      <c r="V386" s="32"/>
      <c r="W386" s="32"/>
      <c r="X386" s="32"/>
      <c r="Y386" s="32"/>
      <c r="Z386" s="32"/>
      <c r="AA386" s="32"/>
      <c r="AB386" s="32"/>
      <c r="AC386" s="32"/>
      <c r="AD386" s="32"/>
      <c r="AE386" s="32" t="s">
        <v>1385</v>
      </c>
      <c r="AF386" s="32"/>
      <c r="AG386" s="32"/>
      <c r="AH386" s="32"/>
      <c r="AI386" s="32"/>
      <c r="AJ386" s="32"/>
      <c r="AK386" s="32"/>
      <c r="AL386" s="32"/>
      <c r="AM386" s="32">
        <v>21</v>
      </c>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93"/>
      <c r="D387" s="294"/>
      <c r="E387" s="295"/>
      <c r="F387" s="296"/>
      <c r="G387" s="297"/>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7">
        <v>186</v>
      </c>
      <c r="B388" s="176" t="s">
        <v>3081</v>
      </c>
      <c r="C388" s="202" t="s">
        <v>3316</v>
      </c>
      <c r="D388" s="181" t="s">
        <v>759</v>
      </c>
      <c r="E388" s="186">
        <v>20</v>
      </c>
      <c r="F388" s="193"/>
      <c r="G388" s="194">
        <f>ROUND(E388*F388,2)</f>
        <v>0</v>
      </c>
      <c r="H388" s="194">
        <v>21</v>
      </c>
      <c r="I388" s="194">
        <f>G388*(1+H388/100)</f>
        <v>0</v>
      </c>
      <c r="J388" s="194">
        <v>0</v>
      </c>
      <c r="K388" s="194">
        <f>ROUND(E388*J388,2)</f>
        <v>0</v>
      </c>
      <c r="L388" s="194">
        <v>0</v>
      </c>
      <c r="M388" s="194">
        <f>ROUND(E388*L388,2)</f>
        <v>0</v>
      </c>
      <c r="N388" s="195"/>
      <c r="O388" s="221" t="s">
        <v>295</v>
      </c>
      <c r="P388" s="32"/>
      <c r="Q388" s="32"/>
      <c r="R388" s="32"/>
      <c r="S388" s="32"/>
      <c r="T388" s="32"/>
      <c r="U388" s="32"/>
      <c r="V388" s="32"/>
      <c r="W388" s="32"/>
      <c r="X388" s="32"/>
      <c r="Y388" s="32"/>
      <c r="Z388" s="32"/>
      <c r="AA388" s="32"/>
      <c r="AB388" s="32"/>
      <c r="AC388" s="32"/>
      <c r="AD388" s="32"/>
      <c r="AE388" s="32" t="s">
        <v>2501</v>
      </c>
      <c r="AF388" s="32"/>
      <c r="AG388" s="32"/>
      <c r="AH388" s="32"/>
      <c r="AI388" s="32"/>
      <c r="AJ388" s="32"/>
      <c r="AK388" s="32"/>
      <c r="AL388" s="32"/>
      <c r="AM388" s="32">
        <v>21</v>
      </c>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93"/>
      <c r="D389" s="294"/>
      <c r="E389" s="295"/>
      <c r="F389" s="296"/>
      <c r="G389" s="297"/>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7">
        <v>187</v>
      </c>
      <c r="B390" s="176" t="s">
        <v>3317</v>
      </c>
      <c r="C390" s="202" t="s">
        <v>3033</v>
      </c>
      <c r="D390" s="181" t="s">
        <v>2311</v>
      </c>
      <c r="E390" s="186">
        <v>8</v>
      </c>
      <c r="F390" s="193"/>
      <c r="G390" s="194">
        <f>ROUND(E390*F390,2)</f>
        <v>0</v>
      </c>
      <c r="H390" s="194">
        <v>21</v>
      </c>
      <c r="I390" s="194">
        <f>G390*(1+H390/100)</f>
        <v>0</v>
      </c>
      <c r="J390" s="194">
        <v>0</v>
      </c>
      <c r="K390" s="194">
        <f>ROUND(E390*J390,2)</f>
        <v>0</v>
      </c>
      <c r="L390" s="194">
        <v>0</v>
      </c>
      <c r="M390" s="194">
        <f>ROUND(E390*L390,2)</f>
        <v>0</v>
      </c>
      <c r="N390" s="195"/>
      <c r="O390" s="221" t="s">
        <v>295</v>
      </c>
      <c r="P390" s="32"/>
      <c r="Q390" s="32"/>
      <c r="R390" s="32"/>
      <c r="S390" s="32"/>
      <c r="T390" s="32"/>
      <c r="U390" s="32"/>
      <c r="V390" s="32"/>
      <c r="W390" s="32"/>
      <c r="X390" s="32"/>
      <c r="Y390" s="32"/>
      <c r="Z390" s="32"/>
      <c r="AA390" s="32"/>
      <c r="AB390" s="32"/>
      <c r="AC390" s="32"/>
      <c r="AD390" s="32"/>
      <c r="AE390" s="32" t="s">
        <v>1385</v>
      </c>
      <c r="AF390" s="32"/>
      <c r="AG390" s="32"/>
      <c r="AH390" s="32"/>
      <c r="AI390" s="32"/>
      <c r="AJ390" s="32"/>
      <c r="AK390" s="32"/>
      <c r="AL390" s="32"/>
      <c r="AM390" s="32">
        <v>21</v>
      </c>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93"/>
      <c r="D391" s="294"/>
      <c r="E391" s="295"/>
      <c r="F391" s="296"/>
      <c r="G391" s="297"/>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7">
        <v>188</v>
      </c>
      <c r="B392" s="176" t="s">
        <v>3318</v>
      </c>
      <c r="C392" s="202" t="s">
        <v>3035</v>
      </c>
      <c r="D392" s="181" t="s">
        <v>2311</v>
      </c>
      <c r="E392" s="186">
        <v>8</v>
      </c>
      <c r="F392" s="193"/>
      <c r="G392" s="194">
        <f>ROUND(E392*F392,2)</f>
        <v>0</v>
      </c>
      <c r="H392" s="194">
        <v>21</v>
      </c>
      <c r="I392" s="194">
        <f>G392*(1+H392/100)</f>
        <v>0</v>
      </c>
      <c r="J392" s="194">
        <v>0</v>
      </c>
      <c r="K392" s="194">
        <f>ROUND(E392*J392,2)</f>
        <v>0</v>
      </c>
      <c r="L392" s="194">
        <v>0</v>
      </c>
      <c r="M392" s="194">
        <f>ROUND(E392*L392,2)</f>
        <v>0</v>
      </c>
      <c r="N392" s="195"/>
      <c r="O392" s="221" t="s">
        <v>295</v>
      </c>
      <c r="P392" s="32"/>
      <c r="Q392" s="32"/>
      <c r="R392" s="32"/>
      <c r="S392" s="32"/>
      <c r="T392" s="32"/>
      <c r="U392" s="32"/>
      <c r="V392" s="32"/>
      <c r="W392" s="32"/>
      <c r="X392" s="32"/>
      <c r="Y392" s="32"/>
      <c r="Z392" s="32"/>
      <c r="AA392" s="32"/>
      <c r="AB392" s="32"/>
      <c r="AC392" s="32"/>
      <c r="AD392" s="32"/>
      <c r="AE392" s="32" t="s">
        <v>1385</v>
      </c>
      <c r="AF392" s="32"/>
      <c r="AG392" s="32"/>
      <c r="AH392" s="32"/>
      <c r="AI392" s="32"/>
      <c r="AJ392" s="32"/>
      <c r="AK392" s="32"/>
      <c r="AL392" s="32"/>
      <c r="AM392" s="32">
        <v>21</v>
      </c>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93"/>
      <c r="D393" s="294"/>
      <c r="E393" s="295"/>
      <c r="F393" s="296"/>
      <c r="G393" s="297"/>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7">
        <v>189</v>
      </c>
      <c r="B394" s="176" t="s">
        <v>3319</v>
      </c>
      <c r="C394" s="202" t="s">
        <v>3320</v>
      </c>
      <c r="D394" s="181" t="s">
        <v>2311</v>
      </c>
      <c r="E394" s="186">
        <v>8</v>
      </c>
      <c r="F394" s="193"/>
      <c r="G394" s="194">
        <f>ROUND(E394*F394,2)</f>
        <v>0</v>
      </c>
      <c r="H394" s="194">
        <v>21</v>
      </c>
      <c r="I394" s="194">
        <f>G394*(1+H394/100)</f>
        <v>0</v>
      </c>
      <c r="J394" s="194">
        <v>0</v>
      </c>
      <c r="K394" s="194">
        <f>ROUND(E394*J394,2)</f>
        <v>0</v>
      </c>
      <c r="L394" s="194">
        <v>0</v>
      </c>
      <c r="M394" s="194">
        <f>ROUND(E394*L394,2)</f>
        <v>0</v>
      </c>
      <c r="N394" s="195"/>
      <c r="O394" s="221" t="s">
        <v>295</v>
      </c>
      <c r="P394" s="32"/>
      <c r="Q394" s="32"/>
      <c r="R394" s="32"/>
      <c r="S394" s="32"/>
      <c r="T394" s="32"/>
      <c r="U394" s="32"/>
      <c r="V394" s="32"/>
      <c r="W394" s="32"/>
      <c r="X394" s="32"/>
      <c r="Y394" s="32"/>
      <c r="Z394" s="32"/>
      <c r="AA394" s="32"/>
      <c r="AB394" s="32"/>
      <c r="AC394" s="32"/>
      <c r="AD394" s="32"/>
      <c r="AE394" s="32" t="s">
        <v>1385</v>
      </c>
      <c r="AF394" s="32"/>
      <c r="AG394" s="32"/>
      <c r="AH394" s="32"/>
      <c r="AI394" s="32"/>
      <c r="AJ394" s="32"/>
      <c r="AK394" s="32"/>
      <c r="AL394" s="32"/>
      <c r="AM394" s="32">
        <v>21</v>
      </c>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93"/>
      <c r="D395" s="294"/>
      <c r="E395" s="295"/>
      <c r="F395" s="296"/>
      <c r="G395" s="297"/>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7">
        <v>190</v>
      </c>
      <c r="B396" s="176" t="s">
        <v>3321</v>
      </c>
      <c r="C396" s="202" t="s">
        <v>3322</v>
      </c>
      <c r="D396" s="181" t="s">
        <v>2941</v>
      </c>
      <c r="E396" s="186">
        <v>7</v>
      </c>
      <c r="F396" s="193"/>
      <c r="G396" s="194">
        <f>ROUND(E396*F396,2)</f>
        <v>0</v>
      </c>
      <c r="H396" s="194">
        <v>21</v>
      </c>
      <c r="I396" s="194">
        <f>G396*(1+H396/100)</f>
        <v>0</v>
      </c>
      <c r="J396" s="194">
        <v>0</v>
      </c>
      <c r="K396" s="194">
        <f>ROUND(E396*J396,2)</f>
        <v>0</v>
      </c>
      <c r="L396" s="194">
        <v>0</v>
      </c>
      <c r="M396" s="194">
        <f>ROUND(E396*L396,2)</f>
        <v>0</v>
      </c>
      <c r="N396" s="195"/>
      <c r="O396" s="221" t="s">
        <v>295</v>
      </c>
      <c r="P396" s="32"/>
      <c r="Q396" s="32"/>
      <c r="R396" s="32"/>
      <c r="S396" s="32"/>
      <c r="T396" s="32"/>
      <c r="U396" s="32"/>
      <c r="V396" s="32"/>
      <c r="W396" s="32"/>
      <c r="X396" s="32"/>
      <c r="Y396" s="32"/>
      <c r="Z396" s="32"/>
      <c r="AA396" s="32"/>
      <c r="AB396" s="32"/>
      <c r="AC396" s="32"/>
      <c r="AD396" s="32"/>
      <c r="AE396" s="32" t="s">
        <v>1395</v>
      </c>
      <c r="AF396" s="32"/>
      <c r="AG396" s="32"/>
      <c r="AH396" s="32"/>
      <c r="AI396" s="32"/>
      <c r="AJ396" s="32"/>
      <c r="AK396" s="32"/>
      <c r="AL396" s="32"/>
      <c r="AM396" s="32">
        <v>21</v>
      </c>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177"/>
      <c r="C397" s="293"/>
      <c r="D397" s="294"/>
      <c r="E397" s="295"/>
      <c r="F397" s="296"/>
      <c r="G397" s="297"/>
      <c r="H397" s="194"/>
      <c r="I397" s="194"/>
      <c r="J397" s="194"/>
      <c r="K397" s="194"/>
      <c r="L397" s="194"/>
      <c r="M397" s="194"/>
      <c r="N397" s="195"/>
      <c r="O397" s="221"/>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7">
        <v>191</v>
      </c>
      <c r="B398" s="176" t="s">
        <v>3323</v>
      </c>
      <c r="C398" s="202" t="s">
        <v>3324</v>
      </c>
      <c r="D398" s="181" t="s">
        <v>2311</v>
      </c>
      <c r="E398" s="186">
        <v>6</v>
      </c>
      <c r="F398" s="193"/>
      <c r="G398" s="194">
        <f>ROUND(E398*F398,2)</f>
        <v>0</v>
      </c>
      <c r="H398" s="194">
        <v>21</v>
      </c>
      <c r="I398" s="194">
        <f>G398*(1+H398/100)</f>
        <v>0</v>
      </c>
      <c r="J398" s="194">
        <v>0</v>
      </c>
      <c r="K398" s="194">
        <f>ROUND(E398*J398,2)</f>
        <v>0</v>
      </c>
      <c r="L398" s="194">
        <v>0</v>
      </c>
      <c r="M398" s="194">
        <f>ROUND(E398*L398,2)</f>
        <v>0</v>
      </c>
      <c r="N398" s="195"/>
      <c r="O398" s="221" t="s">
        <v>295</v>
      </c>
      <c r="P398" s="32"/>
      <c r="Q398" s="32"/>
      <c r="R398" s="32"/>
      <c r="S398" s="32"/>
      <c r="T398" s="32"/>
      <c r="U398" s="32"/>
      <c r="V398" s="32"/>
      <c r="W398" s="32"/>
      <c r="X398" s="32"/>
      <c r="Y398" s="32"/>
      <c r="Z398" s="32"/>
      <c r="AA398" s="32"/>
      <c r="AB398" s="32"/>
      <c r="AC398" s="32"/>
      <c r="AD398" s="32"/>
      <c r="AE398" s="32" t="s">
        <v>1385</v>
      </c>
      <c r="AF398" s="32"/>
      <c r="AG398" s="32"/>
      <c r="AH398" s="32"/>
      <c r="AI398" s="32"/>
      <c r="AJ398" s="32"/>
      <c r="AK398" s="32"/>
      <c r="AL398" s="32"/>
      <c r="AM398" s="32">
        <v>21</v>
      </c>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177"/>
      <c r="C399" s="293"/>
      <c r="D399" s="294"/>
      <c r="E399" s="295"/>
      <c r="F399" s="296"/>
      <c r="G399" s="297"/>
      <c r="H399" s="194"/>
      <c r="I399" s="194"/>
      <c r="J399" s="194"/>
      <c r="K399" s="194"/>
      <c r="L399" s="194"/>
      <c r="M399" s="194"/>
      <c r="N399" s="195"/>
      <c r="O399" s="221"/>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x14ac:dyDescent="0.2">
      <c r="A400" s="216" t="s">
        <v>276</v>
      </c>
      <c r="B400" s="175" t="s">
        <v>245</v>
      </c>
      <c r="C400" s="201" t="s">
        <v>246</v>
      </c>
      <c r="D400" s="180"/>
      <c r="E400" s="185"/>
      <c r="F400" s="304">
        <f>SUM(G401:G440)</f>
        <v>0</v>
      </c>
      <c r="G400" s="305"/>
      <c r="H400" s="191"/>
      <c r="I400" s="191">
        <f>SUM(I401:I440)</f>
        <v>0</v>
      </c>
      <c r="J400" s="191"/>
      <c r="K400" s="191">
        <f>SUM(K401:K440)</f>
        <v>0</v>
      </c>
      <c r="L400" s="191"/>
      <c r="M400" s="191">
        <f>SUM(M401:M440)</f>
        <v>0</v>
      </c>
      <c r="N400" s="192"/>
      <c r="O400" s="220"/>
      <c r="AE400" t="s">
        <v>277</v>
      </c>
    </row>
    <row r="401" spans="1:60" outlineLevel="1" x14ac:dyDescent="0.2">
      <c r="A401" s="217">
        <v>192</v>
      </c>
      <c r="B401" s="176" t="s">
        <v>3120</v>
      </c>
      <c r="C401" s="202" t="s">
        <v>3121</v>
      </c>
      <c r="D401" s="181" t="s">
        <v>21</v>
      </c>
      <c r="E401" s="186">
        <v>0</v>
      </c>
      <c r="F401" s="193"/>
      <c r="G401" s="194">
        <f>ROUND(E401*F401,2)</f>
        <v>0</v>
      </c>
      <c r="H401" s="194">
        <v>21</v>
      </c>
      <c r="I401" s="194">
        <f>G401*(1+H401/100)</f>
        <v>0</v>
      </c>
      <c r="J401" s="194">
        <v>0</v>
      </c>
      <c r="K401" s="194">
        <f>ROUND(E401*J401,2)</f>
        <v>0</v>
      </c>
      <c r="L401" s="194">
        <v>0</v>
      </c>
      <c r="M401" s="194">
        <f>ROUND(E401*L401,2)</f>
        <v>0</v>
      </c>
      <c r="N401" s="195"/>
      <c r="O401" s="221" t="s">
        <v>295</v>
      </c>
      <c r="P401" s="32"/>
      <c r="Q401" s="32"/>
      <c r="R401" s="32"/>
      <c r="S401" s="32"/>
      <c r="T401" s="32"/>
      <c r="U401" s="32"/>
      <c r="V401" s="32"/>
      <c r="W401" s="32"/>
      <c r="X401" s="32"/>
      <c r="Y401" s="32"/>
      <c r="Z401" s="32"/>
      <c r="AA401" s="32"/>
      <c r="AB401" s="32"/>
      <c r="AC401" s="32"/>
      <c r="AD401" s="32"/>
      <c r="AE401" s="32" t="s">
        <v>1395</v>
      </c>
      <c r="AF401" s="32"/>
      <c r="AG401" s="32"/>
      <c r="AH401" s="32"/>
      <c r="AI401" s="32"/>
      <c r="AJ401" s="32"/>
      <c r="AK401" s="32"/>
      <c r="AL401" s="32"/>
      <c r="AM401" s="32">
        <v>21</v>
      </c>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93"/>
      <c r="D402" s="294"/>
      <c r="E402" s="295"/>
      <c r="F402" s="296"/>
      <c r="G402" s="297"/>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7">
        <v>193</v>
      </c>
      <c r="B403" s="176" t="s">
        <v>3325</v>
      </c>
      <c r="C403" s="202" t="s">
        <v>3326</v>
      </c>
      <c r="D403" s="181" t="s">
        <v>759</v>
      </c>
      <c r="E403" s="186">
        <v>1</v>
      </c>
      <c r="F403" s="193"/>
      <c r="G403" s="194">
        <f>ROUND(E403*F403,2)</f>
        <v>0</v>
      </c>
      <c r="H403" s="194">
        <v>21</v>
      </c>
      <c r="I403" s="194">
        <f>G403*(1+H403/100)</f>
        <v>0</v>
      </c>
      <c r="J403" s="194">
        <v>0</v>
      </c>
      <c r="K403" s="194">
        <f>ROUND(E403*J403,2)</f>
        <v>0</v>
      </c>
      <c r="L403" s="194">
        <v>0</v>
      </c>
      <c r="M403" s="194">
        <f>ROUND(E403*L403,2)</f>
        <v>0</v>
      </c>
      <c r="N403" s="195"/>
      <c r="O403" s="221" t="s">
        <v>295</v>
      </c>
      <c r="P403" s="32"/>
      <c r="Q403" s="32"/>
      <c r="R403" s="32"/>
      <c r="S403" s="32"/>
      <c r="T403" s="32"/>
      <c r="U403" s="32"/>
      <c r="V403" s="32"/>
      <c r="W403" s="32"/>
      <c r="X403" s="32"/>
      <c r="Y403" s="32"/>
      <c r="Z403" s="32"/>
      <c r="AA403" s="32"/>
      <c r="AB403" s="32"/>
      <c r="AC403" s="32"/>
      <c r="AD403" s="32"/>
      <c r="AE403" s="32" t="s">
        <v>1395</v>
      </c>
      <c r="AF403" s="32"/>
      <c r="AG403" s="32"/>
      <c r="AH403" s="32"/>
      <c r="AI403" s="32"/>
      <c r="AJ403" s="32"/>
      <c r="AK403" s="32"/>
      <c r="AL403" s="32"/>
      <c r="AM403" s="32">
        <v>21</v>
      </c>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93"/>
      <c r="D404" s="294"/>
      <c r="E404" s="295"/>
      <c r="F404" s="296"/>
      <c r="G404" s="297"/>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7">
        <v>194</v>
      </c>
      <c r="B405" s="176" t="s">
        <v>3327</v>
      </c>
      <c r="C405" s="202" t="s">
        <v>3328</v>
      </c>
      <c r="D405" s="181" t="s">
        <v>759</v>
      </c>
      <c r="E405" s="186">
        <v>3</v>
      </c>
      <c r="F405" s="193"/>
      <c r="G405" s="194">
        <f>ROUND(E405*F405,2)</f>
        <v>0</v>
      </c>
      <c r="H405" s="194">
        <v>21</v>
      </c>
      <c r="I405" s="194">
        <f>G405*(1+H405/100)</f>
        <v>0</v>
      </c>
      <c r="J405" s="194">
        <v>0</v>
      </c>
      <c r="K405" s="194">
        <f>ROUND(E405*J405,2)</f>
        <v>0</v>
      </c>
      <c r="L405" s="194">
        <v>0</v>
      </c>
      <c r="M405" s="194">
        <f>ROUND(E405*L405,2)</f>
        <v>0</v>
      </c>
      <c r="N405" s="195"/>
      <c r="O405" s="221" t="s">
        <v>295</v>
      </c>
      <c r="P405" s="32"/>
      <c r="Q405" s="32"/>
      <c r="R405" s="32"/>
      <c r="S405" s="32"/>
      <c r="T405" s="32"/>
      <c r="U405" s="32"/>
      <c r="V405" s="32"/>
      <c r="W405" s="32"/>
      <c r="X405" s="32"/>
      <c r="Y405" s="32"/>
      <c r="Z405" s="32"/>
      <c r="AA405" s="32"/>
      <c r="AB405" s="32"/>
      <c r="AC405" s="32"/>
      <c r="AD405" s="32"/>
      <c r="AE405" s="32" t="s">
        <v>1395</v>
      </c>
      <c r="AF405" s="32"/>
      <c r="AG405" s="32"/>
      <c r="AH405" s="32"/>
      <c r="AI405" s="32"/>
      <c r="AJ405" s="32"/>
      <c r="AK405" s="32"/>
      <c r="AL405" s="32"/>
      <c r="AM405" s="32">
        <v>21</v>
      </c>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93"/>
      <c r="D406" s="294"/>
      <c r="E406" s="295"/>
      <c r="F406" s="296"/>
      <c r="G406" s="297"/>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7">
        <v>195</v>
      </c>
      <c r="B407" s="176" t="s">
        <v>3329</v>
      </c>
      <c r="C407" s="202" t="s">
        <v>3330</v>
      </c>
      <c r="D407" s="181" t="s">
        <v>759</v>
      </c>
      <c r="E407" s="186">
        <v>3</v>
      </c>
      <c r="F407" s="193"/>
      <c r="G407" s="194">
        <f>ROUND(E407*F407,2)</f>
        <v>0</v>
      </c>
      <c r="H407" s="194">
        <v>21</v>
      </c>
      <c r="I407" s="194">
        <f>G407*(1+H407/100)</f>
        <v>0</v>
      </c>
      <c r="J407" s="194">
        <v>0</v>
      </c>
      <c r="K407" s="194">
        <f>ROUND(E407*J407,2)</f>
        <v>0</v>
      </c>
      <c r="L407" s="194">
        <v>0</v>
      </c>
      <c r="M407" s="194">
        <f>ROUND(E407*L407,2)</f>
        <v>0</v>
      </c>
      <c r="N407" s="195"/>
      <c r="O407" s="221" t="s">
        <v>295</v>
      </c>
      <c r="P407" s="32"/>
      <c r="Q407" s="32"/>
      <c r="R407" s="32"/>
      <c r="S407" s="32"/>
      <c r="T407" s="32"/>
      <c r="U407" s="32"/>
      <c r="V407" s="32"/>
      <c r="W407" s="32"/>
      <c r="X407" s="32"/>
      <c r="Y407" s="32"/>
      <c r="Z407" s="32"/>
      <c r="AA407" s="32"/>
      <c r="AB407" s="32"/>
      <c r="AC407" s="32"/>
      <c r="AD407" s="32"/>
      <c r="AE407" s="32" t="s">
        <v>1395</v>
      </c>
      <c r="AF407" s="32"/>
      <c r="AG407" s="32"/>
      <c r="AH407" s="32"/>
      <c r="AI407" s="32"/>
      <c r="AJ407" s="32"/>
      <c r="AK407" s="32"/>
      <c r="AL407" s="32"/>
      <c r="AM407" s="32">
        <v>21</v>
      </c>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177"/>
      <c r="C408" s="293"/>
      <c r="D408" s="294"/>
      <c r="E408" s="295"/>
      <c r="F408" s="296"/>
      <c r="G408" s="297"/>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7">
        <v>196</v>
      </c>
      <c r="B409" s="176" t="s">
        <v>3331</v>
      </c>
      <c r="C409" s="202" t="s">
        <v>3332</v>
      </c>
      <c r="D409" s="181" t="s">
        <v>759</v>
      </c>
      <c r="E409" s="186">
        <v>3</v>
      </c>
      <c r="F409" s="193"/>
      <c r="G409" s="194">
        <f>ROUND(E409*F409,2)</f>
        <v>0</v>
      </c>
      <c r="H409" s="194">
        <v>21</v>
      </c>
      <c r="I409" s="194">
        <f>G409*(1+H409/100)</f>
        <v>0</v>
      </c>
      <c r="J409" s="194">
        <v>0</v>
      </c>
      <c r="K409" s="194">
        <f>ROUND(E409*J409,2)</f>
        <v>0</v>
      </c>
      <c r="L409" s="194">
        <v>0</v>
      </c>
      <c r="M409" s="194">
        <f>ROUND(E409*L409,2)</f>
        <v>0</v>
      </c>
      <c r="N409" s="195"/>
      <c r="O409" s="221" t="s">
        <v>295</v>
      </c>
      <c r="P409" s="32"/>
      <c r="Q409" s="32"/>
      <c r="R409" s="32"/>
      <c r="S409" s="32"/>
      <c r="T409" s="32"/>
      <c r="U409" s="32"/>
      <c r="V409" s="32"/>
      <c r="W409" s="32"/>
      <c r="X409" s="32"/>
      <c r="Y409" s="32"/>
      <c r="Z409" s="32"/>
      <c r="AA409" s="32"/>
      <c r="AB409" s="32"/>
      <c r="AC409" s="32"/>
      <c r="AD409" s="32"/>
      <c r="AE409" s="32" t="s">
        <v>1395</v>
      </c>
      <c r="AF409" s="32"/>
      <c r="AG409" s="32"/>
      <c r="AH409" s="32"/>
      <c r="AI409" s="32"/>
      <c r="AJ409" s="32"/>
      <c r="AK409" s="32"/>
      <c r="AL409" s="32"/>
      <c r="AM409" s="32">
        <v>21</v>
      </c>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93"/>
      <c r="D410" s="294"/>
      <c r="E410" s="295"/>
      <c r="F410" s="296"/>
      <c r="G410" s="297"/>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7">
        <v>197</v>
      </c>
      <c r="B411" s="176" t="s">
        <v>3333</v>
      </c>
      <c r="C411" s="202" t="s">
        <v>3334</v>
      </c>
      <c r="D411" s="181" t="s">
        <v>759</v>
      </c>
      <c r="E411" s="186">
        <v>2</v>
      </c>
      <c r="F411" s="193"/>
      <c r="G411" s="194">
        <f>ROUND(E411*F411,2)</f>
        <v>0</v>
      </c>
      <c r="H411" s="194">
        <v>21</v>
      </c>
      <c r="I411" s="194">
        <f>G411*(1+H411/100)</f>
        <v>0</v>
      </c>
      <c r="J411" s="194">
        <v>0</v>
      </c>
      <c r="K411" s="194">
        <f>ROUND(E411*J411,2)</f>
        <v>0</v>
      </c>
      <c r="L411" s="194">
        <v>0</v>
      </c>
      <c r="M411" s="194">
        <f>ROUND(E411*L411,2)</f>
        <v>0</v>
      </c>
      <c r="N411" s="195"/>
      <c r="O411" s="221" t="s">
        <v>295</v>
      </c>
      <c r="P411" s="32"/>
      <c r="Q411" s="32"/>
      <c r="R411" s="32"/>
      <c r="S411" s="32"/>
      <c r="T411" s="32"/>
      <c r="U411" s="32"/>
      <c r="V411" s="32"/>
      <c r="W411" s="32"/>
      <c r="X411" s="32"/>
      <c r="Y411" s="32"/>
      <c r="Z411" s="32"/>
      <c r="AA411" s="32"/>
      <c r="AB411" s="32"/>
      <c r="AC411" s="32"/>
      <c r="AD411" s="32"/>
      <c r="AE411" s="32" t="s">
        <v>1395</v>
      </c>
      <c r="AF411" s="32"/>
      <c r="AG411" s="32"/>
      <c r="AH411" s="32"/>
      <c r="AI411" s="32"/>
      <c r="AJ411" s="32"/>
      <c r="AK411" s="32"/>
      <c r="AL411" s="32"/>
      <c r="AM411" s="32">
        <v>21</v>
      </c>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8"/>
      <c r="B412" s="177"/>
      <c r="C412" s="293"/>
      <c r="D412" s="294"/>
      <c r="E412" s="295"/>
      <c r="F412" s="296"/>
      <c r="G412" s="297"/>
      <c r="H412" s="194"/>
      <c r="I412" s="194"/>
      <c r="J412" s="194"/>
      <c r="K412" s="194"/>
      <c r="L412" s="194"/>
      <c r="M412" s="194"/>
      <c r="N412" s="195"/>
      <c r="O412" s="221"/>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7">
        <v>198</v>
      </c>
      <c r="B413" s="176" t="s">
        <v>3335</v>
      </c>
      <c r="C413" s="202" t="s">
        <v>3336</v>
      </c>
      <c r="D413" s="181" t="s">
        <v>759</v>
      </c>
      <c r="E413" s="186">
        <v>2</v>
      </c>
      <c r="F413" s="193"/>
      <c r="G413" s="194">
        <f>ROUND(E413*F413,2)</f>
        <v>0</v>
      </c>
      <c r="H413" s="194">
        <v>21</v>
      </c>
      <c r="I413" s="194">
        <f>G413*(1+H413/100)</f>
        <v>0</v>
      </c>
      <c r="J413" s="194">
        <v>0</v>
      </c>
      <c r="K413" s="194">
        <f>ROUND(E413*J413,2)</f>
        <v>0</v>
      </c>
      <c r="L413" s="194">
        <v>0</v>
      </c>
      <c r="M413" s="194">
        <f>ROUND(E413*L413,2)</f>
        <v>0</v>
      </c>
      <c r="N413" s="195"/>
      <c r="O413" s="221" t="s">
        <v>295</v>
      </c>
      <c r="P413" s="32"/>
      <c r="Q413" s="32"/>
      <c r="R413" s="32"/>
      <c r="S413" s="32"/>
      <c r="T413" s="32"/>
      <c r="U413" s="32"/>
      <c r="V413" s="32"/>
      <c r="W413" s="32"/>
      <c r="X413" s="32"/>
      <c r="Y413" s="32"/>
      <c r="Z413" s="32"/>
      <c r="AA413" s="32"/>
      <c r="AB413" s="32"/>
      <c r="AC413" s="32"/>
      <c r="AD413" s="32"/>
      <c r="AE413" s="32" t="s">
        <v>1385</v>
      </c>
      <c r="AF413" s="32"/>
      <c r="AG413" s="32"/>
      <c r="AH413" s="32"/>
      <c r="AI413" s="32"/>
      <c r="AJ413" s="32"/>
      <c r="AK413" s="32"/>
      <c r="AL413" s="32"/>
      <c r="AM413" s="32">
        <v>21</v>
      </c>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93"/>
      <c r="D414" s="294"/>
      <c r="E414" s="295"/>
      <c r="F414" s="296"/>
      <c r="G414" s="297"/>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7">
        <v>199</v>
      </c>
      <c r="B415" s="176" t="s">
        <v>3337</v>
      </c>
      <c r="C415" s="202" t="s">
        <v>3338</v>
      </c>
      <c r="D415" s="181" t="s">
        <v>759</v>
      </c>
      <c r="E415" s="186">
        <v>2</v>
      </c>
      <c r="F415" s="193"/>
      <c r="G415" s="194">
        <f>ROUND(E415*F415,2)</f>
        <v>0</v>
      </c>
      <c r="H415" s="194">
        <v>21</v>
      </c>
      <c r="I415" s="194">
        <f>G415*(1+H415/100)</f>
        <v>0</v>
      </c>
      <c r="J415" s="194">
        <v>0</v>
      </c>
      <c r="K415" s="194">
        <f>ROUND(E415*J415,2)</f>
        <v>0</v>
      </c>
      <c r="L415" s="194">
        <v>0</v>
      </c>
      <c r="M415" s="194">
        <f>ROUND(E415*L415,2)</f>
        <v>0</v>
      </c>
      <c r="N415" s="195"/>
      <c r="O415" s="221" t="s">
        <v>295</v>
      </c>
      <c r="P415" s="32"/>
      <c r="Q415" s="32"/>
      <c r="R415" s="32"/>
      <c r="S415" s="32"/>
      <c r="T415" s="32"/>
      <c r="U415" s="32"/>
      <c r="V415" s="32"/>
      <c r="W415" s="32"/>
      <c r="X415" s="32"/>
      <c r="Y415" s="32"/>
      <c r="Z415" s="32"/>
      <c r="AA415" s="32"/>
      <c r="AB415" s="32"/>
      <c r="AC415" s="32"/>
      <c r="AD415" s="32"/>
      <c r="AE415" s="32" t="s">
        <v>1395</v>
      </c>
      <c r="AF415" s="32"/>
      <c r="AG415" s="32"/>
      <c r="AH415" s="32"/>
      <c r="AI415" s="32"/>
      <c r="AJ415" s="32"/>
      <c r="AK415" s="32"/>
      <c r="AL415" s="32"/>
      <c r="AM415" s="32">
        <v>21</v>
      </c>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93"/>
      <c r="D416" s="294"/>
      <c r="E416" s="295"/>
      <c r="F416" s="296"/>
      <c r="G416" s="297"/>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7">
        <v>200</v>
      </c>
      <c r="B417" s="176" t="s">
        <v>3339</v>
      </c>
      <c r="C417" s="202" t="s">
        <v>3340</v>
      </c>
      <c r="D417" s="181" t="s">
        <v>759</v>
      </c>
      <c r="E417" s="186">
        <v>1</v>
      </c>
      <c r="F417" s="193"/>
      <c r="G417" s="194">
        <f>ROUND(E417*F417,2)</f>
        <v>0</v>
      </c>
      <c r="H417" s="194">
        <v>21</v>
      </c>
      <c r="I417" s="194">
        <f>G417*(1+H417/100)</f>
        <v>0</v>
      </c>
      <c r="J417" s="194">
        <v>0</v>
      </c>
      <c r="K417" s="194">
        <f>ROUND(E417*J417,2)</f>
        <v>0</v>
      </c>
      <c r="L417" s="194">
        <v>0</v>
      </c>
      <c r="M417" s="194">
        <f>ROUND(E417*L417,2)</f>
        <v>0</v>
      </c>
      <c r="N417" s="195"/>
      <c r="O417" s="221" t="s">
        <v>295</v>
      </c>
      <c r="P417" s="32"/>
      <c r="Q417" s="32"/>
      <c r="R417" s="32"/>
      <c r="S417" s="32"/>
      <c r="T417" s="32"/>
      <c r="U417" s="32"/>
      <c r="V417" s="32"/>
      <c r="W417" s="32"/>
      <c r="X417" s="32"/>
      <c r="Y417" s="32"/>
      <c r="Z417" s="32"/>
      <c r="AA417" s="32"/>
      <c r="AB417" s="32"/>
      <c r="AC417" s="32"/>
      <c r="AD417" s="32"/>
      <c r="AE417" s="32" t="s">
        <v>1395</v>
      </c>
      <c r="AF417" s="32"/>
      <c r="AG417" s="32"/>
      <c r="AH417" s="32"/>
      <c r="AI417" s="32"/>
      <c r="AJ417" s="32"/>
      <c r="AK417" s="32"/>
      <c r="AL417" s="32"/>
      <c r="AM417" s="32">
        <v>21</v>
      </c>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93"/>
      <c r="D418" s="294"/>
      <c r="E418" s="295"/>
      <c r="F418" s="296"/>
      <c r="G418" s="297"/>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7">
        <v>201</v>
      </c>
      <c r="B419" s="176" t="s">
        <v>3341</v>
      </c>
      <c r="C419" s="202" t="s">
        <v>3342</v>
      </c>
      <c r="D419" s="181" t="s">
        <v>759</v>
      </c>
      <c r="E419" s="186">
        <v>7</v>
      </c>
      <c r="F419" s="193"/>
      <c r="G419" s="194">
        <f>ROUND(E419*F419,2)</f>
        <v>0</v>
      </c>
      <c r="H419" s="194">
        <v>21</v>
      </c>
      <c r="I419" s="194">
        <f>G419*(1+H419/100)</f>
        <v>0</v>
      </c>
      <c r="J419" s="194">
        <v>0</v>
      </c>
      <c r="K419" s="194">
        <f>ROUND(E419*J419,2)</f>
        <v>0</v>
      </c>
      <c r="L419" s="194">
        <v>0</v>
      </c>
      <c r="M419" s="194">
        <f>ROUND(E419*L419,2)</f>
        <v>0</v>
      </c>
      <c r="N419" s="195"/>
      <c r="O419" s="221" t="s">
        <v>295</v>
      </c>
      <c r="P419" s="32"/>
      <c r="Q419" s="32"/>
      <c r="R419" s="32"/>
      <c r="S419" s="32"/>
      <c r="T419" s="32"/>
      <c r="U419" s="32"/>
      <c r="V419" s="32"/>
      <c r="W419" s="32"/>
      <c r="X419" s="32"/>
      <c r="Y419" s="32"/>
      <c r="Z419" s="32"/>
      <c r="AA419" s="32"/>
      <c r="AB419" s="32"/>
      <c r="AC419" s="32"/>
      <c r="AD419" s="32"/>
      <c r="AE419" s="32" t="s">
        <v>1385</v>
      </c>
      <c r="AF419" s="32"/>
      <c r="AG419" s="32"/>
      <c r="AH419" s="32"/>
      <c r="AI419" s="32"/>
      <c r="AJ419" s="32"/>
      <c r="AK419" s="32"/>
      <c r="AL419" s="32"/>
      <c r="AM419" s="32">
        <v>21</v>
      </c>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177"/>
      <c r="C420" s="293"/>
      <c r="D420" s="294"/>
      <c r="E420" s="295"/>
      <c r="F420" s="296"/>
      <c r="G420" s="297"/>
      <c r="H420" s="194"/>
      <c r="I420" s="194"/>
      <c r="J420" s="194"/>
      <c r="K420" s="194"/>
      <c r="L420" s="194"/>
      <c r="M420" s="194"/>
      <c r="N420" s="195"/>
      <c r="O420" s="221"/>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202</v>
      </c>
      <c r="B421" s="176" t="s">
        <v>3343</v>
      </c>
      <c r="C421" s="202" t="s">
        <v>3344</v>
      </c>
      <c r="D421" s="181" t="s">
        <v>759</v>
      </c>
      <c r="E421" s="186">
        <v>7</v>
      </c>
      <c r="F421" s="193"/>
      <c r="G421" s="194">
        <f>ROUND(E421*F421,2)</f>
        <v>0</v>
      </c>
      <c r="H421" s="194">
        <v>21</v>
      </c>
      <c r="I421" s="194">
        <f>G421*(1+H421/100)</f>
        <v>0</v>
      </c>
      <c r="J421" s="194">
        <v>0</v>
      </c>
      <c r="K421" s="194">
        <f>ROUND(E421*J421,2)</f>
        <v>0</v>
      </c>
      <c r="L421" s="194">
        <v>0</v>
      </c>
      <c r="M421" s="194">
        <f>ROUND(E421*L421,2)</f>
        <v>0</v>
      </c>
      <c r="N421" s="195"/>
      <c r="O421" s="221" t="s">
        <v>295</v>
      </c>
      <c r="P421" s="32"/>
      <c r="Q421" s="32"/>
      <c r="R421" s="32"/>
      <c r="S421" s="32"/>
      <c r="T421" s="32"/>
      <c r="U421" s="32"/>
      <c r="V421" s="32"/>
      <c r="W421" s="32"/>
      <c r="X421" s="32"/>
      <c r="Y421" s="32"/>
      <c r="Z421" s="32"/>
      <c r="AA421" s="32"/>
      <c r="AB421" s="32"/>
      <c r="AC421" s="32"/>
      <c r="AD421" s="32"/>
      <c r="AE421" s="32" t="s">
        <v>1385</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93"/>
      <c r="D422" s="294"/>
      <c r="E422" s="295"/>
      <c r="F422" s="296"/>
      <c r="G422" s="297"/>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7">
        <v>203</v>
      </c>
      <c r="B423" s="176" t="s">
        <v>3345</v>
      </c>
      <c r="C423" s="202" t="s">
        <v>3346</v>
      </c>
      <c r="D423" s="181" t="s">
        <v>759</v>
      </c>
      <c r="E423" s="186">
        <v>12</v>
      </c>
      <c r="F423" s="193"/>
      <c r="G423" s="194">
        <f>ROUND(E423*F423,2)</f>
        <v>0</v>
      </c>
      <c r="H423" s="194">
        <v>21</v>
      </c>
      <c r="I423" s="194">
        <f>G423*(1+H423/100)</f>
        <v>0</v>
      </c>
      <c r="J423" s="194">
        <v>0</v>
      </c>
      <c r="K423" s="194">
        <f>ROUND(E423*J423,2)</f>
        <v>0</v>
      </c>
      <c r="L423" s="194">
        <v>0</v>
      </c>
      <c r="M423" s="194">
        <f>ROUND(E423*L423,2)</f>
        <v>0</v>
      </c>
      <c r="N423" s="195"/>
      <c r="O423" s="221" t="s">
        <v>295</v>
      </c>
      <c r="P423" s="32"/>
      <c r="Q423" s="32"/>
      <c r="R423" s="32"/>
      <c r="S423" s="32"/>
      <c r="T423" s="32"/>
      <c r="U423" s="32"/>
      <c r="V423" s="32"/>
      <c r="W423" s="32"/>
      <c r="X423" s="32"/>
      <c r="Y423" s="32"/>
      <c r="Z423" s="32"/>
      <c r="AA423" s="32"/>
      <c r="AB423" s="32"/>
      <c r="AC423" s="32"/>
      <c r="AD423" s="32"/>
      <c r="AE423" s="32" t="s">
        <v>1395</v>
      </c>
      <c r="AF423" s="32"/>
      <c r="AG423" s="32"/>
      <c r="AH423" s="32"/>
      <c r="AI423" s="32"/>
      <c r="AJ423" s="32"/>
      <c r="AK423" s="32"/>
      <c r="AL423" s="32"/>
      <c r="AM423" s="32">
        <v>21</v>
      </c>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93"/>
      <c r="D424" s="294"/>
      <c r="E424" s="295"/>
      <c r="F424" s="296"/>
      <c r="G424" s="297"/>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7">
        <v>204</v>
      </c>
      <c r="B425" s="176" t="s">
        <v>3347</v>
      </c>
      <c r="C425" s="202" t="s">
        <v>3348</v>
      </c>
      <c r="D425" s="181" t="s">
        <v>759</v>
      </c>
      <c r="E425" s="186">
        <v>5</v>
      </c>
      <c r="F425" s="193"/>
      <c r="G425" s="194">
        <f>ROUND(E425*F425,2)</f>
        <v>0</v>
      </c>
      <c r="H425" s="194">
        <v>21</v>
      </c>
      <c r="I425" s="194">
        <f>G425*(1+H425/100)</f>
        <v>0</v>
      </c>
      <c r="J425" s="194">
        <v>0</v>
      </c>
      <c r="K425" s="194">
        <f>ROUND(E425*J425,2)</f>
        <v>0</v>
      </c>
      <c r="L425" s="194">
        <v>0</v>
      </c>
      <c r="M425" s="194">
        <f>ROUND(E425*L425,2)</f>
        <v>0</v>
      </c>
      <c r="N425" s="195"/>
      <c r="O425" s="221" t="s">
        <v>295</v>
      </c>
      <c r="P425" s="32"/>
      <c r="Q425" s="32"/>
      <c r="R425" s="32"/>
      <c r="S425" s="32"/>
      <c r="T425" s="32"/>
      <c r="U425" s="32"/>
      <c r="V425" s="32"/>
      <c r="W425" s="32"/>
      <c r="X425" s="32"/>
      <c r="Y425" s="32"/>
      <c r="Z425" s="32"/>
      <c r="AA425" s="32"/>
      <c r="AB425" s="32"/>
      <c r="AC425" s="32"/>
      <c r="AD425" s="32"/>
      <c r="AE425" s="32" t="s">
        <v>1395</v>
      </c>
      <c r="AF425" s="32"/>
      <c r="AG425" s="32"/>
      <c r="AH425" s="32"/>
      <c r="AI425" s="32"/>
      <c r="AJ425" s="32"/>
      <c r="AK425" s="32"/>
      <c r="AL425" s="32"/>
      <c r="AM425" s="32">
        <v>21</v>
      </c>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93"/>
      <c r="D426" s="294"/>
      <c r="E426" s="295"/>
      <c r="F426" s="296"/>
      <c r="G426" s="297"/>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7">
        <v>205</v>
      </c>
      <c r="B427" s="176" t="s">
        <v>3349</v>
      </c>
      <c r="C427" s="202" t="s">
        <v>3350</v>
      </c>
      <c r="D427" s="181" t="s">
        <v>759</v>
      </c>
      <c r="E427" s="186">
        <v>2</v>
      </c>
      <c r="F427" s="193"/>
      <c r="G427" s="194">
        <f>ROUND(E427*F427,2)</f>
        <v>0</v>
      </c>
      <c r="H427" s="194">
        <v>21</v>
      </c>
      <c r="I427" s="194">
        <f>G427*(1+H427/100)</f>
        <v>0</v>
      </c>
      <c r="J427" s="194">
        <v>0</v>
      </c>
      <c r="K427" s="194">
        <f>ROUND(E427*J427,2)</f>
        <v>0</v>
      </c>
      <c r="L427" s="194">
        <v>0</v>
      </c>
      <c r="M427" s="194">
        <f>ROUND(E427*L427,2)</f>
        <v>0</v>
      </c>
      <c r="N427" s="195"/>
      <c r="O427" s="221" t="s">
        <v>295</v>
      </c>
      <c r="P427" s="32"/>
      <c r="Q427" s="32"/>
      <c r="R427" s="32"/>
      <c r="S427" s="32"/>
      <c r="T427" s="32"/>
      <c r="U427" s="32"/>
      <c r="V427" s="32"/>
      <c r="W427" s="32"/>
      <c r="X427" s="32"/>
      <c r="Y427" s="32"/>
      <c r="Z427" s="32"/>
      <c r="AA427" s="32"/>
      <c r="AB427" s="32"/>
      <c r="AC427" s="32"/>
      <c r="AD427" s="32"/>
      <c r="AE427" s="32" t="s">
        <v>1395</v>
      </c>
      <c r="AF427" s="32"/>
      <c r="AG427" s="32"/>
      <c r="AH427" s="32"/>
      <c r="AI427" s="32"/>
      <c r="AJ427" s="32"/>
      <c r="AK427" s="32"/>
      <c r="AL427" s="32"/>
      <c r="AM427" s="32">
        <v>21</v>
      </c>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93"/>
      <c r="D428" s="294"/>
      <c r="E428" s="295"/>
      <c r="F428" s="296"/>
      <c r="G428" s="297"/>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7">
        <v>206</v>
      </c>
      <c r="B429" s="176" t="s">
        <v>3351</v>
      </c>
      <c r="C429" s="202" t="s">
        <v>3352</v>
      </c>
      <c r="D429" s="181" t="s">
        <v>759</v>
      </c>
      <c r="E429" s="186">
        <v>3</v>
      </c>
      <c r="F429" s="193"/>
      <c r="G429" s="194">
        <f>ROUND(E429*F429,2)</f>
        <v>0</v>
      </c>
      <c r="H429" s="194">
        <v>21</v>
      </c>
      <c r="I429" s="194">
        <f>G429*(1+H429/100)</f>
        <v>0</v>
      </c>
      <c r="J429" s="194">
        <v>0</v>
      </c>
      <c r="K429" s="194">
        <f>ROUND(E429*J429,2)</f>
        <v>0</v>
      </c>
      <c r="L429" s="194">
        <v>0</v>
      </c>
      <c r="M429" s="194">
        <f>ROUND(E429*L429,2)</f>
        <v>0</v>
      </c>
      <c r="N429" s="195"/>
      <c r="O429" s="221" t="s">
        <v>295</v>
      </c>
      <c r="P429" s="32"/>
      <c r="Q429" s="32"/>
      <c r="R429" s="32"/>
      <c r="S429" s="32"/>
      <c r="T429" s="32"/>
      <c r="U429" s="32"/>
      <c r="V429" s="32"/>
      <c r="W429" s="32"/>
      <c r="X429" s="32"/>
      <c r="Y429" s="32"/>
      <c r="Z429" s="32"/>
      <c r="AA429" s="32"/>
      <c r="AB429" s="32"/>
      <c r="AC429" s="32"/>
      <c r="AD429" s="32"/>
      <c r="AE429" s="32" t="s">
        <v>1395</v>
      </c>
      <c r="AF429" s="32"/>
      <c r="AG429" s="32"/>
      <c r="AH429" s="32"/>
      <c r="AI429" s="32"/>
      <c r="AJ429" s="32"/>
      <c r="AK429" s="32"/>
      <c r="AL429" s="32"/>
      <c r="AM429" s="32">
        <v>21</v>
      </c>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93"/>
      <c r="D430" s="294"/>
      <c r="E430" s="295"/>
      <c r="F430" s="296"/>
      <c r="G430" s="297"/>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7">
        <v>207</v>
      </c>
      <c r="B431" s="176" t="s">
        <v>3353</v>
      </c>
      <c r="C431" s="202" t="s">
        <v>3354</v>
      </c>
      <c r="D431" s="181" t="s">
        <v>759</v>
      </c>
      <c r="E431" s="186">
        <v>2</v>
      </c>
      <c r="F431" s="193"/>
      <c r="G431" s="194">
        <f>ROUND(E431*F431,2)</f>
        <v>0</v>
      </c>
      <c r="H431" s="194">
        <v>21</v>
      </c>
      <c r="I431" s="194">
        <f>G431*(1+H431/100)</f>
        <v>0</v>
      </c>
      <c r="J431" s="194">
        <v>0</v>
      </c>
      <c r="K431" s="194">
        <f>ROUND(E431*J431,2)</f>
        <v>0</v>
      </c>
      <c r="L431" s="194">
        <v>0</v>
      </c>
      <c r="M431" s="194">
        <f>ROUND(E431*L431,2)</f>
        <v>0</v>
      </c>
      <c r="N431" s="195"/>
      <c r="O431" s="221" t="s">
        <v>295</v>
      </c>
      <c r="P431" s="32"/>
      <c r="Q431" s="32"/>
      <c r="R431" s="32"/>
      <c r="S431" s="32"/>
      <c r="T431" s="32"/>
      <c r="U431" s="32"/>
      <c r="V431" s="32"/>
      <c r="W431" s="32"/>
      <c r="X431" s="32"/>
      <c r="Y431" s="32"/>
      <c r="Z431" s="32"/>
      <c r="AA431" s="32"/>
      <c r="AB431" s="32"/>
      <c r="AC431" s="32"/>
      <c r="AD431" s="32"/>
      <c r="AE431" s="32" t="s">
        <v>1395</v>
      </c>
      <c r="AF431" s="32"/>
      <c r="AG431" s="32"/>
      <c r="AH431" s="32"/>
      <c r="AI431" s="32"/>
      <c r="AJ431" s="32"/>
      <c r="AK431" s="32"/>
      <c r="AL431" s="32"/>
      <c r="AM431" s="32">
        <v>21</v>
      </c>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93"/>
      <c r="D432" s="294"/>
      <c r="E432" s="295"/>
      <c r="F432" s="296"/>
      <c r="G432" s="297"/>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7">
        <v>208</v>
      </c>
      <c r="B433" s="176" t="s">
        <v>3355</v>
      </c>
      <c r="C433" s="202" t="s">
        <v>3356</v>
      </c>
      <c r="D433" s="181" t="s">
        <v>759</v>
      </c>
      <c r="E433" s="186">
        <v>22</v>
      </c>
      <c r="F433" s="193"/>
      <c r="G433" s="194">
        <f>ROUND(E433*F433,2)</f>
        <v>0</v>
      </c>
      <c r="H433" s="194">
        <v>21</v>
      </c>
      <c r="I433" s="194">
        <f>G433*(1+H433/100)</f>
        <v>0</v>
      </c>
      <c r="J433" s="194">
        <v>0</v>
      </c>
      <c r="K433" s="194">
        <f>ROUND(E433*J433,2)</f>
        <v>0</v>
      </c>
      <c r="L433" s="194">
        <v>0</v>
      </c>
      <c r="M433" s="194">
        <f>ROUND(E433*L433,2)</f>
        <v>0</v>
      </c>
      <c r="N433" s="195"/>
      <c r="O433" s="221" t="s">
        <v>295</v>
      </c>
      <c r="P433" s="32"/>
      <c r="Q433" s="32"/>
      <c r="R433" s="32"/>
      <c r="S433" s="32"/>
      <c r="T433" s="32"/>
      <c r="U433" s="32"/>
      <c r="V433" s="32"/>
      <c r="W433" s="32"/>
      <c r="X433" s="32"/>
      <c r="Y433" s="32"/>
      <c r="Z433" s="32"/>
      <c r="AA433" s="32"/>
      <c r="AB433" s="32"/>
      <c r="AC433" s="32"/>
      <c r="AD433" s="32"/>
      <c r="AE433" s="32" t="s">
        <v>1395</v>
      </c>
      <c r="AF433" s="32"/>
      <c r="AG433" s="32"/>
      <c r="AH433" s="32"/>
      <c r="AI433" s="32"/>
      <c r="AJ433" s="32"/>
      <c r="AK433" s="32"/>
      <c r="AL433" s="32"/>
      <c r="AM433" s="32">
        <v>21</v>
      </c>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93"/>
      <c r="D434" s="294"/>
      <c r="E434" s="295"/>
      <c r="F434" s="296"/>
      <c r="G434" s="297"/>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7">
        <v>209</v>
      </c>
      <c r="B435" s="176" t="s">
        <v>3357</v>
      </c>
      <c r="C435" s="202" t="s">
        <v>3358</v>
      </c>
      <c r="D435" s="181" t="s">
        <v>759</v>
      </c>
      <c r="E435" s="186">
        <v>1305</v>
      </c>
      <c r="F435" s="193"/>
      <c r="G435" s="194">
        <f>ROUND(E435*F435,2)</f>
        <v>0</v>
      </c>
      <c r="H435" s="194">
        <v>21</v>
      </c>
      <c r="I435" s="194">
        <f>G435*(1+H435/100)</f>
        <v>0</v>
      </c>
      <c r="J435" s="194">
        <v>0</v>
      </c>
      <c r="K435" s="194">
        <f>ROUND(E435*J435,2)</f>
        <v>0</v>
      </c>
      <c r="L435" s="194">
        <v>0</v>
      </c>
      <c r="M435" s="194">
        <f>ROUND(E435*L435,2)</f>
        <v>0</v>
      </c>
      <c r="N435" s="195"/>
      <c r="O435" s="221" t="s">
        <v>295</v>
      </c>
      <c r="P435" s="32"/>
      <c r="Q435" s="32"/>
      <c r="R435" s="32"/>
      <c r="S435" s="32"/>
      <c r="T435" s="32"/>
      <c r="U435" s="32"/>
      <c r="V435" s="32"/>
      <c r="W435" s="32"/>
      <c r="X435" s="32"/>
      <c r="Y435" s="32"/>
      <c r="Z435" s="32"/>
      <c r="AA435" s="32"/>
      <c r="AB435" s="32"/>
      <c r="AC435" s="32"/>
      <c r="AD435" s="32"/>
      <c r="AE435" s="32" t="s">
        <v>1385</v>
      </c>
      <c r="AF435" s="32"/>
      <c r="AG435" s="32"/>
      <c r="AH435" s="32"/>
      <c r="AI435" s="32"/>
      <c r="AJ435" s="32"/>
      <c r="AK435" s="32"/>
      <c r="AL435" s="32"/>
      <c r="AM435" s="32">
        <v>21</v>
      </c>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93"/>
      <c r="D436" s="294"/>
      <c r="E436" s="295"/>
      <c r="F436" s="296"/>
      <c r="G436" s="297"/>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7">
        <v>210</v>
      </c>
      <c r="B437" s="176" t="s">
        <v>3359</v>
      </c>
      <c r="C437" s="202" t="s">
        <v>3360</v>
      </c>
      <c r="D437" s="181" t="s">
        <v>560</v>
      </c>
      <c r="E437" s="186">
        <v>170</v>
      </c>
      <c r="F437" s="193"/>
      <c r="G437" s="194">
        <f>ROUND(E437*F437,2)</f>
        <v>0</v>
      </c>
      <c r="H437" s="194">
        <v>21</v>
      </c>
      <c r="I437" s="194">
        <f>G437*(1+H437/100)</f>
        <v>0</v>
      </c>
      <c r="J437" s="194">
        <v>0</v>
      </c>
      <c r="K437" s="194">
        <f>ROUND(E437*J437,2)</f>
        <v>0</v>
      </c>
      <c r="L437" s="194">
        <v>0</v>
      </c>
      <c r="M437" s="194">
        <f>ROUND(E437*L437,2)</f>
        <v>0</v>
      </c>
      <c r="N437" s="195"/>
      <c r="O437" s="221" t="s">
        <v>295</v>
      </c>
      <c r="P437" s="32"/>
      <c r="Q437" s="32"/>
      <c r="R437" s="32"/>
      <c r="S437" s="32"/>
      <c r="T437" s="32"/>
      <c r="U437" s="32"/>
      <c r="V437" s="32"/>
      <c r="W437" s="32"/>
      <c r="X437" s="32"/>
      <c r="Y437" s="32"/>
      <c r="Z437" s="32"/>
      <c r="AA437" s="32"/>
      <c r="AB437" s="32"/>
      <c r="AC437" s="32"/>
      <c r="AD437" s="32"/>
      <c r="AE437" s="32" t="s">
        <v>1395</v>
      </c>
      <c r="AF437" s="32"/>
      <c r="AG437" s="32"/>
      <c r="AH437" s="32"/>
      <c r="AI437" s="32"/>
      <c r="AJ437" s="32"/>
      <c r="AK437" s="32"/>
      <c r="AL437" s="32"/>
      <c r="AM437" s="32">
        <v>21</v>
      </c>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93"/>
      <c r="D438" s="294"/>
      <c r="E438" s="295"/>
      <c r="F438" s="296"/>
      <c r="G438" s="297"/>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7">
        <v>211</v>
      </c>
      <c r="B439" s="176" t="s">
        <v>3361</v>
      </c>
      <c r="C439" s="202" t="s">
        <v>3362</v>
      </c>
      <c r="D439" s="181" t="s">
        <v>560</v>
      </c>
      <c r="E439" s="186">
        <v>170</v>
      </c>
      <c r="F439" s="193"/>
      <c r="G439" s="194">
        <f>ROUND(E439*F439,2)</f>
        <v>0</v>
      </c>
      <c r="H439" s="194">
        <v>21</v>
      </c>
      <c r="I439" s="194">
        <f>G439*(1+H439/100)</f>
        <v>0</v>
      </c>
      <c r="J439" s="194">
        <v>0</v>
      </c>
      <c r="K439" s="194">
        <f>ROUND(E439*J439,2)</f>
        <v>0</v>
      </c>
      <c r="L439" s="194">
        <v>0</v>
      </c>
      <c r="M439" s="194">
        <f>ROUND(E439*L439,2)</f>
        <v>0</v>
      </c>
      <c r="N439" s="195"/>
      <c r="O439" s="221" t="s">
        <v>295</v>
      </c>
      <c r="P439" s="32"/>
      <c r="Q439" s="32"/>
      <c r="R439" s="32"/>
      <c r="S439" s="32"/>
      <c r="T439" s="32"/>
      <c r="U439" s="32"/>
      <c r="V439" s="32"/>
      <c r="W439" s="32"/>
      <c r="X439" s="32"/>
      <c r="Y439" s="32"/>
      <c r="Z439" s="32"/>
      <c r="AA439" s="32"/>
      <c r="AB439" s="32"/>
      <c r="AC439" s="32"/>
      <c r="AD439" s="32"/>
      <c r="AE439" s="32" t="s">
        <v>1385</v>
      </c>
      <c r="AF439" s="32"/>
      <c r="AG439" s="32"/>
      <c r="AH439" s="32"/>
      <c r="AI439" s="32"/>
      <c r="AJ439" s="32"/>
      <c r="AK439" s="32"/>
      <c r="AL439" s="32"/>
      <c r="AM439" s="32">
        <v>21</v>
      </c>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ht="13.5" outlineLevel="1" thickBot="1" x14ac:dyDescent="0.25">
      <c r="A440" s="227"/>
      <c r="B440" s="228"/>
      <c r="C440" s="306"/>
      <c r="D440" s="307"/>
      <c r="E440" s="308"/>
      <c r="F440" s="309"/>
      <c r="G440" s="310"/>
      <c r="H440" s="229"/>
      <c r="I440" s="229"/>
      <c r="J440" s="229"/>
      <c r="K440" s="229"/>
      <c r="L440" s="229"/>
      <c r="M440" s="229"/>
      <c r="N440" s="230"/>
      <c r="O440" s="231"/>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x14ac:dyDescent="0.2">
      <c r="A441" s="166"/>
      <c r="B441" s="178" t="s">
        <v>338</v>
      </c>
      <c r="C441" s="204" t="s">
        <v>338</v>
      </c>
      <c r="D441" s="183"/>
      <c r="E441" s="188"/>
      <c r="F441" s="197"/>
      <c r="G441" s="197"/>
      <c r="H441" s="197"/>
      <c r="I441" s="197"/>
      <c r="J441" s="197"/>
      <c r="K441" s="197"/>
      <c r="L441" s="197"/>
      <c r="M441" s="197"/>
      <c r="N441" s="197"/>
      <c r="O441" s="198"/>
    </row>
    <row r="442" spans="1:60" hidden="1" x14ac:dyDescent="0.2">
      <c r="A442" s="206"/>
      <c r="B442" s="199"/>
      <c r="C442" s="205"/>
      <c r="D442" s="144"/>
      <c r="E442" s="46"/>
      <c r="F442" s="46"/>
      <c r="G442" s="46"/>
      <c r="H442" s="46"/>
      <c r="I442" s="46"/>
      <c r="J442" s="46"/>
      <c r="K442" s="46"/>
      <c r="L442" s="46"/>
      <c r="M442" s="46"/>
      <c r="N442" s="46"/>
      <c r="O442" s="143"/>
    </row>
    <row r="443" spans="1:60" hidden="1" x14ac:dyDescent="0.2">
      <c r="A443" s="209"/>
      <c r="B443" s="210" t="s">
        <v>339</v>
      </c>
      <c r="C443" s="211"/>
      <c r="D443" s="212"/>
      <c r="E443" s="213"/>
      <c r="F443" s="213"/>
      <c r="G443" s="214">
        <f>F9+F78+F121+F162+F177+F244+F281+F298+F309+F400</f>
        <v>0</v>
      </c>
      <c r="H443" s="39"/>
      <c r="I443" s="39"/>
      <c r="J443" s="39"/>
      <c r="K443" s="39"/>
      <c r="L443" s="39"/>
      <c r="M443" s="39"/>
      <c r="N443" s="39"/>
      <c r="O443" s="145"/>
    </row>
    <row r="444" spans="1:60" x14ac:dyDescent="0.2">
      <c r="D444" s="142"/>
    </row>
    <row r="445" spans="1:60" x14ac:dyDescent="0.2">
      <c r="D445" s="142"/>
    </row>
    <row r="446" spans="1:60" x14ac:dyDescent="0.2">
      <c r="D446" s="142"/>
    </row>
    <row r="447" spans="1:60" x14ac:dyDescent="0.2">
      <c r="D447" s="142"/>
    </row>
    <row r="448" spans="1:60"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UaV0Db4lJJ0ie2zsoiaUe7ePDfOGTSbccC2FyQyEcMa8vjRWeTV8TDRN+z4SnqCl+UPWkPDP8tbAHkK/TnAyw==" saltValue="pWv9/8eePqtAhjSUNAilnw==" spinCount="100000" sheet="1"/>
  <mergeCells count="223">
    <mergeCell ref="C440:G440"/>
    <mergeCell ref="C428:G428"/>
    <mergeCell ref="C430:G430"/>
    <mergeCell ref="C432:G432"/>
    <mergeCell ref="C434:G434"/>
    <mergeCell ref="C436:G436"/>
    <mergeCell ref="C438:G438"/>
    <mergeCell ref="C416:G416"/>
    <mergeCell ref="C418:G418"/>
    <mergeCell ref="C420:G420"/>
    <mergeCell ref="C422:G422"/>
    <mergeCell ref="C424:G424"/>
    <mergeCell ref="C426:G426"/>
    <mergeCell ref="C404:G404"/>
    <mergeCell ref="C406:G406"/>
    <mergeCell ref="C408:G408"/>
    <mergeCell ref="C410:G410"/>
    <mergeCell ref="C412:G412"/>
    <mergeCell ref="C414:G414"/>
    <mergeCell ref="C393:G393"/>
    <mergeCell ref="C395:G395"/>
    <mergeCell ref="C397:G397"/>
    <mergeCell ref="C399:G399"/>
    <mergeCell ref="F400:G400"/>
    <mergeCell ref="C402:G402"/>
    <mergeCell ref="C381:G381"/>
    <mergeCell ref="C383:G383"/>
    <mergeCell ref="C385:G385"/>
    <mergeCell ref="C387:G387"/>
    <mergeCell ref="C389:G389"/>
    <mergeCell ref="C391:G391"/>
    <mergeCell ref="C369:G369"/>
    <mergeCell ref="C371:G371"/>
    <mergeCell ref="C373:G373"/>
    <mergeCell ref="C375:G375"/>
    <mergeCell ref="C377:G377"/>
    <mergeCell ref="C379:G379"/>
    <mergeCell ref="C357:G357"/>
    <mergeCell ref="C359:G359"/>
    <mergeCell ref="C361:G361"/>
    <mergeCell ref="C363:G363"/>
    <mergeCell ref="C365:G365"/>
    <mergeCell ref="C367:G367"/>
    <mergeCell ref="C345:G345"/>
    <mergeCell ref="C347:G347"/>
    <mergeCell ref="C349:G349"/>
    <mergeCell ref="C351:G351"/>
    <mergeCell ref="C353:G353"/>
    <mergeCell ref="C355:G355"/>
    <mergeCell ref="C333:G333"/>
    <mergeCell ref="C335:G335"/>
    <mergeCell ref="C337:G337"/>
    <mergeCell ref="C339:G339"/>
    <mergeCell ref="C341:G341"/>
    <mergeCell ref="C343:G343"/>
    <mergeCell ref="C321:G321"/>
    <mergeCell ref="C323:G323"/>
    <mergeCell ref="C325:G325"/>
    <mergeCell ref="C327:G327"/>
    <mergeCell ref="C329:G329"/>
    <mergeCell ref="C331:G331"/>
    <mergeCell ref="F309:G309"/>
    <mergeCell ref="C311:G311"/>
    <mergeCell ref="C313:G313"/>
    <mergeCell ref="C315:G315"/>
    <mergeCell ref="C317:G317"/>
    <mergeCell ref="C319:G319"/>
    <mergeCell ref="F298:G298"/>
    <mergeCell ref="C300:G300"/>
    <mergeCell ref="C302:G302"/>
    <mergeCell ref="C304:G304"/>
    <mergeCell ref="C306:G306"/>
    <mergeCell ref="C308:G308"/>
    <mergeCell ref="C287:G287"/>
    <mergeCell ref="C289:G289"/>
    <mergeCell ref="C291:G291"/>
    <mergeCell ref="C293:G293"/>
    <mergeCell ref="C295:G295"/>
    <mergeCell ref="C297:G297"/>
    <mergeCell ref="C276:G276"/>
    <mergeCell ref="C278:G278"/>
    <mergeCell ref="C280:G280"/>
    <mergeCell ref="F281:G281"/>
    <mergeCell ref="C283:G283"/>
    <mergeCell ref="C285:G285"/>
    <mergeCell ref="C264:G264"/>
    <mergeCell ref="C266:G266"/>
    <mergeCell ref="C268:G268"/>
    <mergeCell ref="C270:G270"/>
    <mergeCell ref="C272:G272"/>
    <mergeCell ref="C274:G274"/>
    <mergeCell ref="C252:G252"/>
    <mergeCell ref="C254:G254"/>
    <mergeCell ref="C256:G256"/>
    <mergeCell ref="C258:G258"/>
    <mergeCell ref="C260:G260"/>
    <mergeCell ref="C262:G262"/>
    <mergeCell ref="C241:G241"/>
    <mergeCell ref="C243:G243"/>
    <mergeCell ref="F244:G244"/>
    <mergeCell ref="C246:G246"/>
    <mergeCell ref="C248:G248"/>
    <mergeCell ref="C250:G250"/>
    <mergeCell ref="C229:G229"/>
    <mergeCell ref="C231:G231"/>
    <mergeCell ref="C233:G233"/>
    <mergeCell ref="C235:G235"/>
    <mergeCell ref="C237:G237"/>
    <mergeCell ref="C239:G239"/>
    <mergeCell ref="C217:G217"/>
    <mergeCell ref="C219:G219"/>
    <mergeCell ref="C221:G221"/>
    <mergeCell ref="C223:G223"/>
    <mergeCell ref="C225:G225"/>
    <mergeCell ref="C227:G227"/>
    <mergeCell ref="C205:G205"/>
    <mergeCell ref="C207:G207"/>
    <mergeCell ref="C209:G209"/>
    <mergeCell ref="C211:G211"/>
    <mergeCell ref="C213:G213"/>
    <mergeCell ref="C215:G215"/>
    <mergeCell ref="C193:G193"/>
    <mergeCell ref="C195:G195"/>
    <mergeCell ref="C197:G197"/>
    <mergeCell ref="C199:G199"/>
    <mergeCell ref="C201:G201"/>
    <mergeCell ref="C203:G203"/>
    <mergeCell ref="C181:G181"/>
    <mergeCell ref="C183:G183"/>
    <mergeCell ref="C185:G185"/>
    <mergeCell ref="C187:G187"/>
    <mergeCell ref="C189:G189"/>
    <mergeCell ref="C191:G191"/>
    <mergeCell ref="C170:G170"/>
    <mergeCell ref="C172:G172"/>
    <mergeCell ref="C174:G174"/>
    <mergeCell ref="C176:G176"/>
    <mergeCell ref="F177:G177"/>
    <mergeCell ref="C179:G179"/>
    <mergeCell ref="C159:G159"/>
    <mergeCell ref="C161:G161"/>
    <mergeCell ref="F162:G162"/>
    <mergeCell ref="C164:G164"/>
    <mergeCell ref="C166:G166"/>
    <mergeCell ref="C168:G168"/>
    <mergeCell ref="C147:G147"/>
    <mergeCell ref="C149:G149"/>
    <mergeCell ref="C151:G151"/>
    <mergeCell ref="C153:G153"/>
    <mergeCell ref="C155:G155"/>
    <mergeCell ref="C157:G157"/>
    <mergeCell ref="C135:G135"/>
    <mergeCell ref="C137:G137"/>
    <mergeCell ref="C139:G139"/>
    <mergeCell ref="C141:G141"/>
    <mergeCell ref="C143:G143"/>
    <mergeCell ref="C145:G145"/>
    <mergeCell ref="C123:G123"/>
    <mergeCell ref="C125:G125"/>
    <mergeCell ref="C127:G127"/>
    <mergeCell ref="C129:G129"/>
    <mergeCell ref="C131:G131"/>
    <mergeCell ref="C133:G133"/>
    <mergeCell ref="C112:G112"/>
    <mergeCell ref="C114:G114"/>
    <mergeCell ref="C116:G116"/>
    <mergeCell ref="C118:G118"/>
    <mergeCell ref="C120:G120"/>
    <mergeCell ref="F121:G121"/>
    <mergeCell ref="C100:G100"/>
    <mergeCell ref="C102:G102"/>
    <mergeCell ref="C104:G104"/>
    <mergeCell ref="C106:G106"/>
    <mergeCell ref="C108:G108"/>
    <mergeCell ref="C110:G110"/>
    <mergeCell ref="C88:G88"/>
    <mergeCell ref="C90:G90"/>
    <mergeCell ref="C92:G92"/>
    <mergeCell ref="C94:G94"/>
    <mergeCell ref="C96:G96"/>
    <mergeCell ref="C98:G98"/>
    <mergeCell ref="C77:G77"/>
    <mergeCell ref="F78:G78"/>
    <mergeCell ref="C80:G80"/>
    <mergeCell ref="C82:G82"/>
    <mergeCell ref="C84:G84"/>
    <mergeCell ref="C86:G86"/>
    <mergeCell ref="C65:G65"/>
    <mergeCell ref="C67:G67"/>
    <mergeCell ref="C69:G69"/>
    <mergeCell ref="C71:G71"/>
    <mergeCell ref="C73:G73"/>
    <mergeCell ref="C75:G75"/>
    <mergeCell ref="C53:G53"/>
    <mergeCell ref="C55:G55"/>
    <mergeCell ref="C57:G57"/>
    <mergeCell ref="C59:G59"/>
    <mergeCell ref="C61:G61"/>
    <mergeCell ref="C63:G63"/>
    <mergeCell ref="C41:G41"/>
    <mergeCell ref="C43:G43"/>
    <mergeCell ref="C45:G45"/>
    <mergeCell ref="C47:G47"/>
    <mergeCell ref="C49:G49"/>
    <mergeCell ref="C51:G51"/>
    <mergeCell ref="C35:G35"/>
    <mergeCell ref="C37:G37"/>
    <mergeCell ref="C39:G39"/>
    <mergeCell ref="C17:G17"/>
    <mergeCell ref="C19:G19"/>
    <mergeCell ref="C21:G21"/>
    <mergeCell ref="C23:G23"/>
    <mergeCell ref="C25:G25"/>
    <mergeCell ref="C27:G27"/>
    <mergeCell ref="A1:G1"/>
    <mergeCell ref="C7:G7"/>
    <mergeCell ref="F9:G9"/>
    <mergeCell ref="C11:G11"/>
    <mergeCell ref="C13:G13"/>
    <mergeCell ref="C15:G15"/>
    <mergeCell ref="C29:G29"/>
    <mergeCell ref="C31:G31"/>
    <mergeCell ref="C33:G33"/>
  </mergeCells>
  <pageMargins left="0.59055118110236204" right="0.39370078740157499" top="0.78740157499999996" bottom="0.78740157499999996" header="0.3" footer="0.3"/>
  <pageSetup paperSize="9"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49</v>
      </c>
      <c r="C2" s="291" t="s">
        <v>50</v>
      </c>
      <c r="D2" s="280"/>
      <c r="E2" s="280"/>
      <c r="F2" s="280"/>
      <c r="G2" s="26" t="s">
        <v>15</v>
      </c>
      <c r="H2" s="34"/>
      <c r="O2" s="8" t="s">
        <v>3363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01</v>
      </c>
      <c r="H6" s="35"/>
    </row>
    <row r="7" spans="1:16" ht="15.6" customHeight="1" x14ac:dyDescent="0.25">
      <c r="B7" s="281" t="str">
        <f>C2</f>
        <v>Hrubé terénní úpravy</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3364</v>
      </c>
      <c r="B14" s="127" t="s">
        <v>3365</v>
      </c>
      <c r="C14" s="126"/>
      <c r="D14" s="126"/>
      <c r="E14" s="126"/>
      <c r="F14" s="126"/>
      <c r="G14" s="128"/>
      <c r="H14" s="130">
        <f>'IO 01 D.2 Pol'!G150</f>
        <v>0</v>
      </c>
      <c r="I14" s="32"/>
      <c r="J14" s="32"/>
      <c r="O14">
        <f>'IO 01 D.2 Pol'!AN6</f>
        <v>0</v>
      </c>
      <c r="P14">
        <f>'IO 01 D.2 Pol'!AO6</f>
        <v>0</v>
      </c>
    </row>
    <row r="15" spans="1:16" ht="12.75" customHeight="1" thickBot="1" x14ac:dyDescent="0.25">
      <c r="A15" s="136"/>
      <c r="B15" s="137" t="s">
        <v>263</v>
      </c>
      <c r="C15" s="138"/>
      <c r="D15" s="139" t="str">
        <f>B2</f>
        <v>IO 01</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3364</v>
      </c>
      <c r="E17" s="292" t="s">
        <v>50</v>
      </c>
      <c r="F17" s="292"/>
      <c r="G17" s="292"/>
      <c r="H17" s="292"/>
      <c r="I17" s="32"/>
      <c r="J17" s="32"/>
      <c r="BC17" s="232" t="str">
        <f>E17</f>
        <v>Hrubé terénní úpravy</v>
      </c>
    </row>
    <row r="18" spans="1:55" ht="12.75" customHeight="1" x14ac:dyDescent="0.2">
      <c r="A18" s="131" t="s">
        <v>341</v>
      </c>
      <c r="B18" s="132"/>
      <c r="C18" s="133"/>
      <c r="D18" s="133"/>
      <c r="E18" s="133"/>
      <c r="F18" s="133"/>
      <c r="G18" s="134"/>
      <c r="H18" s="135" t="s">
        <v>261</v>
      </c>
      <c r="I18" s="32"/>
      <c r="J18" s="32"/>
    </row>
    <row r="19" spans="1:55" ht="12.75" customHeight="1" x14ac:dyDescent="0.2">
      <c r="A19" s="129" t="s">
        <v>66</v>
      </c>
      <c r="B19" s="127" t="s">
        <v>67</v>
      </c>
      <c r="C19" s="126"/>
      <c r="D19" s="126"/>
      <c r="E19" s="126"/>
      <c r="F19" s="126"/>
      <c r="G19" s="128"/>
      <c r="H19" s="233">
        <f>'IO 01 D.2 Pol'!F9</f>
        <v>0</v>
      </c>
      <c r="I19" s="32"/>
      <c r="J19" s="32"/>
    </row>
    <row r="20" spans="1:55" ht="12.75" customHeight="1" x14ac:dyDescent="0.2">
      <c r="A20" s="129" t="s">
        <v>94</v>
      </c>
      <c r="B20" s="127" t="s">
        <v>95</v>
      </c>
      <c r="C20" s="126"/>
      <c r="D20" s="126"/>
      <c r="E20" s="126"/>
      <c r="F20" s="126"/>
      <c r="G20" s="128"/>
      <c r="H20" s="233">
        <f>'IO 01 D.2 Pol'!F105</f>
        <v>0</v>
      </c>
      <c r="I20" s="32"/>
      <c r="J20" s="32"/>
    </row>
    <row r="21" spans="1:55" ht="12.75" customHeight="1" x14ac:dyDescent="0.2">
      <c r="A21" s="129" t="s">
        <v>154</v>
      </c>
      <c r="B21" s="127" t="s">
        <v>155</v>
      </c>
      <c r="C21" s="126"/>
      <c r="D21" s="126"/>
      <c r="E21" s="126"/>
      <c r="F21" s="126"/>
      <c r="G21" s="128"/>
      <c r="H21" s="233">
        <f>'IO 01 D.2 Pol'!F127</f>
        <v>0</v>
      </c>
      <c r="I21" s="32"/>
      <c r="J21" s="32"/>
    </row>
    <row r="22" spans="1:55" ht="12.75" customHeight="1" x14ac:dyDescent="0.2">
      <c r="A22" s="129" t="s">
        <v>157</v>
      </c>
      <c r="B22" s="127" t="s">
        <v>158</v>
      </c>
      <c r="C22" s="126"/>
      <c r="D22" s="126"/>
      <c r="E22" s="126"/>
      <c r="F22" s="126"/>
      <c r="G22" s="128"/>
      <c r="H22" s="233">
        <f>'IO 01 D.2 Pol'!F131</f>
        <v>0</v>
      </c>
      <c r="I22" s="32"/>
      <c r="J22" s="32"/>
    </row>
    <row r="23" spans="1:55" ht="12.75" customHeight="1" x14ac:dyDescent="0.2">
      <c r="A23" s="129" t="s">
        <v>251</v>
      </c>
      <c r="B23" s="127" t="s">
        <v>252</v>
      </c>
      <c r="C23" s="126"/>
      <c r="D23" s="126"/>
      <c r="E23" s="126"/>
      <c r="F23" s="126"/>
      <c r="G23" s="128"/>
      <c r="H23" s="233">
        <f>'IO 01 D.2 Pol'!F144</f>
        <v>0</v>
      </c>
      <c r="I23" s="32"/>
      <c r="J23" s="32"/>
    </row>
    <row r="24" spans="1:55" ht="12.75" customHeight="1" thickBot="1" x14ac:dyDescent="0.25">
      <c r="A24" s="136"/>
      <c r="B24" s="137" t="s">
        <v>342</v>
      </c>
      <c r="C24" s="138"/>
      <c r="D24" s="139" t="str">
        <f>D17</f>
        <v>D.2</v>
      </c>
      <c r="E24" s="138"/>
      <c r="F24" s="138"/>
      <c r="G24" s="140"/>
      <c r="H24" s="234">
        <f>SUM(H19:H23)</f>
        <v>0</v>
      </c>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A4b9qjS3F09c86RB7PJEXXiWkv+vfpW1aunH0gDyxPJP0Z5nJrkA6OS8CxbE5lx5HUBnnRIT+FjF0MiSEhUm8Q==" saltValue="LFkKoADBAgYU/0BY3RVZS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49</v>
      </c>
      <c r="C3" s="169" t="s">
        <v>50</v>
      </c>
      <c r="D3" s="147"/>
      <c r="E3" s="146"/>
      <c r="F3" s="146"/>
      <c r="G3" s="149"/>
      <c r="AC3" s="8" t="s">
        <v>3363</v>
      </c>
    </row>
    <row r="4" spans="1:60" ht="13.5" thickBot="1" x14ac:dyDescent="0.25">
      <c r="A4" s="156" t="s">
        <v>31</v>
      </c>
      <c r="B4" s="157" t="s">
        <v>3364</v>
      </c>
      <c r="C4" s="170" t="s">
        <v>3365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SUMIF(AM8:AM150,AN5,G8:G150)</f>
        <v>0</v>
      </c>
      <c r="AO6">
        <f>SUMIF(AM8:AM150,AO5,G8:G150)</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SUM(G10:G104)</f>
        <v>0</v>
      </c>
      <c r="G9" s="305"/>
      <c r="H9" s="191"/>
      <c r="I9" s="191">
        <f>SUM(I10:I104)</f>
        <v>0</v>
      </c>
      <c r="J9" s="191"/>
      <c r="K9" s="191">
        <f>SUM(K10:K104)</f>
        <v>0</v>
      </c>
      <c r="L9" s="191"/>
      <c r="M9" s="191">
        <f>SUM(M10:M104)</f>
        <v>418.9</v>
      </c>
      <c r="N9" s="192"/>
      <c r="O9" s="220"/>
      <c r="AE9" t="s">
        <v>277</v>
      </c>
    </row>
    <row r="10" spans="1:60" outlineLevel="1" x14ac:dyDescent="0.2">
      <c r="A10" s="218"/>
      <c r="B10" s="318" t="s">
        <v>1671</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3366</v>
      </c>
      <c r="C11" s="202" t="s">
        <v>3367</v>
      </c>
      <c r="D11" s="181" t="s">
        <v>610</v>
      </c>
      <c r="E11" s="186">
        <v>710</v>
      </c>
      <c r="F11" s="193"/>
      <c r="G11" s="194">
        <f>ROUND(E11*F11,2)</f>
        <v>0</v>
      </c>
      <c r="H11" s="194">
        <v>21</v>
      </c>
      <c r="I11" s="194">
        <f>G11*(1+H11/100)</f>
        <v>0</v>
      </c>
      <c r="J11" s="194">
        <v>0</v>
      </c>
      <c r="K11" s="194">
        <f>ROUND(E11*J11,2)</f>
        <v>0</v>
      </c>
      <c r="L11" s="194">
        <v>0.11</v>
      </c>
      <c r="M11" s="194">
        <f>ROUND(E11*L11,2)</f>
        <v>78.099999999999994</v>
      </c>
      <c r="N11" s="195" t="s">
        <v>659</v>
      </c>
      <c r="O11" s="221" t="s">
        <v>281</v>
      </c>
      <c r="P11" s="32"/>
      <c r="Q11" s="32"/>
      <c r="R11" s="32"/>
      <c r="S11" s="32"/>
      <c r="T11" s="32"/>
      <c r="U11" s="32"/>
      <c r="V11" s="32"/>
      <c r="W11" s="32"/>
      <c r="X11" s="32"/>
      <c r="Y11" s="32"/>
      <c r="Z11" s="32"/>
      <c r="AA11" s="32"/>
      <c r="AB11" s="32"/>
      <c r="AC11" s="32"/>
      <c r="AD11" s="32"/>
      <c r="AE11" s="32" t="s">
        <v>384</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7">
        <v>2</v>
      </c>
      <c r="B13" s="176" t="s">
        <v>3368</v>
      </c>
      <c r="C13" s="202" t="s">
        <v>3369</v>
      </c>
      <c r="D13" s="181" t="s">
        <v>610</v>
      </c>
      <c r="E13" s="186">
        <v>710</v>
      </c>
      <c r="F13" s="193"/>
      <c r="G13" s="194">
        <f>ROUND(E13*F13,2)</f>
        <v>0</v>
      </c>
      <c r="H13" s="194">
        <v>21</v>
      </c>
      <c r="I13" s="194">
        <f>G13*(1+H13/100)</f>
        <v>0</v>
      </c>
      <c r="J13" s="194">
        <v>0</v>
      </c>
      <c r="K13" s="194">
        <f>ROUND(E13*J13,2)</f>
        <v>0</v>
      </c>
      <c r="L13" s="194">
        <v>0.48</v>
      </c>
      <c r="M13" s="194">
        <f>ROUND(E13*L13,2)</f>
        <v>340.8</v>
      </c>
      <c r="N13" s="195" t="s">
        <v>659</v>
      </c>
      <c r="O13" s="221" t="s">
        <v>281</v>
      </c>
      <c r="P13" s="32"/>
      <c r="Q13" s="32"/>
      <c r="R13" s="32"/>
      <c r="S13" s="32"/>
      <c r="T13" s="32"/>
      <c r="U13" s="32"/>
      <c r="V13" s="32"/>
      <c r="W13" s="32"/>
      <c r="X13" s="32"/>
      <c r="Y13" s="32"/>
      <c r="Z13" s="32"/>
      <c r="AA13" s="32"/>
      <c r="AB13" s="32"/>
      <c r="AC13" s="32"/>
      <c r="AD13" s="32"/>
      <c r="AE13" s="32" t="s">
        <v>384</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3370</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3371</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379</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3</v>
      </c>
      <c r="B17" s="176" t="s">
        <v>3372</v>
      </c>
      <c r="C17" s="202" t="s">
        <v>3373</v>
      </c>
      <c r="D17" s="181" t="s">
        <v>382</v>
      </c>
      <c r="E17" s="186">
        <v>820.4</v>
      </c>
      <c r="F17" s="193"/>
      <c r="G17" s="194">
        <f>ROUND(E17*F17,2)</f>
        <v>0</v>
      </c>
      <c r="H17" s="194">
        <v>21</v>
      </c>
      <c r="I17" s="194">
        <f>G17*(1+H17/100)</f>
        <v>0</v>
      </c>
      <c r="J17" s="194">
        <v>0</v>
      </c>
      <c r="K17" s="194">
        <f>ROUND(E17*J17,2)</f>
        <v>0</v>
      </c>
      <c r="L17" s="194">
        <v>0</v>
      </c>
      <c r="M17" s="194">
        <f>ROUND(E17*L17,2)</f>
        <v>0</v>
      </c>
      <c r="N17" s="195" t="s">
        <v>383</v>
      </c>
      <c r="O17" s="221" t="s">
        <v>281</v>
      </c>
      <c r="P17" s="32"/>
      <c r="Q17" s="32"/>
      <c r="R17" s="32"/>
      <c r="S17" s="32"/>
      <c r="T17" s="32"/>
      <c r="U17" s="32"/>
      <c r="V17" s="32"/>
      <c r="W17" s="32"/>
      <c r="X17" s="32"/>
      <c r="Y17" s="32"/>
      <c r="Z17" s="32"/>
      <c r="AA17" s="32"/>
      <c r="AB17" s="32"/>
      <c r="AC17" s="32"/>
      <c r="AD17" s="32"/>
      <c r="AE17" s="32" t="s">
        <v>397</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3374</v>
      </c>
      <c r="D18" s="236"/>
      <c r="E18" s="239">
        <v>820.4</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312" t="s">
        <v>3375</v>
      </c>
      <c r="C20" s="313"/>
      <c r="D20" s="314"/>
      <c r="E20" s="315"/>
      <c r="F20" s="316"/>
      <c r="G20" s="317"/>
      <c r="H20" s="194"/>
      <c r="I20" s="194"/>
      <c r="J20" s="194"/>
      <c r="K20" s="194"/>
      <c r="L20" s="194"/>
      <c r="M20" s="194"/>
      <c r="N20" s="195"/>
      <c r="O20" s="221"/>
      <c r="P20" s="32"/>
      <c r="Q20" s="32"/>
      <c r="R20" s="32"/>
      <c r="S20" s="32"/>
      <c r="T20" s="32"/>
      <c r="U20" s="32"/>
      <c r="V20" s="32"/>
      <c r="W20" s="32"/>
      <c r="X20" s="32"/>
      <c r="Y20" s="32"/>
      <c r="Z20" s="32"/>
      <c r="AA20" s="32"/>
      <c r="AB20" s="32"/>
      <c r="AC20" s="32">
        <v>0</v>
      </c>
      <c r="AD20" s="32"/>
      <c r="AE20" s="32" t="s">
        <v>377</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3376</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379</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3377</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1</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7">
        <v>4</v>
      </c>
      <c r="B23" s="176" t="s">
        <v>3378</v>
      </c>
      <c r="C23" s="202" t="s">
        <v>3379</v>
      </c>
      <c r="D23" s="181" t="s">
        <v>382</v>
      </c>
      <c r="E23" s="186">
        <v>751</v>
      </c>
      <c r="F23" s="193"/>
      <c r="G23" s="194">
        <f>ROUND(E23*F23,2)</f>
        <v>0</v>
      </c>
      <c r="H23" s="194">
        <v>21</v>
      </c>
      <c r="I23" s="194">
        <f>G23*(1+H23/100)</f>
        <v>0</v>
      </c>
      <c r="J23" s="194">
        <v>0</v>
      </c>
      <c r="K23" s="194">
        <f>ROUND(E23*J23,2)</f>
        <v>0</v>
      </c>
      <c r="L23" s="194">
        <v>0</v>
      </c>
      <c r="M23" s="194">
        <f>ROUND(E23*L23,2)</f>
        <v>0</v>
      </c>
      <c r="N23" s="195" t="s">
        <v>383</v>
      </c>
      <c r="O23" s="221" t="s">
        <v>281</v>
      </c>
      <c r="P23" s="32"/>
      <c r="Q23" s="32"/>
      <c r="R23" s="32"/>
      <c r="S23" s="32"/>
      <c r="T23" s="32"/>
      <c r="U23" s="32"/>
      <c r="V23" s="32"/>
      <c r="W23" s="32"/>
      <c r="X23" s="32"/>
      <c r="Y23" s="32"/>
      <c r="Z23" s="32"/>
      <c r="AA23" s="32"/>
      <c r="AB23" s="32"/>
      <c r="AC23" s="32"/>
      <c r="AD23" s="32"/>
      <c r="AE23" s="32" t="s">
        <v>384</v>
      </c>
      <c r="AF23" s="32"/>
      <c r="AG23" s="32"/>
      <c r="AH23" s="32"/>
      <c r="AI23" s="32"/>
      <c r="AJ23" s="32"/>
      <c r="AK23" s="32"/>
      <c r="AL23" s="32"/>
      <c r="AM23" s="32">
        <v>21</v>
      </c>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3" t="s">
        <v>3380</v>
      </c>
      <c r="D24" s="236"/>
      <c r="E24" s="239">
        <v>751</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386</v>
      </c>
      <c r="AF24" s="32">
        <v>0</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3375</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0</v>
      </c>
      <c r="AD26" s="32"/>
      <c r="AE26" s="32" t="s">
        <v>377</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312" t="s">
        <v>3376</v>
      </c>
      <c r="C27" s="313"/>
      <c r="D27" s="314"/>
      <c r="E27" s="315"/>
      <c r="F27" s="316"/>
      <c r="G27" s="317"/>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379</v>
      </c>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3381</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1</v>
      </c>
      <c r="AD28" s="32"/>
      <c r="AE28" s="32" t="s">
        <v>377</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3382</v>
      </c>
      <c r="C29" s="202" t="s">
        <v>3383</v>
      </c>
      <c r="D29" s="181" t="s">
        <v>382</v>
      </c>
      <c r="E29" s="186">
        <v>2489.6</v>
      </c>
      <c r="F29" s="193"/>
      <c r="G29" s="194">
        <f>ROUND(E29*F29,2)</f>
        <v>0</v>
      </c>
      <c r="H29" s="194">
        <v>21</v>
      </c>
      <c r="I29" s="194">
        <f>G29*(1+H29/100)</f>
        <v>0</v>
      </c>
      <c r="J29" s="194">
        <v>0</v>
      </c>
      <c r="K29" s="194">
        <f>ROUND(E29*J29,2)</f>
        <v>0</v>
      </c>
      <c r="L29" s="194">
        <v>0</v>
      </c>
      <c r="M29" s="194">
        <f>ROUND(E29*L29,2)</f>
        <v>0</v>
      </c>
      <c r="N29" s="195" t="s">
        <v>383</v>
      </c>
      <c r="O29" s="221" t="s">
        <v>281</v>
      </c>
      <c r="P29" s="32"/>
      <c r="Q29" s="32"/>
      <c r="R29" s="32"/>
      <c r="S29" s="32"/>
      <c r="T29" s="32"/>
      <c r="U29" s="32"/>
      <c r="V29" s="32"/>
      <c r="W29" s="32"/>
      <c r="X29" s="32"/>
      <c r="Y29" s="32"/>
      <c r="Z29" s="32"/>
      <c r="AA29" s="32"/>
      <c r="AB29" s="32"/>
      <c r="AC29" s="32"/>
      <c r="AD29" s="32"/>
      <c r="AE29" s="32" t="s">
        <v>384</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3384</v>
      </c>
      <c r="D30" s="236"/>
      <c r="E30" s="239">
        <v>2489.6</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3375</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v>0</v>
      </c>
      <c r="AD32" s="32"/>
      <c r="AE32" s="32" t="s">
        <v>377</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3376</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379</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3381</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3385</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2</v>
      </c>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6</v>
      </c>
      <c r="B36" s="176" t="s">
        <v>3386</v>
      </c>
      <c r="C36" s="202" t="s">
        <v>3387</v>
      </c>
      <c r="D36" s="181" t="s">
        <v>382</v>
      </c>
      <c r="E36" s="186">
        <v>1244.8</v>
      </c>
      <c r="F36" s="193"/>
      <c r="G36" s="194">
        <f>ROUND(E36*F36,2)</f>
        <v>0</v>
      </c>
      <c r="H36" s="194">
        <v>21</v>
      </c>
      <c r="I36" s="194">
        <f>G36*(1+H36/100)</f>
        <v>0</v>
      </c>
      <c r="J36" s="194">
        <v>0</v>
      </c>
      <c r="K36" s="194">
        <f>ROUND(E36*J36,2)</f>
        <v>0</v>
      </c>
      <c r="L36" s="194">
        <v>0</v>
      </c>
      <c r="M36" s="194">
        <f>ROUND(E36*L36,2)</f>
        <v>0</v>
      </c>
      <c r="N36" s="195" t="s">
        <v>383</v>
      </c>
      <c r="O36" s="221" t="s">
        <v>281</v>
      </c>
      <c r="P36" s="32"/>
      <c r="Q36" s="32"/>
      <c r="R36" s="32"/>
      <c r="S36" s="32"/>
      <c r="T36" s="32"/>
      <c r="U36" s="32"/>
      <c r="V36" s="32"/>
      <c r="W36" s="32"/>
      <c r="X36" s="32"/>
      <c r="Y36" s="32"/>
      <c r="Z36" s="32"/>
      <c r="AA36" s="32"/>
      <c r="AB36" s="32"/>
      <c r="AC36" s="32"/>
      <c r="AD36" s="32"/>
      <c r="AE36" s="32" t="s">
        <v>384</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3388</v>
      </c>
      <c r="D37" s="236"/>
      <c r="E37" s="239">
        <v>1244.8</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3375</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v>0</v>
      </c>
      <c r="AD39" s="32"/>
      <c r="AE39" s="32" t="s">
        <v>377</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3376</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379</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3389</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3390</v>
      </c>
      <c r="C42" s="202" t="s">
        <v>3383</v>
      </c>
      <c r="D42" s="181" t="s">
        <v>382</v>
      </c>
      <c r="E42" s="186">
        <v>622.4</v>
      </c>
      <c r="F42" s="193"/>
      <c r="G42" s="194">
        <f>ROUND(E42*F42,2)</f>
        <v>0</v>
      </c>
      <c r="H42" s="194">
        <v>21</v>
      </c>
      <c r="I42" s="194">
        <f>G42*(1+H42/100)</f>
        <v>0</v>
      </c>
      <c r="J42" s="194">
        <v>0</v>
      </c>
      <c r="K42" s="194">
        <f>ROUND(E42*J42,2)</f>
        <v>0</v>
      </c>
      <c r="L42" s="194">
        <v>0</v>
      </c>
      <c r="M42" s="194">
        <f>ROUND(E42*L42,2)</f>
        <v>0</v>
      </c>
      <c r="N42" s="195" t="s">
        <v>383</v>
      </c>
      <c r="O42" s="221" t="s">
        <v>281</v>
      </c>
      <c r="P42" s="32"/>
      <c r="Q42" s="32"/>
      <c r="R42" s="32"/>
      <c r="S42" s="32"/>
      <c r="T42" s="32"/>
      <c r="U42" s="32"/>
      <c r="V42" s="32"/>
      <c r="W42" s="32"/>
      <c r="X42" s="32"/>
      <c r="Y42" s="32"/>
      <c r="Z42" s="32"/>
      <c r="AA42" s="32"/>
      <c r="AB42" s="32"/>
      <c r="AC42" s="32"/>
      <c r="AD42" s="32"/>
      <c r="AE42" s="32" t="s">
        <v>384</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3391</v>
      </c>
      <c r="D43" s="236"/>
      <c r="E43" s="239">
        <v>622.4</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312" t="s">
        <v>3375</v>
      </c>
      <c r="C45" s="313"/>
      <c r="D45" s="314"/>
      <c r="E45" s="315"/>
      <c r="F45" s="316"/>
      <c r="G45" s="317"/>
      <c r="H45" s="194"/>
      <c r="I45" s="194"/>
      <c r="J45" s="194"/>
      <c r="K45" s="194"/>
      <c r="L45" s="194"/>
      <c r="M45" s="194"/>
      <c r="N45" s="195"/>
      <c r="O45" s="221"/>
      <c r="P45" s="32"/>
      <c r="Q45" s="32"/>
      <c r="R45" s="32"/>
      <c r="S45" s="32"/>
      <c r="T45" s="32"/>
      <c r="U45" s="32"/>
      <c r="V45" s="32"/>
      <c r="W45" s="32"/>
      <c r="X45" s="32"/>
      <c r="Y45" s="32"/>
      <c r="Z45" s="32"/>
      <c r="AA45" s="32"/>
      <c r="AB45" s="32"/>
      <c r="AC45" s="32">
        <v>0</v>
      </c>
      <c r="AD45" s="32"/>
      <c r="AE45" s="32" t="s">
        <v>377</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312" t="s">
        <v>3376</v>
      </c>
      <c r="C46" s="313"/>
      <c r="D46" s="314"/>
      <c r="E46" s="315"/>
      <c r="F46" s="316"/>
      <c r="G46" s="317"/>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379</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3389</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v>1</v>
      </c>
      <c r="AD47" s="32"/>
      <c r="AE47" s="32" t="s">
        <v>377</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3392</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2</v>
      </c>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3393</v>
      </c>
      <c r="C49" s="202" t="s">
        <v>3387</v>
      </c>
      <c r="D49" s="181" t="s">
        <v>382</v>
      </c>
      <c r="E49" s="186">
        <v>311.2</v>
      </c>
      <c r="F49" s="193"/>
      <c r="G49" s="194">
        <f>ROUND(E49*F49,2)</f>
        <v>0</v>
      </c>
      <c r="H49" s="194">
        <v>21</v>
      </c>
      <c r="I49" s="194">
        <f>G49*(1+H49/100)</f>
        <v>0</v>
      </c>
      <c r="J49" s="194">
        <v>0</v>
      </c>
      <c r="K49" s="194">
        <f>ROUND(E49*J49,2)</f>
        <v>0</v>
      </c>
      <c r="L49" s="194">
        <v>0</v>
      </c>
      <c r="M49" s="194">
        <f>ROUND(E49*L49,2)</f>
        <v>0</v>
      </c>
      <c r="N49" s="195" t="s">
        <v>383</v>
      </c>
      <c r="O49" s="221" t="s">
        <v>281</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3394</v>
      </c>
      <c r="D50" s="236"/>
      <c r="E50" s="239">
        <v>311.2</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386</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312" t="s">
        <v>3395</v>
      </c>
      <c r="C52" s="313"/>
      <c r="D52" s="314"/>
      <c r="E52" s="315"/>
      <c r="F52" s="316"/>
      <c r="G52" s="317"/>
      <c r="H52" s="194"/>
      <c r="I52" s="194"/>
      <c r="J52" s="194"/>
      <c r="K52" s="194"/>
      <c r="L52" s="194"/>
      <c r="M52" s="194"/>
      <c r="N52" s="195"/>
      <c r="O52" s="221"/>
      <c r="P52" s="32"/>
      <c r="Q52" s="32"/>
      <c r="R52" s="32"/>
      <c r="S52" s="32"/>
      <c r="T52" s="32"/>
      <c r="U52" s="32"/>
      <c r="V52" s="32"/>
      <c r="W52" s="32"/>
      <c r="X52" s="32"/>
      <c r="Y52" s="32"/>
      <c r="Z52" s="32"/>
      <c r="AA52" s="32"/>
      <c r="AB52" s="32"/>
      <c r="AC52" s="32">
        <v>0</v>
      </c>
      <c r="AD52" s="32"/>
      <c r="AE52" s="32" t="s">
        <v>377</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3396</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379</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3397</v>
      </c>
      <c r="C54" s="202" t="s">
        <v>3398</v>
      </c>
      <c r="D54" s="181" t="s">
        <v>382</v>
      </c>
      <c r="E54" s="186">
        <v>326</v>
      </c>
      <c r="F54" s="193"/>
      <c r="G54" s="194">
        <f>ROUND(E54*F54,2)</f>
        <v>0</v>
      </c>
      <c r="H54" s="194">
        <v>21</v>
      </c>
      <c r="I54" s="194">
        <f>G54*(1+H54/100)</f>
        <v>0</v>
      </c>
      <c r="J54" s="194">
        <v>0</v>
      </c>
      <c r="K54" s="194">
        <f>ROUND(E54*J54,2)</f>
        <v>0</v>
      </c>
      <c r="L54" s="194">
        <v>0</v>
      </c>
      <c r="M54" s="194">
        <f>ROUND(E54*L54,2)</f>
        <v>0</v>
      </c>
      <c r="N54" s="195" t="s">
        <v>383</v>
      </c>
      <c r="O54" s="221" t="s">
        <v>281</v>
      </c>
      <c r="P54" s="32"/>
      <c r="Q54" s="32"/>
      <c r="R54" s="32"/>
      <c r="S54" s="32"/>
      <c r="T54" s="32"/>
      <c r="U54" s="32"/>
      <c r="V54" s="32"/>
      <c r="W54" s="32"/>
      <c r="X54" s="32"/>
      <c r="Y54" s="32"/>
      <c r="Z54" s="32"/>
      <c r="AA54" s="32"/>
      <c r="AB54" s="32"/>
      <c r="AC54" s="32"/>
      <c r="AD54" s="32"/>
      <c r="AE54" s="32" t="s">
        <v>384</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3399</v>
      </c>
      <c r="D55" s="236"/>
      <c r="E55" s="239">
        <v>276.5</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3400</v>
      </c>
      <c r="D56" s="236"/>
      <c r="E56" s="239">
        <v>22</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386</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3401</v>
      </c>
      <c r="D57" s="236"/>
      <c r="E57" s="239">
        <v>27.5</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386</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416</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377</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417</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379</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10</v>
      </c>
      <c r="B61" s="176" t="s">
        <v>418</v>
      </c>
      <c r="C61" s="202" t="s">
        <v>419</v>
      </c>
      <c r="D61" s="181" t="s">
        <v>382</v>
      </c>
      <c r="E61" s="186">
        <v>1187.24</v>
      </c>
      <c r="F61" s="193"/>
      <c r="G61" s="194">
        <f>ROUND(E61*F61,2)</f>
        <v>0</v>
      </c>
      <c r="H61" s="194">
        <v>21</v>
      </c>
      <c r="I61" s="194">
        <f>G61*(1+H61/100)</f>
        <v>0</v>
      </c>
      <c r="J61" s="194">
        <v>0</v>
      </c>
      <c r="K61" s="194">
        <f>ROUND(E61*J61,2)</f>
        <v>0</v>
      </c>
      <c r="L61" s="194">
        <v>0</v>
      </c>
      <c r="M61" s="194">
        <f>ROUND(E61*L61,2)</f>
        <v>0</v>
      </c>
      <c r="N61" s="195" t="s">
        <v>383</v>
      </c>
      <c r="O61" s="221" t="s">
        <v>281</v>
      </c>
      <c r="P61" s="32"/>
      <c r="Q61" s="32"/>
      <c r="R61" s="32"/>
      <c r="S61" s="32"/>
      <c r="T61" s="32"/>
      <c r="U61" s="32"/>
      <c r="V61" s="32"/>
      <c r="W61" s="32"/>
      <c r="X61" s="32"/>
      <c r="Y61" s="32"/>
      <c r="Z61" s="32"/>
      <c r="AA61" s="32"/>
      <c r="AB61" s="32"/>
      <c r="AC61" s="32"/>
      <c r="AD61" s="32"/>
      <c r="AE61" s="32" t="s">
        <v>384</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3402</v>
      </c>
      <c r="D62" s="236"/>
      <c r="E62" s="239"/>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386</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3403</v>
      </c>
      <c r="D63" s="236"/>
      <c r="E63" s="239">
        <v>181.24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3404</v>
      </c>
      <c r="D64" s="236"/>
      <c r="E64" s="239">
        <v>1006</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386</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11</v>
      </c>
      <c r="B66" s="176" t="s">
        <v>3405</v>
      </c>
      <c r="C66" s="202" t="s">
        <v>3406</v>
      </c>
      <c r="D66" s="181" t="s">
        <v>382</v>
      </c>
      <c r="E66" s="186">
        <v>326</v>
      </c>
      <c r="F66" s="193"/>
      <c r="G66" s="194">
        <f>ROUND(E66*F66,2)</f>
        <v>0</v>
      </c>
      <c r="H66" s="194">
        <v>21</v>
      </c>
      <c r="I66" s="194">
        <f>G66*(1+H66/100)</f>
        <v>0</v>
      </c>
      <c r="J66" s="194">
        <v>0</v>
      </c>
      <c r="K66" s="194">
        <f>ROUND(E66*J66,2)</f>
        <v>0</v>
      </c>
      <c r="L66" s="194">
        <v>0</v>
      </c>
      <c r="M66" s="194">
        <f>ROUND(E66*L66,2)</f>
        <v>0</v>
      </c>
      <c r="N66" s="195" t="s">
        <v>383</v>
      </c>
      <c r="O66" s="221" t="s">
        <v>281</v>
      </c>
      <c r="P66" s="32"/>
      <c r="Q66" s="32"/>
      <c r="R66" s="32"/>
      <c r="S66" s="32"/>
      <c r="T66" s="32"/>
      <c r="U66" s="32"/>
      <c r="V66" s="32"/>
      <c r="W66" s="32"/>
      <c r="X66" s="32"/>
      <c r="Y66" s="32"/>
      <c r="Z66" s="32"/>
      <c r="AA66" s="32"/>
      <c r="AB66" s="32"/>
      <c r="AC66" s="32"/>
      <c r="AD66" s="32"/>
      <c r="AE66" s="32" t="s">
        <v>384</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3" t="s">
        <v>3407</v>
      </c>
      <c r="D67" s="236"/>
      <c r="E67" s="239">
        <v>326</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386</v>
      </c>
      <c r="AF67" s="32">
        <v>0</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12</v>
      </c>
      <c r="B69" s="176" t="s">
        <v>421</v>
      </c>
      <c r="C69" s="202" t="s">
        <v>422</v>
      </c>
      <c r="D69" s="181" t="s">
        <v>382</v>
      </c>
      <c r="E69" s="186">
        <v>3269.38</v>
      </c>
      <c r="F69" s="193"/>
      <c r="G69" s="194">
        <f>ROUND(E69*F69,2)</f>
        <v>0</v>
      </c>
      <c r="H69" s="194">
        <v>21</v>
      </c>
      <c r="I69" s="194">
        <f>G69*(1+H69/100)</f>
        <v>0</v>
      </c>
      <c r="J69" s="194">
        <v>0</v>
      </c>
      <c r="K69" s="194">
        <f>ROUND(E69*J69,2)</f>
        <v>0</v>
      </c>
      <c r="L69" s="194">
        <v>0</v>
      </c>
      <c r="M69" s="194">
        <f>ROUND(E69*L69,2)</f>
        <v>0</v>
      </c>
      <c r="N69" s="195" t="s">
        <v>383</v>
      </c>
      <c r="O69" s="221" t="s">
        <v>281</v>
      </c>
      <c r="P69" s="32"/>
      <c r="Q69" s="32"/>
      <c r="R69" s="32"/>
      <c r="S69" s="32"/>
      <c r="T69" s="32"/>
      <c r="U69" s="32"/>
      <c r="V69" s="32"/>
      <c r="W69" s="32"/>
      <c r="X69" s="32"/>
      <c r="Y69" s="32"/>
      <c r="Z69" s="32"/>
      <c r="AA69" s="32"/>
      <c r="AB69" s="32"/>
      <c r="AC69" s="32"/>
      <c r="AD69" s="32"/>
      <c r="AE69" s="32" t="s">
        <v>384</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3408</v>
      </c>
      <c r="D70" s="236"/>
      <c r="E70" s="239">
        <v>3112</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3" t="s">
        <v>3409</v>
      </c>
      <c r="D71" s="236"/>
      <c r="E71" s="239">
        <v>751</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386</v>
      </c>
      <c r="AF71" s="32">
        <v>0</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3402</v>
      </c>
      <c r="D72" s="236"/>
      <c r="E72" s="239"/>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386</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3410</v>
      </c>
      <c r="D73" s="236"/>
      <c r="E73" s="239">
        <v>-90.62</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3411</v>
      </c>
      <c r="D74" s="236"/>
      <c r="E74" s="239">
        <v>-503</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425</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v>1</v>
      </c>
      <c r="AD76" s="32"/>
      <c r="AE76" s="32" t="s">
        <v>377</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13</v>
      </c>
      <c r="B77" s="176" t="s">
        <v>426</v>
      </c>
      <c r="C77" s="202" t="s">
        <v>427</v>
      </c>
      <c r="D77" s="181" t="s">
        <v>382</v>
      </c>
      <c r="E77" s="186">
        <v>33600</v>
      </c>
      <c r="F77" s="193"/>
      <c r="G77" s="194">
        <f>ROUND(E77*F77,2)</f>
        <v>0</v>
      </c>
      <c r="H77" s="194">
        <v>21</v>
      </c>
      <c r="I77" s="194">
        <f>G77*(1+H77/100)</f>
        <v>0</v>
      </c>
      <c r="J77" s="194">
        <v>0</v>
      </c>
      <c r="K77" s="194">
        <f>ROUND(E77*J77,2)</f>
        <v>0</v>
      </c>
      <c r="L77" s="194">
        <v>0</v>
      </c>
      <c r="M77" s="194">
        <f>ROUND(E77*L77,2)</f>
        <v>0</v>
      </c>
      <c r="N77" s="195" t="s">
        <v>383</v>
      </c>
      <c r="O77" s="221" t="s">
        <v>281</v>
      </c>
      <c r="P77" s="32"/>
      <c r="Q77" s="32"/>
      <c r="R77" s="32"/>
      <c r="S77" s="32"/>
      <c r="T77" s="32"/>
      <c r="U77" s="32"/>
      <c r="V77" s="32"/>
      <c r="W77" s="32"/>
      <c r="X77" s="32"/>
      <c r="Y77" s="32"/>
      <c r="Z77" s="32"/>
      <c r="AA77" s="32"/>
      <c r="AB77" s="32"/>
      <c r="AC77" s="32"/>
      <c r="AD77" s="32"/>
      <c r="AE77" s="32" t="s">
        <v>384</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3" t="s">
        <v>3412</v>
      </c>
      <c r="D78" s="236"/>
      <c r="E78" s="239">
        <v>33600</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386</v>
      </c>
      <c r="AF78" s="32">
        <v>0</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312" t="s">
        <v>433</v>
      </c>
      <c r="C80" s="313"/>
      <c r="D80" s="314"/>
      <c r="E80" s="315"/>
      <c r="F80" s="316"/>
      <c r="G80" s="317"/>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377</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434</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1</v>
      </c>
      <c r="AD81" s="32"/>
      <c r="AE81" s="32" t="s">
        <v>377</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14</v>
      </c>
      <c r="B82" s="176" t="s">
        <v>435</v>
      </c>
      <c r="C82" s="202" t="s">
        <v>436</v>
      </c>
      <c r="D82" s="181" t="s">
        <v>382</v>
      </c>
      <c r="E82" s="186">
        <v>593.62</v>
      </c>
      <c r="F82" s="193"/>
      <c r="G82" s="194">
        <f>ROUND(E82*F82,2)</f>
        <v>0</v>
      </c>
      <c r="H82" s="194">
        <v>21</v>
      </c>
      <c r="I82" s="194">
        <f>G82*(1+H82/100)</f>
        <v>0</v>
      </c>
      <c r="J82" s="194">
        <v>0</v>
      </c>
      <c r="K82" s="194">
        <f>ROUND(E82*J82,2)</f>
        <v>0</v>
      </c>
      <c r="L82" s="194">
        <v>0</v>
      </c>
      <c r="M82" s="194">
        <f>ROUND(E82*L82,2)</f>
        <v>0</v>
      </c>
      <c r="N82" s="195" t="s">
        <v>383</v>
      </c>
      <c r="O82" s="221" t="s">
        <v>281</v>
      </c>
      <c r="P82" s="32"/>
      <c r="Q82" s="32"/>
      <c r="R82" s="32"/>
      <c r="S82" s="32"/>
      <c r="T82" s="32"/>
      <c r="U82" s="32"/>
      <c r="V82" s="32"/>
      <c r="W82" s="32"/>
      <c r="X82" s="32"/>
      <c r="Y82" s="32"/>
      <c r="Z82" s="32"/>
      <c r="AA82" s="32"/>
      <c r="AB82" s="32"/>
      <c r="AC82" s="32"/>
      <c r="AD82" s="32"/>
      <c r="AE82" s="32" t="s">
        <v>384</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3413</v>
      </c>
      <c r="D83" s="236"/>
      <c r="E83" s="239"/>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386</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3414</v>
      </c>
      <c r="D84" s="236"/>
      <c r="E84" s="239">
        <v>90.62</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3415</v>
      </c>
      <c r="D85" s="236"/>
      <c r="E85" s="239">
        <v>503</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386</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3416</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3417</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379</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3418</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1</v>
      </c>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15</v>
      </c>
      <c r="B90" s="176" t="s">
        <v>3419</v>
      </c>
      <c r="C90" s="202" t="s">
        <v>3420</v>
      </c>
      <c r="D90" s="181" t="s">
        <v>382</v>
      </c>
      <c r="E90" s="186">
        <v>503</v>
      </c>
      <c r="F90" s="193"/>
      <c r="G90" s="194">
        <f>ROUND(E90*F90,2)</f>
        <v>0</v>
      </c>
      <c r="H90" s="194">
        <v>21</v>
      </c>
      <c r="I90" s="194">
        <f>G90*(1+H90/100)</f>
        <v>0</v>
      </c>
      <c r="J90" s="194">
        <v>0</v>
      </c>
      <c r="K90" s="194">
        <f>ROUND(E90*J90,2)</f>
        <v>0</v>
      </c>
      <c r="L90" s="194">
        <v>0</v>
      </c>
      <c r="M90" s="194">
        <f>ROUND(E90*L90,2)</f>
        <v>0</v>
      </c>
      <c r="N90" s="195" t="s">
        <v>383</v>
      </c>
      <c r="O90" s="221" t="s">
        <v>281</v>
      </c>
      <c r="P90" s="32"/>
      <c r="Q90" s="32"/>
      <c r="R90" s="32"/>
      <c r="S90" s="32"/>
      <c r="T90" s="32"/>
      <c r="U90" s="32"/>
      <c r="V90" s="32"/>
      <c r="W90" s="32"/>
      <c r="X90" s="32"/>
      <c r="Y90" s="32"/>
      <c r="Z90" s="32"/>
      <c r="AA90" s="32"/>
      <c r="AB90" s="32"/>
      <c r="AC90" s="32"/>
      <c r="AD90" s="32"/>
      <c r="AE90" s="32" t="s">
        <v>397</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3" t="s">
        <v>3421</v>
      </c>
      <c r="D91" s="236"/>
      <c r="E91" s="239">
        <v>503</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386</v>
      </c>
      <c r="AF91" s="32">
        <v>0</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312" t="s">
        <v>3422</v>
      </c>
      <c r="C93" s="313"/>
      <c r="D93" s="314"/>
      <c r="E93" s="315"/>
      <c r="F93" s="316"/>
      <c r="G93" s="317"/>
      <c r="H93" s="194"/>
      <c r="I93" s="194"/>
      <c r="J93" s="194"/>
      <c r="K93" s="194"/>
      <c r="L93" s="194"/>
      <c r="M93" s="194"/>
      <c r="N93" s="195"/>
      <c r="O93" s="221"/>
      <c r="P93" s="32"/>
      <c r="Q93" s="32"/>
      <c r="R93" s="32"/>
      <c r="S93" s="32"/>
      <c r="T93" s="32"/>
      <c r="U93" s="32"/>
      <c r="V93" s="32"/>
      <c r="W93" s="32"/>
      <c r="X93" s="32"/>
      <c r="Y93" s="32"/>
      <c r="Z93" s="32"/>
      <c r="AA93" s="32"/>
      <c r="AB93" s="32"/>
      <c r="AC93" s="32">
        <v>0</v>
      </c>
      <c r="AD93" s="32"/>
      <c r="AE93" s="32" t="s">
        <v>377</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7">
        <v>16</v>
      </c>
      <c r="B94" s="176" t="s">
        <v>3423</v>
      </c>
      <c r="C94" s="202" t="s">
        <v>3424</v>
      </c>
      <c r="D94" s="181" t="s">
        <v>382</v>
      </c>
      <c r="E94" s="186">
        <v>3360</v>
      </c>
      <c r="F94" s="193"/>
      <c r="G94" s="194">
        <f>ROUND(E94*F94,2)</f>
        <v>0</v>
      </c>
      <c r="H94" s="194">
        <v>21</v>
      </c>
      <c r="I94" s="194">
        <f>G94*(1+H94/100)</f>
        <v>0</v>
      </c>
      <c r="J94" s="194">
        <v>0</v>
      </c>
      <c r="K94" s="194">
        <f>ROUND(E94*J94,2)</f>
        <v>0</v>
      </c>
      <c r="L94" s="194">
        <v>0</v>
      </c>
      <c r="M94" s="194">
        <f>ROUND(E94*L94,2)</f>
        <v>0</v>
      </c>
      <c r="N94" s="195"/>
      <c r="O94" s="221" t="s">
        <v>295</v>
      </c>
      <c r="P94" s="32"/>
      <c r="Q94" s="32"/>
      <c r="R94" s="32"/>
      <c r="S94" s="32"/>
      <c r="T94" s="32"/>
      <c r="U94" s="32"/>
      <c r="V94" s="32"/>
      <c r="W94" s="32"/>
      <c r="X94" s="32"/>
      <c r="Y94" s="32"/>
      <c r="Z94" s="32"/>
      <c r="AA94" s="32"/>
      <c r="AB94" s="32"/>
      <c r="AC94" s="32"/>
      <c r="AD94" s="32"/>
      <c r="AE94" s="32" t="s">
        <v>384</v>
      </c>
      <c r="AF94" s="32"/>
      <c r="AG94" s="32"/>
      <c r="AH94" s="32"/>
      <c r="AI94" s="32"/>
      <c r="AJ94" s="32"/>
      <c r="AK94" s="32"/>
      <c r="AL94" s="32"/>
      <c r="AM94" s="32">
        <v>21</v>
      </c>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312" t="s">
        <v>3425</v>
      </c>
      <c r="C96" s="313"/>
      <c r="D96" s="314"/>
      <c r="E96" s="315"/>
      <c r="F96" s="316"/>
      <c r="G96" s="317"/>
      <c r="H96" s="194"/>
      <c r="I96" s="194"/>
      <c r="J96" s="194"/>
      <c r="K96" s="194"/>
      <c r="L96" s="194"/>
      <c r="M96" s="194"/>
      <c r="N96" s="195"/>
      <c r="O96" s="221"/>
      <c r="P96" s="32"/>
      <c r="Q96" s="32"/>
      <c r="R96" s="32"/>
      <c r="S96" s="32"/>
      <c r="T96" s="32"/>
      <c r="U96" s="32"/>
      <c r="V96" s="32"/>
      <c r="W96" s="32"/>
      <c r="X96" s="32"/>
      <c r="Y96" s="32"/>
      <c r="Z96" s="32"/>
      <c r="AA96" s="32"/>
      <c r="AB96" s="32"/>
      <c r="AC96" s="32">
        <v>0</v>
      </c>
      <c r="AD96" s="32"/>
      <c r="AE96" s="32" t="s">
        <v>377</v>
      </c>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3426</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379</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17</v>
      </c>
      <c r="B98" s="176" t="s">
        <v>3427</v>
      </c>
      <c r="C98" s="202" t="s">
        <v>1427</v>
      </c>
      <c r="D98" s="181" t="s">
        <v>610</v>
      </c>
      <c r="E98" s="186">
        <v>4102</v>
      </c>
      <c r="F98" s="193"/>
      <c r="G98" s="194">
        <f>ROUND(E98*F98,2)</f>
        <v>0</v>
      </c>
      <c r="H98" s="194">
        <v>21</v>
      </c>
      <c r="I98" s="194">
        <f>G98*(1+H98/100)</f>
        <v>0</v>
      </c>
      <c r="J98" s="194">
        <v>0</v>
      </c>
      <c r="K98" s="194">
        <f>ROUND(E98*J98,2)</f>
        <v>0</v>
      </c>
      <c r="L98" s="194">
        <v>0</v>
      </c>
      <c r="M98" s="194">
        <f>ROUND(E98*L98,2)</f>
        <v>0</v>
      </c>
      <c r="N98" s="195" t="s">
        <v>383</v>
      </c>
      <c r="O98" s="221" t="s">
        <v>281</v>
      </c>
      <c r="P98" s="32"/>
      <c r="Q98" s="32"/>
      <c r="R98" s="32"/>
      <c r="S98" s="32"/>
      <c r="T98" s="32"/>
      <c r="U98" s="32"/>
      <c r="V98" s="32"/>
      <c r="W98" s="32"/>
      <c r="X98" s="32"/>
      <c r="Y98" s="32"/>
      <c r="Z98" s="32"/>
      <c r="AA98" s="32"/>
      <c r="AB98" s="32"/>
      <c r="AC98" s="32"/>
      <c r="AD98" s="32"/>
      <c r="AE98" s="32" t="s">
        <v>397</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03" t="s">
        <v>3428</v>
      </c>
      <c r="D99" s="182"/>
      <c r="E99" s="187"/>
      <c r="F99" s="196"/>
      <c r="G99" s="196"/>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284</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3429</v>
      </c>
      <c r="D100" s="236"/>
      <c r="E100" s="239">
        <v>4102</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386</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553</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377</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18</v>
      </c>
      <c r="B103" s="176" t="s">
        <v>554</v>
      </c>
      <c r="C103" s="202" t="s">
        <v>555</v>
      </c>
      <c r="D103" s="181" t="s">
        <v>382</v>
      </c>
      <c r="E103" s="186">
        <v>3360</v>
      </c>
      <c r="F103" s="193"/>
      <c r="G103" s="194">
        <f>ROUND(E103*F103,2)</f>
        <v>0</v>
      </c>
      <c r="H103" s="194">
        <v>21</v>
      </c>
      <c r="I103" s="194">
        <f>G103*(1+H103/100)</f>
        <v>0</v>
      </c>
      <c r="J103" s="194">
        <v>0</v>
      </c>
      <c r="K103" s="194">
        <f>ROUND(E103*J103,2)</f>
        <v>0</v>
      </c>
      <c r="L103" s="194">
        <v>0</v>
      </c>
      <c r="M103" s="194">
        <f>ROUND(E103*L103,2)</f>
        <v>0</v>
      </c>
      <c r="N103" s="195" t="s">
        <v>383</v>
      </c>
      <c r="O103" s="221" t="s">
        <v>281</v>
      </c>
      <c r="P103" s="32"/>
      <c r="Q103" s="32"/>
      <c r="R103" s="32"/>
      <c r="S103" s="32"/>
      <c r="T103" s="32"/>
      <c r="U103" s="32"/>
      <c r="V103" s="32"/>
      <c r="W103" s="32"/>
      <c r="X103" s="32"/>
      <c r="Y103" s="32"/>
      <c r="Z103" s="32"/>
      <c r="AA103" s="32"/>
      <c r="AB103" s="32"/>
      <c r="AC103" s="32"/>
      <c r="AD103" s="32"/>
      <c r="AE103" s="32" t="s">
        <v>384</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x14ac:dyDescent="0.2">
      <c r="A105" s="216" t="s">
        <v>276</v>
      </c>
      <c r="B105" s="175" t="s">
        <v>94</v>
      </c>
      <c r="C105" s="201" t="s">
        <v>95</v>
      </c>
      <c r="D105" s="180"/>
      <c r="E105" s="185"/>
      <c r="F105" s="304">
        <f>SUM(G106:G126)</f>
        <v>0</v>
      </c>
      <c r="G105" s="305"/>
      <c r="H105" s="191"/>
      <c r="I105" s="191">
        <f>SUM(I106:I126)</f>
        <v>0</v>
      </c>
      <c r="J105" s="191"/>
      <c r="K105" s="191">
        <f>SUM(K106:K126)</f>
        <v>3523.2200000000003</v>
      </c>
      <c r="L105" s="191"/>
      <c r="M105" s="191">
        <f>SUM(M106:M126)</f>
        <v>0</v>
      </c>
      <c r="N105" s="192"/>
      <c r="O105" s="220"/>
      <c r="AE105" t="s">
        <v>277</v>
      </c>
    </row>
    <row r="106" spans="1:60" outlineLevel="1" x14ac:dyDescent="0.2">
      <c r="A106" s="218"/>
      <c r="B106" s="318" t="s">
        <v>656</v>
      </c>
      <c r="C106" s="319"/>
      <c r="D106" s="320"/>
      <c r="E106" s="321"/>
      <c r="F106" s="322"/>
      <c r="G106" s="323"/>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19</v>
      </c>
      <c r="B107" s="176" t="s">
        <v>3430</v>
      </c>
      <c r="C107" s="202" t="s">
        <v>3431</v>
      </c>
      <c r="D107" s="181" t="s">
        <v>610</v>
      </c>
      <c r="E107" s="186">
        <v>4102</v>
      </c>
      <c r="F107" s="193"/>
      <c r="G107" s="194">
        <f>ROUND(E107*F107,2)</f>
        <v>0</v>
      </c>
      <c r="H107" s="194">
        <v>21</v>
      </c>
      <c r="I107" s="194">
        <f>G107*(1+H107/100)</f>
        <v>0</v>
      </c>
      <c r="J107" s="194">
        <v>0.11025</v>
      </c>
      <c r="K107" s="194">
        <f>ROUND(E107*J107,2)</f>
        <v>452.25</v>
      </c>
      <c r="L107" s="194">
        <v>0</v>
      </c>
      <c r="M107" s="194">
        <f>ROUND(E107*L107,2)</f>
        <v>0</v>
      </c>
      <c r="N107" s="195" t="s">
        <v>659</v>
      </c>
      <c r="O107" s="221" t="s">
        <v>281</v>
      </c>
      <c r="P107" s="32"/>
      <c r="Q107" s="32"/>
      <c r="R107" s="32"/>
      <c r="S107" s="32"/>
      <c r="T107" s="32"/>
      <c r="U107" s="32"/>
      <c r="V107" s="32"/>
      <c r="W107" s="32"/>
      <c r="X107" s="32"/>
      <c r="Y107" s="32"/>
      <c r="Z107" s="32"/>
      <c r="AA107" s="32"/>
      <c r="AB107" s="32"/>
      <c r="AC107" s="32"/>
      <c r="AD107" s="32"/>
      <c r="AE107" s="32" t="s">
        <v>397</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3" t="s">
        <v>3429</v>
      </c>
      <c r="D108" s="236"/>
      <c r="E108" s="239">
        <v>4102</v>
      </c>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386</v>
      </c>
      <c r="AF108" s="32">
        <v>0</v>
      </c>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656</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v>0</v>
      </c>
      <c r="AD110" s="32"/>
      <c r="AE110" s="32" t="s">
        <v>377</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20</v>
      </c>
      <c r="B111" s="176" t="s">
        <v>3432</v>
      </c>
      <c r="C111" s="202" t="s">
        <v>3433</v>
      </c>
      <c r="D111" s="181" t="s">
        <v>610</v>
      </c>
      <c r="E111" s="186">
        <v>4102</v>
      </c>
      <c r="F111" s="193"/>
      <c r="G111" s="194">
        <f>ROUND(E111*F111,2)</f>
        <v>0</v>
      </c>
      <c r="H111" s="194">
        <v>21</v>
      </c>
      <c r="I111" s="194">
        <f>G111*(1+H111/100)</f>
        <v>0</v>
      </c>
      <c r="J111" s="194">
        <v>0.33074999999999999</v>
      </c>
      <c r="K111" s="194">
        <f>ROUND(E111*J111,2)</f>
        <v>1356.74</v>
      </c>
      <c r="L111" s="194">
        <v>0</v>
      </c>
      <c r="M111" s="194">
        <f>ROUND(E111*L111,2)</f>
        <v>0</v>
      </c>
      <c r="N111" s="195"/>
      <c r="O111" s="221" t="s">
        <v>295</v>
      </c>
      <c r="P111" s="32"/>
      <c r="Q111" s="32"/>
      <c r="R111" s="32"/>
      <c r="S111" s="32"/>
      <c r="T111" s="32"/>
      <c r="U111" s="32"/>
      <c r="V111" s="32"/>
      <c r="W111" s="32"/>
      <c r="X111" s="32"/>
      <c r="Y111" s="32"/>
      <c r="Z111" s="32"/>
      <c r="AA111" s="32"/>
      <c r="AB111" s="32"/>
      <c r="AC111" s="32"/>
      <c r="AD111" s="32"/>
      <c r="AE111" s="32" t="s">
        <v>397</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3429</v>
      </c>
      <c r="D112" s="236"/>
      <c r="E112" s="239">
        <v>4102</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386</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21</v>
      </c>
      <c r="B114" s="176" t="s">
        <v>3434</v>
      </c>
      <c r="C114" s="202" t="s">
        <v>3435</v>
      </c>
      <c r="D114" s="181" t="s">
        <v>478</v>
      </c>
      <c r="E114" s="186">
        <v>1714.23</v>
      </c>
      <c r="F114" s="193"/>
      <c r="G114" s="194">
        <f>ROUND(E114*F114,2)</f>
        <v>0</v>
      </c>
      <c r="H114" s="194">
        <v>21</v>
      </c>
      <c r="I114" s="194">
        <f>G114*(1+H114/100)</f>
        <v>0</v>
      </c>
      <c r="J114" s="194">
        <v>1</v>
      </c>
      <c r="K114" s="194">
        <f>ROUND(E114*J114,2)</f>
        <v>1714.23</v>
      </c>
      <c r="L114" s="194">
        <v>0</v>
      </c>
      <c r="M114" s="194">
        <f>ROUND(E114*L114,2)</f>
        <v>0</v>
      </c>
      <c r="N114" s="195"/>
      <c r="O114" s="221" t="s">
        <v>295</v>
      </c>
      <c r="P114" s="32"/>
      <c r="Q114" s="32"/>
      <c r="R114" s="32"/>
      <c r="S114" s="32"/>
      <c r="T114" s="32"/>
      <c r="U114" s="32"/>
      <c r="V114" s="32"/>
      <c r="W114" s="32"/>
      <c r="X114" s="32"/>
      <c r="Y114" s="32"/>
      <c r="Z114" s="32"/>
      <c r="AA114" s="32"/>
      <c r="AB114" s="32"/>
      <c r="AC114" s="32"/>
      <c r="AD114" s="32"/>
      <c r="AE114" s="32" t="s">
        <v>480</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3436</v>
      </c>
      <c r="D115" s="236"/>
      <c r="E115" s="239"/>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386</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4" t="s">
        <v>444</v>
      </c>
      <c r="D116" s="237"/>
      <c r="E116" s="240"/>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5" t="s">
        <v>3437</v>
      </c>
      <c r="D117" s="237"/>
      <c r="E117" s="240">
        <v>782.4</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386</v>
      </c>
      <c r="AF117" s="32">
        <v>2</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5" t="s">
        <v>3438</v>
      </c>
      <c r="D118" s="237"/>
      <c r="E118" s="240">
        <v>739.9</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386</v>
      </c>
      <c r="AF118" s="32">
        <v>2</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5" t="s">
        <v>3439</v>
      </c>
      <c r="D119" s="237"/>
      <c r="E119" s="240">
        <v>72.611999999999995</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2</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5" t="s">
        <v>3440</v>
      </c>
      <c r="D120" s="237"/>
      <c r="E120" s="240">
        <v>80.92</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386</v>
      </c>
      <c r="AF120" s="32">
        <v>2</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5" t="s">
        <v>3441</v>
      </c>
      <c r="D121" s="237"/>
      <c r="E121" s="240">
        <v>38.4</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386</v>
      </c>
      <c r="AF121" s="32">
        <v>2</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6" t="s">
        <v>451</v>
      </c>
      <c r="D122" s="238"/>
      <c r="E122" s="241">
        <v>1714.232</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386</v>
      </c>
      <c r="AF122" s="32">
        <v>3</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6" t="s">
        <v>451</v>
      </c>
      <c r="D123" s="238"/>
      <c r="E123" s="241"/>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386</v>
      </c>
      <c r="AF123" s="32">
        <v>3</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4" t="s">
        <v>452</v>
      </c>
      <c r="D124" s="237"/>
      <c r="E124" s="240"/>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3" t="s">
        <v>3442</v>
      </c>
      <c r="D125" s="236"/>
      <c r="E125" s="239">
        <v>1714.23</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386</v>
      </c>
      <c r="AF125" s="32">
        <v>0</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276</v>
      </c>
      <c r="B127" s="175" t="s">
        <v>154</v>
      </c>
      <c r="C127" s="201" t="s">
        <v>155</v>
      </c>
      <c r="D127" s="180"/>
      <c r="E127" s="185"/>
      <c r="F127" s="304">
        <f>SUM(G128:G130)</f>
        <v>0</v>
      </c>
      <c r="G127" s="305"/>
      <c r="H127" s="191"/>
      <c r="I127" s="191">
        <f>SUM(I128:I130)</f>
        <v>0</v>
      </c>
      <c r="J127" s="191"/>
      <c r="K127" s="191">
        <f>SUM(K128:K130)</f>
        <v>0</v>
      </c>
      <c r="L127" s="191"/>
      <c r="M127" s="191">
        <f>SUM(M128:M130)</f>
        <v>319</v>
      </c>
      <c r="N127" s="192"/>
      <c r="O127" s="220"/>
      <c r="AE127" t="s">
        <v>277</v>
      </c>
    </row>
    <row r="128" spans="1:60" outlineLevel="1" x14ac:dyDescent="0.2">
      <c r="A128" s="218"/>
      <c r="B128" s="318" t="s">
        <v>3443</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377</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22</v>
      </c>
      <c r="B129" s="176" t="s">
        <v>3444</v>
      </c>
      <c r="C129" s="202" t="s">
        <v>3445</v>
      </c>
      <c r="D129" s="181" t="s">
        <v>382</v>
      </c>
      <c r="E129" s="186">
        <v>145</v>
      </c>
      <c r="F129" s="193"/>
      <c r="G129" s="194">
        <f>ROUND(E129*F129,2)</f>
        <v>0</v>
      </c>
      <c r="H129" s="194">
        <v>21</v>
      </c>
      <c r="I129" s="194">
        <f>G129*(1+H129/100)</f>
        <v>0</v>
      </c>
      <c r="J129" s="194">
        <v>0</v>
      </c>
      <c r="K129" s="194">
        <f>ROUND(E129*J129,2)</f>
        <v>0</v>
      </c>
      <c r="L129" s="194">
        <v>2.2000000000000002</v>
      </c>
      <c r="M129" s="194">
        <f>ROUND(E129*L129,2)</f>
        <v>319</v>
      </c>
      <c r="N129" s="195" t="s">
        <v>1930</v>
      </c>
      <c r="O129" s="221" t="s">
        <v>281</v>
      </c>
      <c r="P129" s="32"/>
      <c r="Q129" s="32"/>
      <c r="R129" s="32"/>
      <c r="S129" s="32"/>
      <c r="T129" s="32"/>
      <c r="U129" s="32"/>
      <c r="V129" s="32"/>
      <c r="W129" s="32"/>
      <c r="X129" s="32"/>
      <c r="Y129" s="32"/>
      <c r="Z129" s="32"/>
      <c r="AA129" s="32"/>
      <c r="AB129" s="32"/>
      <c r="AC129" s="32"/>
      <c r="AD129" s="32"/>
      <c r="AE129" s="32" t="s">
        <v>397</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x14ac:dyDescent="0.2">
      <c r="A131" s="216" t="s">
        <v>276</v>
      </c>
      <c r="B131" s="175" t="s">
        <v>157</v>
      </c>
      <c r="C131" s="201" t="s">
        <v>158</v>
      </c>
      <c r="D131" s="180"/>
      <c r="E131" s="185"/>
      <c r="F131" s="304">
        <f>SUM(G132:G143)</f>
        <v>0</v>
      </c>
      <c r="G131" s="305"/>
      <c r="H131" s="191"/>
      <c r="I131" s="191">
        <f>SUM(I132:I143)</f>
        <v>0</v>
      </c>
      <c r="J131" s="191"/>
      <c r="K131" s="191">
        <f>SUM(K132:K143)</f>
        <v>0</v>
      </c>
      <c r="L131" s="191"/>
      <c r="M131" s="191">
        <f>SUM(M132:M143)</f>
        <v>0</v>
      </c>
      <c r="N131" s="192"/>
      <c r="O131" s="220"/>
      <c r="AE131" t="s">
        <v>277</v>
      </c>
    </row>
    <row r="132" spans="1:60" outlineLevel="1" x14ac:dyDescent="0.2">
      <c r="A132" s="218"/>
      <c r="B132" s="318" t="s">
        <v>767</v>
      </c>
      <c r="C132" s="319"/>
      <c r="D132" s="320"/>
      <c r="E132" s="321"/>
      <c r="F132" s="322"/>
      <c r="G132" s="323"/>
      <c r="H132" s="194"/>
      <c r="I132" s="194"/>
      <c r="J132" s="194"/>
      <c r="K132" s="194"/>
      <c r="L132" s="194"/>
      <c r="M132" s="194"/>
      <c r="N132" s="195"/>
      <c r="O132" s="221"/>
      <c r="P132" s="32"/>
      <c r="Q132" s="32"/>
      <c r="R132" s="32"/>
      <c r="S132" s="32"/>
      <c r="T132" s="32"/>
      <c r="U132" s="32"/>
      <c r="V132" s="32"/>
      <c r="W132" s="32"/>
      <c r="X132" s="32"/>
      <c r="Y132" s="32"/>
      <c r="Z132" s="32"/>
      <c r="AA132" s="32"/>
      <c r="AB132" s="32"/>
      <c r="AC132" s="32">
        <v>0</v>
      </c>
      <c r="AD132" s="32"/>
      <c r="AE132" s="32" t="s">
        <v>377</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768</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769</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770</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769</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771</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769</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772</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769</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773</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769</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774</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769</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312" t="s">
        <v>775</v>
      </c>
      <c r="C139" s="313"/>
      <c r="D139" s="314"/>
      <c r="E139" s="315"/>
      <c r="F139" s="316"/>
      <c r="G139" s="31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769</v>
      </c>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312" t="s">
        <v>776</v>
      </c>
      <c r="C140" s="313"/>
      <c r="D140" s="314"/>
      <c r="E140" s="315"/>
      <c r="F140" s="316"/>
      <c r="G140" s="31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769</v>
      </c>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312" t="s">
        <v>777</v>
      </c>
      <c r="C141" s="313"/>
      <c r="D141" s="314"/>
      <c r="E141" s="315"/>
      <c r="F141" s="316"/>
      <c r="G141" s="31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379</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23</v>
      </c>
      <c r="B142" s="176" t="s">
        <v>778</v>
      </c>
      <c r="C142" s="202" t="s">
        <v>779</v>
      </c>
      <c r="D142" s="181" t="s">
        <v>478</v>
      </c>
      <c r="E142" s="186">
        <v>3523.212</v>
      </c>
      <c r="F142" s="193"/>
      <c r="G142" s="194">
        <f>ROUND(E142*F142,2)</f>
        <v>0</v>
      </c>
      <c r="H142" s="194">
        <v>21</v>
      </c>
      <c r="I142" s="194">
        <f>G142*(1+H142/100)</f>
        <v>0</v>
      </c>
      <c r="J142" s="194">
        <v>0</v>
      </c>
      <c r="K142" s="194">
        <f>ROUND(E142*J142,2)</f>
        <v>0</v>
      </c>
      <c r="L142" s="194">
        <v>0</v>
      </c>
      <c r="M142" s="194">
        <f>ROUND(E142*L142,2)</f>
        <v>0</v>
      </c>
      <c r="N142" s="195"/>
      <c r="O142" s="221" t="s">
        <v>281</v>
      </c>
      <c r="P142" s="32"/>
      <c r="Q142" s="32"/>
      <c r="R142" s="32"/>
      <c r="S142" s="32"/>
      <c r="T142" s="32"/>
      <c r="U142" s="32"/>
      <c r="V142" s="32"/>
      <c r="W142" s="32"/>
      <c r="X142" s="32"/>
      <c r="Y142" s="32"/>
      <c r="Z142" s="32"/>
      <c r="AA142" s="32"/>
      <c r="AB142" s="32"/>
      <c r="AC142" s="32"/>
      <c r="AD142" s="32"/>
      <c r="AE142" s="32" t="s">
        <v>781</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x14ac:dyDescent="0.2">
      <c r="A144" s="216" t="s">
        <v>276</v>
      </c>
      <c r="B144" s="175" t="s">
        <v>251</v>
      </c>
      <c r="C144" s="201" t="s">
        <v>252</v>
      </c>
      <c r="D144" s="180"/>
      <c r="E144" s="185"/>
      <c r="F144" s="304">
        <f>SUM(G145:G147)</f>
        <v>0</v>
      </c>
      <c r="G144" s="305"/>
      <c r="H144" s="191"/>
      <c r="I144" s="191">
        <f>SUM(I145:I147)</f>
        <v>0</v>
      </c>
      <c r="J144" s="191"/>
      <c r="K144" s="191">
        <f>SUM(K145:K147)</f>
        <v>0</v>
      </c>
      <c r="L144" s="191"/>
      <c r="M144" s="191">
        <f>SUM(M145:M147)</f>
        <v>0</v>
      </c>
      <c r="N144" s="192"/>
      <c r="O144" s="220"/>
      <c r="AE144" t="s">
        <v>277</v>
      </c>
    </row>
    <row r="145" spans="1:60" outlineLevel="1" x14ac:dyDescent="0.2">
      <c r="A145" s="218"/>
      <c r="B145" s="318" t="s">
        <v>1936</v>
      </c>
      <c r="C145" s="319"/>
      <c r="D145" s="320"/>
      <c r="E145" s="321"/>
      <c r="F145" s="322"/>
      <c r="G145" s="323"/>
      <c r="H145" s="194"/>
      <c r="I145" s="194"/>
      <c r="J145" s="194"/>
      <c r="K145" s="194"/>
      <c r="L145" s="194"/>
      <c r="M145" s="194"/>
      <c r="N145" s="195"/>
      <c r="O145" s="221"/>
      <c r="P145" s="32"/>
      <c r="Q145" s="32"/>
      <c r="R145" s="32"/>
      <c r="S145" s="32"/>
      <c r="T145" s="32"/>
      <c r="U145" s="32"/>
      <c r="V145" s="32"/>
      <c r="W145" s="32"/>
      <c r="X145" s="32"/>
      <c r="Y145" s="32"/>
      <c r="Z145" s="32"/>
      <c r="AA145" s="32"/>
      <c r="AB145" s="32"/>
      <c r="AC145" s="32">
        <v>0</v>
      </c>
      <c r="AD145" s="32"/>
      <c r="AE145" s="32" t="s">
        <v>377</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24</v>
      </c>
      <c r="B146" s="176" t="s">
        <v>3446</v>
      </c>
      <c r="C146" s="202" t="s">
        <v>1941</v>
      </c>
      <c r="D146" s="181" t="s">
        <v>478</v>
      </c>
      <c r="E146" s="186">
        <v>737.9</v>
      </c>
      <c r="F146" s="193"/>
      <c r="G146" s="194">
        <f>ROUND(E146*F146,2)</f>
        <v>0</v>
      </c>
      <c r="H146" s="194">
        <v>21</v>
      </c>
      <c r="I146" s="194">
        <f>G146*(1+H146/100)</f>
        <v>0</v>
      </c>
      <c r="J146" s="194">
        <v>0</v>
      </c>
      <c r="K146" s="194">
        <f>ROUND(E146*J146,2)</f>
        <v>0</v>
      </c>
      <c r="L146" s="194">
        <v>0</v>
      </c>
      <c r="M146" s="194">
        <f>ROUND(E146*L146,2)</f>
        <v>0</v>
      </c>
      <c r="N146" s="195" t="s">
        <v>659</v>
      </c>
      <c r="O146" s="221" t="s">
        <v>281</v>
      </c>
      <c r="P146" s="32"/>
      <c r="Q146" s="32"/>
      <c r="R146" s="32"/>
      <c r="S146" s="32"/>
      <c r="T146" s="32"/>
      <c r="U146" s="32"/>
      <c r="V146" s="32"/>
      <c r="W146" s="32"/>
      <c r="X146" s="32"/>
      <c r="Y146" s="32"/>
      <c r="Z146" s="32"/>
      <c r="AA146" s="32"/>
      <c r="AB146" s="32"/>
      <c r="AC146" s="32"/>
      <c r="AD146" s="32"/>
      <c r="AE146" s="32" t="s">
        <v>3447</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ht="13.5" outlineLevel="1" thickBot="1" x14ac:dyDescent="0.25">
      <c r="A147" s="227"/>
      <c r="B147" s="228"/>
      <c r="C147" s="306"/>
      <c r="D147" s="307"/>
      <c r="E147" s="308"/>
      <c r="F147" s="309"/>
      <c r="G147" s="310"/>
      <c r="H147" s="229"/>
      <c r="I147" s="229"/>
      <c r="J147" s="229"/>
      <c r="K147" s="229"/>
      <c r="L147" s="229"/>
      <c r="M147" s="229"/>
      <c r="N147" s="230"/>
      <c r="O147" s="23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x14ac:dyDescent="0.2">
      <c r="A148" s="166"/>
      <c r="B148" s="178" t="s">
        <v>338</v>
      </c>
      <c r="C148" s="204" t="s">
        <v>338</v>
      </c>
      <c r="D148" s="183"/>
      <c r="E148" s="188"/>
      <c r="F148" s="197"/>
      <c r="G148" s="197"/>
      <c r="H148" s="197"/>
      <c r="I148" s="197"/>
      <c r="J148" s="197"/>
      <c r="K148" s="197"/>
      <c r="L148" s="197"/>
      <c r="M148" s="197"/>
      <c r="N148" s="197"/>
      <c r="O148" s="198"/>
    </row>
    <row r="149" spans="1:60" hidden="1" x14ac:dyDescent="0.2">
      <c r="A149" s="206"/>
      <c r="B149" s="199"/>
      <c r="C149" s="205"/>
      <c r="D149" s="144"/>
      <c r="E149" s="46"/>
      <c r="F149" s="46"/>
      <c r="G149" s="46"/>
      <c r="H149" s="46"/>
      <c r="I149" s="46"/>
      <c r="J149" s="46"/>
      <c r="K149" s="46"/>
      <c r="L149" s="46"/>
      <c r="M149" s="46"/>
      <c r="N149" s="46"/>
      <c r="O149" s="143"/>
    </row>
    <row r="150" spans="1:60" hidden="1" x14ac:dyDescent="0.2">
      <c r="A150" s="209"/>
      <c r="B150" s="210" t="s">
        <v>339</v>
      </c>
      <c r="C150" s="211"/>
      <c r="D150" s="212"/>
      <c r="E150" s="213"/>
      <c r="F150" s="213"/>
      <c r="G150" s="214">
        <f>F9+F105+F127+F131+F144</f>
        <v>0</v>
      </c>
      <c r="H150" s="39"/>
      <c r="I150" s="39"/>
      <c r="J150" s="39"/>
      <c r="K150" s="39"/>
      <c r="L150" s="39"/>
      <c r="M150" s="39"/>
      <c r="N150" s="39"/>
      <c r="O150" s="145"/>
    </row>
    <row r="151" spans="1:60" x14ac:dyDescent="0.2">
      <c r="D151" s="142"/>
    </row>
    <row r="152" spans="1:60" x14ac:dyDescent="0.2">
      <c r="D152" s="142"/>
    </row>
    <row r="153" spans="1:60" x14ac:dyDescent="0.2">
      <c r="D153" s="142"/>
    </row>
    <row r="154" spans="1:60" x14ac:dyDescent="0.2">
      <c r="D154" s="142"/>
    </row>
    <row r="155" spans="1:60" x14ac:dyDescent="0.2">
      <c r="D155" s="142"/>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ZsYXCmrYeDKnlq55EWqgxsrTqLRsWFi+5eDtdXA7n2fmY8K/55s3HZIzA6o4evXnNNMJof0oKQlgM/sYM2eQxQ==" saltValue="iBYIeMw1yr5MvACcipkQSg==" spinCount="100000" sheet="1"/>
  <mergeCells count="79">
    <mergeCell ref="C147:G147"/>
    <mergeCell ref="B139:G139"/>
    <mergeCell ref="B140:G140"/>
    <mergeCell ref="B141:G141"/>
    <mergeCell ref="C143:G143"/>
    <mergeCell ref="F144:G144"/>
    <mergeCell ref="B145:G145"/>
    <mergeCell ref="B138:G138"/>
    <mergeCell ref="C126:G126"/>
    <mergeCell ref="F127:G127"/>
    <mergeCell ref="B128:G128"/>
    <mergeCell ref="C130:G130"/>
    <mergeCell ref="F131:G131"/>
    <mergeCell ref="B132:G132"/>
    <mergeCell ref="B133:G133"/>
    <mergeCell ref="B134:G134"/>
    <mergeCell ref="B135:G135"/>
    <mergeCell ref="B136:G136"/>
    <mergeCell ref="B137:G137"/>
    <mergeCell ref="C113:G113"/>
    <mergeCell ref="B93:G93"/>
    <mergeCell ref="C95:G95"/>
    <mergeCell ref="B96:G96"/>
    <mergeCell ref="B97:G97"/>
    <mergeCell ref="C101:G101"/>
    <mergeCell ref="B102:G102"/>
    <mergeCell ref="C104:G104"/>
    <mergeCell ref="F105:G105"/>
    <mergeCell ref="B106:G106"/>
    <mergeCell ref="C109:G109"/>
    <mergeCell ref="B110:G110"/>
    <mergeCell ref="C92:G92"/>
    <mergeCell ref="C65:G65"/>
    <mergeCell ref="C68:G68"/>
    <mergeCell ref="C75:G75"/>
    <mergeCell ref="B76:G76"/>
    <mergeCell ref="C79:G79"/>
    <mergeCell ref="B80:G80"/>
    <mergeCell ref="B81:G81"/>
    <mergeCell ref="C86:G86"/>
    <mergeCell ref="B87:G87"/>
    <mergeCell ref="B88:G88"/>
    <mergeCell ref="B89:G89"/>
    <mergeCell ref="B60:G60"/>
    <mergeCell ref="B41:G41"/>
    <mergeCell ref="C44:G44"/>
    <mergeCell ref="B45:G45"/>
    <mergeCell ref="B46:G46"/>
    <mergeCell ref="B47:G47"/>
    <mergeCell ref="B48:G48"/>
    <mergeCell ref="C51:G51"/>
    <mergeCell ref="B52:G52"/>
    <mergeCell ref="B53:G53"/>
    <mergeCell ref="C58:G58"/>
    <mergeCell ref="B59:G59"/>
    <mergeCell ref="B40:G40"/>
    <mergeCell ref="C25:G25"/>
    <mergeCell ref="B26:G26"/>
    <mergeCell ref="B27:G27"/>
    <mergeCell ref="B28:G28"/>
    <mergeCell ref="C31:G31"/>
    <mergeCell ref="B32:G32"/>
    <mergeCell ref="B33:G33"/>
    <mergeCell ref="B34:G34"/>
    <mergeCell ref="B35:G35"/>
    <mergeCell ref="C38:G38"/>
    <mergeCell ref="B39:G39"/>
    <mergeCell ref="B22:G22"/>
    <mergeCell ref="A1:G1"/>
    <mergeCell ref="C7:G7"/>
    <mergeCell ref="F9:G9"/>
    <mergeCell ref="B10:G10"/>
    <mergeCell ref="C12:G12"/>
    <mergeCell ref="C14:G14"/>
    <mergeCell ref="B15:G15"/>
    <mergeCell ref="B16:G16"/>
    <mergeCell ref="C19:G19"/>
    <mergeCell ref="B20:G20"/>
    <mergeCell ref="B21:G21"/>
  </mergeCells>
  <pageMargins left="0.59055118110236204" right="0.39370078740157499" top="0.78740157499999996" bottom="0.78740157499999996"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51</v>
      </c>
      <c r="C2" s="291" t="s">
        <v>52</v>
      </c>
      <c r="D2" s="280"/>
      <c r="E2" s="280"/>
      <c r="F2" s="280"/>
      <c r="G2" s="26" t="s">
        <v>15</v>
      </c>
      <c r="H2" s="34"/>
      <c r="O2" s="8" t="s">
        <v>3363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02</v>
      </c>
      <c r="H6" s="35"/>
    </row>
    <row r="7" spans="1:16" ht="15.6" customHeight="1" x14ac:dyDescent="0.25">
      <c r="B7" s="281" t="str">
        <f>C2</f>
        <v xml:space="preserve">Zpevněné plochy, terénní a sadové úpravy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3448</v>
      </c>
      <c r="B14" s="127" t="s">
        <v>3449</v>
      </c>
      <c r="C14" s="126"/>
      <c r="D14" s="126"/>
      <c r="E14" s="126"/>
      <c r="F14" s="126"/>
      <c r="G14" s="128"/>
      <c r="H14" s="130">
        <f>'IO 02 D.3 Pol'!G279</f>
        <v>0</v>
      </c>
      <c r="I14" s="32"/>
      <c r="J14" s="32"/>
      <c r="O14">
        <f>'IO 02 D.3 Pol'!AN6</f>
        <v>0</v>
      </c>
      <c r="P14">
        <f>'IO 02 D.3 Pol'!AO6</f>
        <v>0</v>
      </c>
    </row>
    <row r="15" spans="1:16" ht="12.75" customHeight="1" thickBot="1" x14ac:dyDescent="0.25">
      <c r="A15" s="136"/>
      <c r="B15" s="137" t="s">
        <v>263</v>
      </c>
      <c r="C15" s="138"/>
      <c r="D15" s="139" t="str">
        <f>B2</f>
        <v>IO 02</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3448</v>
      </c>
      <c r="E17" s="292" t="s">
        <v>3449</v>
      </c>
      <c r="F17" s="292"/>
      <c r="G17" s="292"/>
      <c r="H17" s="292"/>
      <c r="I17" s="32"/>
      <c r="J17" s="32"/>
      <c r="BC17" s="232" t="str">
        <f>E17</f>
        <v>Zpevněné plochy</v>
      </c>
    </row>
    <row r="18" spans="1:55" ht="12.75" customHeight="1" x14ac:dyDescent="0.2">
      <c r="A18" s="131" t="s">
        <v>341</v>
      </c>
      <c r="B18" s="132"/>
      <c r="C18" s="133"/>
      <c r="D18" s="133"/>
      <c r="E18" s="133"/>
      <c r="F18" s="133"/>
      <c r="G18" s="134"/>
      <c r="H18" s="135" t="s">
        <v>261</v>
      </c>
      <c r="I18" s="32"/>
      <c r="J18" s="32"/>
    </row>
    <row r="19" spans="1:55" ht="12.75" customHeight="1" x14ac:dyDescent="0.2">
      <c r="A19" s="129" t="s">
        <v>66</v>
      </c>
      <c r="B19" s="127" t="s">
        <v>67</v>
      </c>
      <c r="C19" s="126"/>
      <c r="D19" s="126"/>
      <c r="E19" s="126"/>
      <c r="F19" s="126"/>
      <c r="G19" s="128"/>
      <c r="H19" s="233">
        <f>'IO 02 D.3 Pol'!F9+'IO 02 D.3 Pol'!F51</f>
        <v>0</v>
      </c>
      <c r="I19" s="32"/>
      <c r="J19" s="32"/>
    </row>
    <row r="20" spans="1:55" ht="12.75" customHeight="1" x14ac:dyDescent="0.2">
      <c r="A20" s="129" t="s">
        <v>68</v>
      </c>
      <c r="B20" s="127" t="s">
        <v>69</v>
      </c>
      <c r="C20" s="126"/>
      <c r="D20" s="126"/>
      <c r="E20" s="126"/>
      <c r="F20" s="126"/>
      <c r="G20" s="128"/>
      <c r="H20" s="233">
        <f>'IO 02 D.3 Pol'!F46+'IO 02 D.3 Pol'!F56+'IO 02 D.3 Pol'!F102</f>
        <v>0</v>
      </c>
      <c r="I20" s="32"/>
      <c r="J20" s="32"/>
    </row>
    <row r="21" spans="1:55" ht="12.75" customHeight="1" x14ac:dyDescent="0.2">
      <c r="A21" s="129" t="s">
        <v>74</v>
      </c>
      <c r="B21" s="127" t="s">
        <v>75</v>
      </c>
      <c r="C21" s="126"/>
      <c r="D21" s="126"/>
      <c r="E21" s="126"/>
      <c r="F21" s="126"/>
      <c r="G21" s="128"/>
      <c r="H21" s="233">
        <f>'IO 02 D.3 Pol'!F87+'IO 02 D.3 Pol'!F152</f>
        <v>0</v>
      </c>
      <c r="I21" s="32"/>
      <c r="J21" s="32"/>
    </row>
    <row r="22" spans="1:55" ht="12.75" customHeight="1" x14ac:dyDescent="0.2">
      <c r="A22" s="129" t="s">
        <v>84</v>
      </c>
      <c r="B22" s="127" t="s">
        <v>85</v>
      </c>
      <c r="C22" s="126"/>
      <c r="D22" s="126"/>
      <c r="E22" s="126"/>
      <c r="F22" s="126"/>
      <c r="G22" s="128"/>
      <c r="H22" s="233">
        <f>'IO 02 D.3 Pol'!F67+'IO 02 D.3 Pol'!F99</f>
        <v>0</v>
      </c>
      <c r="I22" s="32"/>
      <c r="J22" s="32"/>
    </row>
    <row r="23" spans="1:55" ht="12.75" customHeight="1" x14ac:dyDescent="0.2">
      <c r="A23" s="129" t="s">
        <v>92</v>
      </c>
      <c r="B23" s="127" t="s">
        <v>93</v>
      </c>
      <c r="C23" s="126"/>
      <c r="D23" s="126"/>
      <c r="E23" s="126"/>
      <c r="F23" s="126"/>
      <c r="G23" s="128"/>
      <c r="H23" s="233">
        <f>'IO 02 D.3 Pol'!F186</f>
        <v>0</v>
      </c>
      <c r="I23" s="32"/>
      <c r="J23" s="32"/>
    </row>
    <row r="24" spans="1:55" ht="12.75" customHeight="1" x14ac:dyDescent="0.2">
      <c r="A24" s="129" t="s">
        <v>96</v>
      </c>
      <c r="B24" s="127" t="s">
        <v>97</v>
      </c>
      <c r="C24" s="126"/>
      <c r="D24" s="126"/>
      <c r="E24" s="126"/>
      <c r="F24" s="126"/>
      <c r="G24" s="128"/>
      <c r="H24" s="233">
        <f>'IO 02 D.3 Pol'!F128</f>
        <v>0</v>
      </c>
      <c r="I24" s="32"/>
      <c r="J24" s="32"/>
    </row>
    <row r="25" spans="1:55" ht="12.75" customHeight="1" x14ac:dyDescent="0.2">
      <c r="A25" s="129" t="s">
        <v>98</v>
      </c>
      <c r="B25" s="127" t="s">
        <v>99</v>
      </c>
      <c r="C25" s="126"/>
      <c r="D25" s="126"/>
      <c r="E25" s="126"/>
      <c r="F25" s="126"/>
      <c r="G25" s="128"/>
      <c r="H25" s="233">
        <f>'IO 02 D.3 Pol'!F144+'IO 02 D.3 Pol'!F182+'IO 02 D.3 Pol'!F197+'IO 02 D.3 Pol'!F231</f>
        <v>0</v>
      </c>
      <c r="I25" s="32"/>
      <c r="J25" s="32"/>
    </row>
    <row r="26" spans="1:55" ht="12.75" customHeight="1" x14ac:dyDescent="0.2">
      <c r="A26" s="129" t="s">
        <v>100</v>
      </c>
      <c r="B26" s="127" t="s">
        <v>101</v>
      </c>
      <c r="C26" s="126"/>
      <c r="D26" s="126"/>
      <c r="E26" s="126"/>
      <c r="F26" s="126"/>
      <c r="G26" s="128"/>
      <c r="H26" s="233">
        <f>'IO 02 D.3 Pol'!F136+'IO 02 D.3 Pol'!F214</f>
        <v>0</v>
      </c>
      <c r="I26" s="32"/>
      <c r="J26" s="32"/>
    </row>
    <row r="27" spans="1:55" ht="12.75" customHeight="1" x14ac:dyDescent="0.2">
      <c r="A27" s="129" t="s">
        <v>102</v>
      </c>
      <c r="B27" s="127" t="s">
        <v>103</v>
      </c>
      <c r="C27" s="126"/>
      <c r="D27" s="126"/>
      <c r="E27" s="126"/>
      <c r="F27" s="126"/>
      <c r="G27" s="128"/>
      <c r="H27" s="233">
        <f>'IO 02 D.3 Pol'!F109</f>
        <v>0</v>
      </c>
      <c r="I27" s="32"/>
      <c r="J27" s="32"/>
    </row>
    <row r="28" spans="1:55" ht="12.75" customHeight="1" x14ac:dyDescent="0.2">
      <c r="A28" s="129" t="s">
        <v>104</v>
      </c>
      <c r="B28" s="127" t="s">
        <v>105</v>
      </c>
      <c r="C28" s="126"/>
      <c r="D28" s="126"/>
      <c r="E28" s="126"/>
      <c r="F28" s="126"/>
      <c r="G28" s="128"/>
      <c r="H28" s="233">
        <f>'IO 02 D.3 Pol'!F245</f>
        <v>0</v>
      </c>
      <c r="I28" s="32"/>
      <c r="J28" s="32"/>
    </row>
    <row r="29" spans="1:55" ht="12.75" customHeight="1" x14ac:dyDescent="0.2">
      <c r="A29" s="129" t="s">
        <v>114</v>
      </c>
      <c r="B29" s="127" t="s">
        <v>115</v>
      </c>
      <c r="C29" s="126"/>
      <c r="D29" s="126"/>
      <c r="E29" s="126"/>
      <c r="F29" s="126"/>
      <c r="G29" s="128"/>
      <c r="H29" s="233">
        <f>'IO 02 D.3 Pol'!F202+'IO 02 D.3 Pol'!F235</f>
        <v>0</v>
      </c>
      <c r="I29" s="32"/>
      <c r="J29" s="32"/>
    </row>
    <row r="30" spans="1:55" ht="12.75" customHeight="1" x14ac:dyDescent="0.2">
      <c r="A30" s="129" t="s">
        <v>144</v>
      </c>
      <c r="B30" s="127" t="s">
        <v>145</v>
      </c>
      <c r="C30" s="126"/>
      <c r="D30" s="126"/>
      <c r="E30" s="126"/>
      <c r="F30" s="126"/>
      <c r="G30" s="128"/>
      <c r="H30" s="233">
        <f>'IO 02 D.3 Pol'!F256</f>
        <v>0</v>
      </c>
      <c r="I30" s="32"/>
      <c r="J30" s="32"/>
    </row>
    <row r="31" spans="1:55" ht="12.75" customHeight="1" x14ac:dyDescent="0.2">
      <c r="A31" s="129" t="s">
        <v>146</v>
      </c>
      <c r="B31" s="127" t="s">
        <v>147</v>
      </c>
      <c r="C31" s="126"/>
      <c r="D31" s="126"/>
      <c r="E31" s="126"/>
      <c r="F31" s="126"/>
      <c r="G31" s="128"/>
      <c r="H31" s="233">
        <f>'IO 02 D.3 Pol'!F167</f>
        <v>0</v>
      </c>
      <c r="I31" s="32"/>
      <c r="J31" s="32"/>
    </row>
    <row r="32" spans="1:55" ht="12.75" customHeight="1" x14ac:dyDescent="0.2">
      <c r="A32" s="129" t="s">
        <v>157</v>
      </c>
      <c r="B32" s="127" t="s">
        <v>158</v>
      </c>
      <c r="C32" s="126"/>
      <c r="D32" s="126"/>
      <c r="E32" s="126"/>
      <c r="F32" s="126"/>
      <c r="G32" s="128"/>
      <c r="H32" s="233">
        <f>'IO 02 D.3 Pol'!F272</f>
        <v>0</v>
      </c>
      <c r="I32" s="32"/>
      <c r="J32" s="32"/>
    </row>
    <row r="33" spans="1:10" ht="12.75" customHeight="1" thickBot="1" x14ac:dyDescent="0.25">
      <c r="A33" s="136"/>
      <c r="B33" s="137" t="s">
        <v>342</v>
      </c>
      <c r="C33" s="138"/>
      <c r="D33" s="139" t="str">
        <f>D17</f>
        <v>D.3</v>
      </c>
      <c r="E33" s="138"/>
      <c r="F33" s="138"/>
      <c r="G33" s="140"/>
      <c r="H33" s="234">
        <f>SUM(H19:H32)</f>
        <v>0</v>
      </c>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JzEC6P3y7x7DgiCeqBB2/Nok3+QTbj9DnHaXtjzmlKlstKHZnuaSb3RnLVjzcoa4ovNHGwu8bYJet5TPdYBRIg==" saltValue="EFWyxiF3yaonwA1QwzO+9Q=="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51</v>
      </c>
      <c r="C3" s="169" t="s">
        <v>52</v>
      </c>
      <c r="D3" s="147"/>
      <c r="E3" s="146"/>
      <c r="F3" s="146"/>
      <c r="G3" s="149"/>
      <c r="AC3" s="8" t="s">
        <v>3363</v>
      </c>
    </row>
    <row r="4" spans="1:60" ht="13.5" thickBot="1" x14ac:dyDescent="0.25">
      <c r="A4" s="156" t="s">
        <v>31</v>
      </c>
      <c r="B4" s="157" t="s">
        <v>3448</v>
      </c>
      <c r="C4" s="170" t="s">
        <v>3449</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SUMIF(AM8:AM279,AN5,G8:G279)</f>
        <v>0</v>
      </c>
      <c r="AO6">
        <f>SUMIF(AM8:AM279,AO5,G8:G279)</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SUM(G10:G45)</f>
        <v>0</v>
      </c>
      <c r="G9" s="305"/>
      <c r="H9" s="191"/>
      <c r="I9" s="191">
        <f>SUM(I10:I45)</f>
        <v>0</v>
      </c>
      <c r="J9" s="191"/>
      <c r="K9" s="191">
        <f>SUM(K10:K45)</f>
        <v>0</v>
      </c>
      <c r="L9" s="191"/>
      <c r="M9" s="191">
        <f>SUM(M10:M45)</f>
        <v>20.149999999999999</v>
      </c>
      <c r="N9" s="192"/>
      <c r="O9" s="220"/>
      <c r="AE9" t="s">
        <v>277</v>
      </c>
    </row>
    <row r="10" spans="1:60" outlineLevel="1" x14ac:dyDescent="0.2">
      <c r="A10" s="218"/>
      <c r="B10" s="318" t="s">
        <v>3450</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3451</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3452</v>
      </c>
      <c r="C12" s="202" t="s">
        <v>3453</v>
      </c>
      <c r="D12" s="181" t="s">
        <v>560</v>
      </c>
      <c r="E12" s="186">
        <v>74.64</v>
      </c>
      <c r="F12" s="193"/>
      <c r="G12" s="194">
        <f>ROUND(E12*F12,2)</f>
        <v>0</v>
      </c>
      <c r="H12" s="194">
        <v>21</v>
      </c>
      <c r="I12" s="194">
        <f>G12*(1+H12/100)</f>
        <v>0</v>
      </c>
      <c r="J12" s="194">
        <v>0</v>
      </c>
      <c r="K12" s="194">
        <f>ROUND(E12*J12,2)</f>
        <v>0</v>
      </c>
      <c r="L12" s="194">
        <v>0.27</v>
      </c>
      <c r="M12" s="194">
        <f>ROUND(E12*L12,2)</f>
        <v>20.149999999999999</v>
      </c>
      <c r="N12" s="195" t="s">
        <v>659</v>
      </c>
      <c r="O12" s="221" t="s">
        <v>281</v>
      </c>
      <c r="P12" s="32"/>
      <c r="Q12" s="32"/>
      <c r="R12" s="32"/>
      <c r="S12" s="32"/>
      <c r="T12" s="32"/>
      <c r="U12" s="32"/>
      <c r="V12" s="32"/>
      <c r="W12" s="32"/>
      <c r="X12" s="32"/>
      <c r="Y12" s="32"/>
      <c r="Z12" s="32"/>
      <c r="AA12" s="32"/>
      <c r="AB12" s="32"/>
      <c r="AC12" s="32"/>
      <c r="AD12" s="32"/>
      <c r="AE12" s="32" t="s">
        <v>384</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312" t="s">
        <v>3454</v>
      </c>
      <c r="C14" s="313"/>
      <c r="D14" s="314"/>
      <c r="E14" s="315"/>
      <c r="F14" s="316"/>
      <c r="G14" s="317"/>
      <c r="H14" s="194"/>
      <c r="I14" s="194"/>
      <c r="J14" s="194"/>
      <c r="K14" s="194"/>
      <c r="L14" s="194"/>
      <c r="M14" s="194"/>
      <c r="N14" s="195"/>
      <c r="O14" s="221"/>
      <c r="P14" s="32"/>
      <c r="Q14" s="32"/>
      <c r="R14" s="32"/>
      <c r="S14" s="32"/>
      <c r="T14" s="32"/>
      <c r="U14" s="32"/>
      <c r="V14" s="32"/>
      <c r="W14" s="32"/>
      <c r="X14" s="32"/>
      <c r="Y14" s="32"/>
      <c r="Z14" s="32"/>
      <c r="AA14" s="32"/>
      <c r="AB14" s="32"/>
      <c r="AC14" s="32">
        <v>0</v>
      </c>
      <c r="AD14" s="32"/>
      <c r="AE14" s="32" t="s">
        <v>377</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3455</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379</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3456</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1</v>
      </c>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2</v>
      </c>
      <c r="B17" s="176" t="s">
        <v>3457</v>
      </c>
      <c r="C17" s="202" t="s">
        <v>3379</v>
      </c>
      <c r="D17" s="181" t="s">
        <v>382</v>
      </c>
      <c r="E17" s="186">
        <v>481.01549999999997</v>
      </c>
      <c r="F17" s="193"/>
      <c r="G17" s="194">
        <f>ROUND(E17*F17,2)</f>
        <v>0</v>
      </c>
      <c r="H17" s="194">
        <v>21</v>
      </c>
      <c r="I17" s="194">
        <f>G17*(1+H17/100)</f>
        <v>0</v>
      </c>
      <c r="J17" s="194">
        <v>0</v>
      </c>
      <c r="K17" s="194">
        <f>ROUND(E17*J17,2)</f>
        <v>0</v>
      </c>
      <c r="L17" s="194">
        <v>0</v>
      </c>
      <c r="M17" s="194">
        <f>ROUND(E17*L17,2)</f>
        <v>0</v>
      </c>
      <c r="N17" s="195" t="s">
        <v>383</v>
      </c>
      <c r="O17" s="221" t="s">
        <v>281</v>
      </c>
      <c r="P17" s="32"/>
      <c r="Q17" s="32"/>
      <c r="R17" s="32"/>
      <c r="S17" s="32"/>
      <c r="T17" s="32"/>
      <c r="U17" s="32"/>
      <c r="V17" s="32"/>
      <c r="W17" s="32"/>
      <c r="X17" s="32"/>
      <c r="Y17" s="32"/>
      <c r="Z17" s="32"/>
      <c r="AA17" s="32"/>
      <c r="AB17" s="32"/>
      <c r="AC17" s="32"/>
      <c r="AD17" s="32"/>
      <c r="AE17" s="32" t="s">
        <v>384</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3458</v>
      </c>
      <c r="D18" s="236"/>
      <c r="E18" s="239">
        <v>266.80500000000001</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3459</v>
      </c>
      <c r="D19" s="236"/>
      <c r="E19" s="239">
        <v>35.573999999999998</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3460</v>
      </c>
      <c r="D20" s="236"/>
      <c r="E20" s="239">
        <v>15.465999999999999</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3461</v>
      </c>
      <c r="D21" s="236"/>
      <c r="E21" s="239">
        <v>81.980999999999995</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386</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3462</v>
      </c>
      <c r="D22" s="236"/>
      <c r="E22" s="239">
        <v>81.189499999999995</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3454</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377</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3455</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379</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3456</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1</v>
      </c>
      <c r="AD26" s="32"/>
      <c r="AE26" s="32" t="s">
        <v>377</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312" t="s">
        <v>3463</v>
      </c>
      <c r="C27" s="313"/>
      <c r="D27" s="314"/>
      <c r="E27" s="315"/>
      <c r="F27" s="316"/>
      <c r="G27" s="317"/>
      <c r="H27" s="194"/>
      <c r="I27" s="194"/>
      <c r="J27" s="194"/>
      <c r="K27" s="194"/>
      <c r="L27" s="194"/>
      <c r="M27" s="194"/>
      <c r="N27" s="195"/>
      <c r="O27" s="221"/>
      <c r="P27" s="32"/>
      <c r="Q27" s="32"/>
      <c r="R27" s="32"/>
      <c r="S27" s="32"/>
      <c r="T27" s="32"/>
      <c r="U27" s="32"/>
      <c r="V27" s="32"/>
      <c r="W27" s="32"/>
      <c r="X27" s="32"/>
      <c r="Y27" s="32"/>
      <c r="Z27" s="32"/>
      <c r="AA27" s="32"/>
      <c r="AB27" s="32"/>
      <c r="AC27" s="32">
        <v>2</v>
      </c>
      <c r="AD27" s="32"/>
      <c r="AE27" s="32" t="s">
        <v>377</v>
      </c>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3</v>
      </c>
      <c r="B28" s="176" t="s">
        <v>3464</v>
      </c>
      <c r="C28" s="202" t="s">
        <v>3387</v>
      </c>
      <c r="D28" s="181" t="s">
        <v>382</v>
      </c>
      <c r="E28" s="186">
        <v>240.50774999999999</v>
      </c>
      <c r="F28" s="193"/>
      <c r="G28" s="194">
        <f>ROUND(E28*F28,2)</f>
        <v>0</v>
      </c>
      <c r="H28" s="194">
        <v>21</v>
      </c>
      <c r="I28" s="194">
        <f>G28*(1+H28/100)</f>
        <v>0</v>
      </c>
      <c r="J28" s="194">
        <v>0</v>
      </c>
      <c r="K28" s="194">
        <f>ROUND(E28*J28,2)</f>
        <v>0</v>
      </c>
      <c r="L28" s="194">
        <v>0</v>
      </c>
      <c r="M28" s="194">
        <f>ROUND(E28*L28,2)</f>
        <v>0</v>
      </c>
      <c r="N28" s="195" t="s">
        <v>383</v>
      </c>
      <c r="O28" s="221" t="s">
        <v>281</v>
      </c>
      <c r="P28" s="32"/>
      <c r="Q28" s="32"/>
      <c r="R28" s="32"/>
      <c r="S28" s="32"/>
      <c r="T28" s="32"/>
      <c r="U28" s="32"/>
      <c r="V28" s="32"/>
      <c r="W28" s="32"/>
      <c r="X28" s="32"/>
      <c r="Y28" s="32"/>
      <c r="Z28" s="32"/>
      <c r="AA28" s="32"/>
      <c r="AB28" s="32"/>
      <c r="AC28" s="32"/>
      <c r="AD28" s="32"/>
      <c r="AE28" s="32" t="s">
        <v>384</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3465</v>
      </c>
      <c r="D29" s="236"/>
      <c r="E29" s="239">
        <v>240.50774999999999</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386</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312" t="s">
        <v>416</v>
      </c>
      <c r="C31" s="313"/>
      <c r="D31" s="314"/>
      <c r="E31" s="315"/>
      <c r="F31" s="316"/>
      <c r="G31" s="317"/>
      <c r="H31" s="194"/>
      <c r="I31" s="194"/>
      <c r="J31" s="194"/>
      <c r="K31" s="194"/>
      <c r="L31" s="194"/>
      <c r="M31" s="194"/>
      <c r="N31" s="195"/>
      <c r="O31" s="221"/>
      <c r="P31" s="32"/>
      <c r="Q31" s="32"/>
      <c r="R31" s="32"/>
      <c r="S31" s="32"/>
      <c r="T31" s="32"/>
      <c r="U31" s="32"/>
      <c r="V31" s="32"/>
      <c r="W31" s="32"/>
      <c r="X31" s="32"/>
      <c r="Y31" s="32"/>
      <c r="Z31" s="32"/>
      <c r="AA31" s="32"/>
      <c r="AB31" s="32"/>
      <c r="AC31" s="32">
        <v>0</v>
      </c>
      <c r="AD31" s="32"/>
      <c r="AE31" s="32" t="s">
        <v>377</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417</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379</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1409</v>
      </c>
      <c r="C33" s="202" t="s">
        <v>422</v>
      </c>
      <c r="D33" s="181" t="s">
        <v>382</v>
      </c>
      <c r="E33" s="186">
        <v>481.01549999999997</v>
      </c>
      <c r="F33" s="193"/>
      <c r="G33" s="194">
        <f>ROUND(E33*F33,2)</f>
        <v>0</v>
      </c>
      <c r="H33" s="194">
        <v>21</v>
      </c>
      <c r="I33" s="194">
        <f>G33*(1+H33/100)</f>
        <v>0</v>
      </c>
      <c r="J33" s="194">
        <v>0</v>
      </c>
      <c r="K33" s="194">
        <f>ROUND(E33*J33,2)</f>
        <v>0</v>
      </c>
      <c r="L33" s="194">
        <v>0</v>
      </c>
      <c r="M33" s="194">
        <f>ROUND(E33*L33,2)</f>
        <v>0</v>
      </c>
      <c r="N33" s="195" t="s">
        <v>383</v>
      </c>
      <c r="O33" s="221" t="s">
        <v>281</v>
      </c>
      <c r="P33" s="32"/>
      <c r="Q33" s="32"/>
      <c r="R33" s="32"/>
      <c r="S33" s="32"/>
      <c r="T33" s="32"/>
      <c r="U33" s="32"/>
      <c r="V33" s="32"/>
      <c r="W33" s="32"/>
      <c r="X33" s="32"/>
      <c r="Y33" s="32"/>
      <c r="Z33" s="32"/>
      <c r="AA33" s="32"/>
      <c r="AB33" s="32"/>
      <c r="AC33" s="32"/>
      <c r="AD33" s="32"/>
      <c r="AE33" s="32" t="s">
        <v>384</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425</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1</v>
      </c>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5</v>
      </c>
      <c r="B36" s="176" t="s">
        <v>550</v>
      </c>
      <c r="C36" s="202" t="s">
        <v>427</v>
      </c>
      <c r="D36" s="181" t="s">
        <v>382</v>
      </c>
      <c r="E36" s="186">
        <v>4810.1549999999997</v>
      </c>
      <c r="F36" s="193"/>
      <c r="G36" s="194">
        <f>ROUND(E36*F36,2)</f>
        <v>0</v>
      </c>
      <c r="H36" s="194">
        <v>21</v>
      </c>
      <c r="I36" s="194">
        <f>G36*(1+H36/100)</f>
        <v>0</v>
      </c>
      <c r="J36" s="194">
        <v>0</v>
      </c>
      <c r="K36" s="194">
        <f>ROUND(E36*J36,2)</f>
        <v>0</v>
      </c>
      <c r="L36" s="194">
        <v>0</v>
      </c>
      <c r="M36" s="194">
        <f>ROUND(E36*L36,2)</f>
        <v>0</v>
      </c>
      <c r="N36" s="195" t="s">
        <v>383</v>
      </c>
      <c r="O36" s="221" t="s">
        <v>281</v>
      </c>
      <c r="P36" s="32"/>
      <c r="Q36" s="32"/>
      <c r="R36" s="32"/>
      <c r="S36" s="32"/>
      <c r="T36" s="32"/>
      <c r="U36" s="32"/>
      <c r="V36" s="32"/>
      <c r="W36" s="32"/>
      <c r="X36" s="32"/>
      <c r="Y36" s="32"/>
      <c r="Z36" s="32"/>
      <c r="AA36" s="32"/>
      <c r="AB36" s="32"/>
      <c r="AC36" s="32"/>
      <c r="AD36" s="32"/>
      <c r="AE36" s="32" t="s">
        <v>384</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3466</v>
      </c>
      <c r="D37" s="236"/>
      <c r="E37" s="239">
        <v>4810.1549999999997</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386</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429</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v>0</v>
      </c>
      <c r="AD39" s="32"/>
      <c r="AE39" s="32" t="s">
        <v>377</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430</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379</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6</v>
      </c>
      <c r="B41" s="176" t="s">
        <v>431</v>
      </c>
      <c r="C41" s="202" t="s">
        <v>432</v>
      </c>
      <c r="D41" s="181" t="s">
        <v>382</v>
      </c>
      <c r="E41" s="186">
        <v>481.01549999999997</v>
      </c>
      <c r="F41" s="193"/>
      <c r="G41" s="194">
        <f>ROUND(E41*F41,2)</f>
        <v>0</v>
      </c>
      <c r="H41" s="194">
        <v>21</v>
      </c>
      <c r="I41" s="194">
        <f>G41*(1+H41/100)</f>
        <v>0</v>
      </c>
      <c r="J41" s="194">
        <v>0</v>
      </c>
      <c r="K41" s="194">
        <f>ROUND(E41*J41,2)</f>
        <v>0</v>
      </c>
      <c r="L41" s="194">
        <v>0</v>
      </c>
      <c r="M41" s="194">
        <f>ROUND(E41*L41,2)</f>
        <v>0</v>
      </c>
      <c r="N41" s="195"/>
      <c r="O41" s="221" t="s">
        <v>281</v>
      </c>
      <c r="P41" s="32"/>
      <c r="Q41" s="32"/>
      <c r="R41" s="32"/>
      <c r="S41" s="32"/>
      <c r="T41" s="32"/>
      <c r="U41" s="32"/>
      <c r="V41" s="32"/>
      <c r="W41" s="32"/>
      <c r="X41" s="32"/>
      <c r="Y41" s="32"/>
      <c r="Z41" s="32"/>
      <c r="AA41" s="32"/>
      <c r="AB41" s="32"/>
      <c r="AC41" s="32"/>
      <c r="AD41" s="32"/>
      <c r="AE41" s="32" t="s">
        <v>384</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312" t="s">
        <v>552</v>
      </c>
      <c r="C43" s="313"/>
      <c r="D43" s="314"/>
      <c r="E43" s="315"/>
      <c r="F43" s="316"/>
      <c r="G43" s="317"/>
      <c r="H43" s="194"/>
      <c r="I43" s="194"/>
      <c r="J43" s="194"/>
      <c r="K43" s="194"/>
      <c r="L43" s="194"/>
      <c r="M43" s="194"/>
      <c r="N43" s="195"/>
      <c r="O43" s="221"/>
      <c r="P43" s="32"/>
      <c r="Q43" s="32"/>
      <c r="R43" s="32"/>
      <c r="S43" s="32"/>
      <c r="T43" s="32"/>
      <c r="U43" s="32"/>
      <c r="V43" s="32"/>
      <c r="W43" s="32"/>
      <c r="X43" s="32"/>
      <c r="Y43" s="32"/>
      <c r="Z43" s="32"/>
      <c r="AA43" s="32"/>
      <c r="AB43" s="32"/>
      <c r="AC43" s="32">
        <v>0</v>
      </c>
      <c r="AD43" s="32"/>
      <c r="AE43" s="32" t="s">
        <v>377</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7</v>
      </c>
      <c r="B44" s="176" t="s">
        <v>474</v>
      </c>
      <c r="C44" s="202" t="s">
        <v>475</v>
      </c>
      <c r="D44" s="181" t="s">
        <v>382</v>
      </c>
      <c r="E44" s="186">
        <v>481.01549999999997</v>
      </c>
      <c r="F44" s="193"/>
      <c r="G44" s="194">
        <f>ROUND(E44*F44,2)</f>
        <v>0</v>
      </c>
      <c r="H44" s="194">
        <v>21</v>
      </c>
      <c r="I44" s="194">
        <f>G44*(1+H44/100)</f>
        <v>0</v>
      </c>
      <c r="J44" s="194">
        <v>0</v>
      </c>
      <c r="K44" s="194">
        <f>ROUND(E44*J44,2)</f>
        <v>0</v>
      </c>
      <c r="L44" s="194">
        <v>0</v>
      </c>
      <c r="M44" s="194">
        <f>ROUND(E44*L44,2)</f>
        <v>0</v>
      </c>
      <c r="N44" s="195" t="s">
        <v>383</v>
      </c>
      <c r="O44" s="221" t="s">
        <v>281</v>
      </c>
      <c r="P44" s="32"/>
      <c r="Q44" s="32"/>
      <c r="R44" s="32"/>
      <c r="S44" s="32"/>
      <c r="T44" s="32"/>
      <c r="U44" s="32"/>
      <c r="V44" s="32"/>
      <c r="W44" s="32"/>
      <c r="X44" s="32"/>
      <c r="Y44" s="32"/>
      <c r="Z44" s="32"/>
      <c r="AA44" s="32"/>
      <c r="AB44" s="32"/>
      <c r="AC44" s="32"/>
      <c r="AD44" s="32"/>
      <c r="AE44" s="32" t="s">
        <v>384</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216" t="s">
        <v>276</v>
      </c>
      <c r="B46" s="175" t="s">
        <v>68</v>
      </c>
      <c r="C46" s="201" t="s">
        <v>69</v>
      </c>
      <c r="D46" s="180"/>
      <c r="E46" s="185"/>
      <c r="F46" s="304">
        <f>SUM(G47:G50)</f>
        <v>0</v>
      </c>
      <c r="G46" s="305"/>
      <c r="H46" s="191"/>
      <c r="I46" s="191">
        <f>SUM(I47:I50)</f>
        <v>0</v>
      </c>
      <c r="J46" s="191"/>
      <c r="K46" s="191">
        <f>SUM(K47:K50)</f>
        <v>0</v>
      </c>
      <c r="L46" s="191"/>
      <c r="M46" s="191">
        <f>SUM(M47:M50)</f>
        <v>0</v>
      </c>
      <c r="N46" s="192"/>
      <c r="O46" s="220"/>
      <c r="AE46" t="s">
        <v>277</v>
      </c>
    </row>
    <row r="47" spans="1:60" outlineLevel="1" x14ac:dyDescent="0.2">
      <c r="A47" s="218"/>
      <c r="B47" s="318" t="s">
        <v>3467</v>
      </c>
      <c r="C47" s="319"/>
      <c r="D47" s="320"/>
      <c r="E47" s="321"/>
      <c r="F47" s="322"/>
      <c r="G47" s="323"/>
      <c r="H47" s="194"/>
      <c r="I47" s="194"/>
      <c r="J47" s="194"/>
      <c r="K47" s="194"/>
      <c r="L47" s="194"/>
      <c r="M47" s="194"/>
      <c r="N47" s="195"/>
      <c r="O47" s="221"/>
      <c r="P47" s="32"/>
      <c r="Q47" s="32"/>
      <c r="R47" s="32"/>
      <c r="S47" s="32"/>
      <c r="T47" s="32"/>
      <c r="U47" s="32"/>
      <c r="V47" s="32"/>
      <c r="W47" s="32"/>
      <c r="X47" s="32"/>
      <c r="Y47" s="32"/>
      <c r="Z47" s="32"/>
      <c r="AA47" s="32"/>
      <c r="AB47" s="32"/>
      <c r="AC47" s="32">
        <v>0</v>
      </c>
      <c r="AD47" s="32"/>
      <c r="AE47" s="32" t="s">
        <v>377</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3468</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379</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3469</v>
      </c>
      <c r="C49" s="202" t="s">
        <v>3470</v>
      </c>
      <c r="D49" s="181" t="s">
        <v>610</v>
      </c>
      <c r="E49" s="186">
        <v>1502</v>
      </c>
      <c r="F49" s="193"/>
      <c r="G49" s="194">
        <f>ROUND(E49*F49,2)</f>
        <v>0</v>
      </c>
      <c r="H49" s="194">
        <v>21</v>
      </c>
      <c r="I49" s="194">
        <f>G49*(1+H49/100)</f>
        <v>0</v>
      </c>
      <c r="J49" s="194">
        <v>0</v>
      </c>
      <c r="K49" s="194">
        <f>ROUND(E49*J49,2)</f>
        <v>0</v>
      </c>
      <c r="L49" s="194">
        <v>0</v>
      </c>
      <c r="M49" s="194">
        <f>ROUND(E49*L49,2)</f>
        <v>0</v>
      </c>
      <c r="N49" s="195"/>
      <c r="O49" s="221" t="s">
        <v>281</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x14ac:dyDescent="0.2">
      <c r="A51" s="216" t="s">
        <v>276</v>
      </c>
      <c r="B51" s="175" t="s">
        <v>66</v>
      </c>
      <c r="C51" s="201" t="s">
        <v>67</v>
      </c>
      <c r="D51" s="180"/>
      <c r="E51" s="185"/>
      <c r="F51" s="304">
        <f>SUM(G52:G55)</f>
        <v>0</v>
      </c>
      <c r="G51" s="305"/>
      <c r="H51" s="191"/>
      <c r="I51" s="191">
        <f>SUM(I52:I55)</f>
        <v>0</v>
      </c>
      <c r="J51" s="191"/>
      <c r="K51" s="191">
        <f>SUM(K52:K55)</f>
        <v>0</v>
      </c>
      <c r="L51" s="191"/>
      <c r="M51" s="191">
        <f>SUM(M52:M55)</f>
        <v>0</v>
      </c>
      <c r="N51" s="192"/>
      <c r="O51" s="220"/>
      <c r="AE51" t="s">
        <v>277</v>
      </c>
    </row>
    <row r="52" spans="1:60" outlineLevel="1" x14ac:dyDescent="0.2">
      <c r="A52" s="218"/>
      <c r="B52" s="318" t="s">
        <v>3471</v>
      </c>
      <c r="C52" s="319"/>
      <c r="D52" s="320"/>
      <c r="E52" s="321"/>
      <c r="F52" s="322"/>
      <c r="G52" s="323"/>
      <c r="H52" s="194"/>
      <c r="I52" s="194"/>
      <c r="J52" s="194"/>
      <c r="K52" s="194"/>
      <c r="L52" s="194"/>
      <c r="M52" s="194"/>
      <c r="N52" s="195"/>
      <c r="O52" s="221"/>
      <c r="P52" s="32"/>
      <c r="Q52" s="32"/>
      <c r="R52" s="32"/>
      <c r="S52" s="32"/>
      <c r="T52" s="32"/>
      <c r="U52" s="32"/>
      <c r="V52" s="32"/>
      <c r="W52" s="32"/>
      <c r="X52" s="32"/>
      <c r="Y52" s="32"/>
      <c r="Z52" s="32"/>
      <c r="AA52" s="32"/>
      <c r="AB52" s="32"/>
      <c r="AC52" s="32">
        <v>0</v>
      </c>
      <c r="AD52" s="32"/>
      <c r="AE52" s="32" t="s">
        <v>377</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3472</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379</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3473</v>
      </c>
      <c r="C54" s="202" t="s">
        <v>3474</v>
      </c>
      <c r="D54" s="181" t="s">
        <v>610</v>
      </c>
      <c r="E54" s="186">
        <v>1502</v>
      </c>
      <c r="F54" s="193"/>
      <c r="G54" s="194">
        <f>ROUND(E54*F54,2)</f>
        <v>0</v>
      </c>
      <c r="H54" s="194">
        <v>21</v>
      </c>
      <c r="I54" s="194">
        <f>G54*(1+H54/100)</f>
        <v>0</v>
      </c>
      <c r="J54" s="194">
        <v>0</v>
      </c>
      <c r="K54" s="194">
        <f>ROUND(E54*J54,2)</f>
        <v>0</v>
      </c>
      <c r="L54" s="194">
        <v>0</v>
      </c>
      <c r="M54" s="194">
        <f>ROUND(E54*L54,2)</f>
        <v>0</v>
      </c>
      <c r="N54" s="195" t="s">
        <v>383</v>
      </c>
      <c r="O54" s="221" t="s">
        <v>281</v>
      </c>
      <c r="P54" s="32"/>
      <c r="Q54" s="32"/>
      <c r="R54" s="32"/>
      <c r="S54" s="32"/>
      <c r="T54" s="32"/>
      <c r="U54" s="32"/>
      <c r="V54" s="32"/>
      <c r="W54" s="32"/>
      <c r="X54" s="32"/>
      <c r="Y54" s="32"/>
      <c r="Z54" s="32"/>
      <c r="AA54" s="32"/>
      <c r="AB54" s="32"/>
      <c r="AC54" s="32"/>
      <c r="AD54" s="32"/>
      <c r="AE54" s="32" t="s">
        <v>384</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16" t="s">
        <v>276</v>
      </c>
      <c r="B56" s="175" t="s">
        <v>68</v>
      </c>
      <c r="C56" s="201" t="s">
        <v>69</v>
      </c>
      <c r="D56" s="180"/>
      <c r="E56" s="185"/>
      <c r="F56" s="304">
        <f>SUM(G57:G66)</f>
        <v>0</v>
      </c>
      <c r="G56" s="305"/>
      <c r="H56" s="191"/>
      <c r="I56" s="191">
        <f>SUM(I57:I66)</f>
        <v>0</v>
      </c>
      <c r="J56" s="191"/>
      <c r="K56" s="191">
        <f>SUM(K57:K66)</f>
        <v>0</v>
      </c>
      <c r="L56" s="191"/>
      <c r="M56" s="191">
        <f>SUM(M57:M66)</f>
        <v>0</v>
      </c>
      <c r="N56" s="192"/>
      <c r="O56" s="220"/>
      <c r="AE56" t="s">
        <v>277</v>
      </c>
    </row>
    <row r="57" spans="1:60" outlineLevel="1" x14ac:dyDescent="0.2">
      <c r="A57" s="218"/>
      <c r="B57" s="318" t="s">
        <v>3475</v>
      </c>
      <c r="C57" s="319"/>
      <c r="D57" s="320"/>
      <c r="E57" s="321"/>
      <c r="F57" s="322"/>
      <c r="G57" s="323"/>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377</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10</v>
      </c>
      <c r="B58" s="176" t="s">
        <v>3476</v>
      </c>
      <c r="C58" s="202" t="s">
        <v>3477</v>
      </c>
      <c r="D58" s="181" t="s">
        <v>610</v>
      </c>
      <c r="E58" s="186">
        <v>1502</v>
      </c>
      <c r="F58" s="193"/>
      <c r="G58" s="194">
        <f>ROUND(E58*F58,2)</f>
        <v>0</v>
      </c>
      <c r="H58" s="194">
        <v>21</v>
      </c>
      <c r="I58" s="194">
        <f>G58*(1+H58/100)</f>
        <v>0</v>
      </c>
      <c r="J58" s="194">
        <v>0</v>
      </c>
      <c r="K58" s="194">
        <f>ROUND(E58*J58,2)</f>
        <v>0</v>
      </c>
      <c r="L58" s="194">
        <v>0</v>
      </c>
      <c r="M58" s="194">
        <f>ROUND(E58*L58,2)</f>
        <v>0</v>
      </c>
      <c r="N58" s="195"/>
      <c r="O58" s="221" t="s">
        <v>281</v>
      </c>
      <c r="P58" s="32"/>
      <c r="Q58" s="32"/>
      <c r="R58" s="32"/>
      <c r="S58" s="32"/>
      <c r="T58" s="32"/>
      <c r="U58" s="32"/>
      <c r="V58" s="32"/>
      <c r="W58" s="32"/>
      <c r="X58" s="32"/>
      <c r="Y58" s="32"/>
      <c r="Z58" s="32"/>
      <c r="AA58" s="32"/>
      <c r="AB58" s="32"/>
      <c r="AC58" s="32"/>
      <c r="AD58" s="32"/>
      <c r="AE58" s="32" t="s">
        <v>384</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11</v>
      </c>
      <c r="B60" s="176" t="s">
        <v>3478</v>
      </c>
      <c r="C60" s="202" t="s">
        <v>3479</v>
      </c>
      <c r="D60" s="181" t="s">
        <v>610</v>
      </c>
      <c r="E60" s="186">
        <v>3004</v>
      </c>
      <c r="F60" s="193"/>
      <c r="G60" s="194">
        <f>ROUND(E60*F60,2)</f>
        <v>0</v>
      </c>
      <c r="H60" s="194">
        <v>21</v>
      </c>
      <c r="I60" s="194">
        <f>G60*(1+H60/100)</f>
        <v>0</v>
      </c>
      <c r="J60" s="194">
        <v>0</v>
      </c>
      <c r="K60" s="194">
        <f>ROUND(E60*J60,2)</f>
        <v>0</v>
      </c>
      <c r="L60" s="194">
        <v>0</v>
      </c>
      <c r="M60" s="194">
        <f>ROUND(E60*L60,2)</f>
        <v>0</v>
      </c>
      <c r="N60" s="195"/>
      <c r="O60" s="221" t="s">
        <v>281</v>
      </c>
      <c r="P60" s="32"/>
      <c r="Q60" s="32"/>
      <c r="R60" s="32"/>
      <c r="S60" s="32"/>
      <c r="T60" s="32"/>
      <c r="U60" s="32"/>
      <c r="V60" s="32"/>
      <c r="W60" s="32"/>
      <c r="X60" s="32"/>
      <c r="Y60" s="32"/>
      <c r="Z60" s="32"/>
      <c r="AA60" s="32"/>
      <c r="AB60" s="32"/>
      <c r="AC60" s="32"/>
      <c r="AD60" s="32"/>
      <c r="AE60" s="32" t="s">
        <v>384</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3480</v>
      </c>
      <c r="D61" s="236"/>
      <c r="E61" s="239">
        <v>3004</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312" t="s">
        <v>3481</v>
      </c>
      <c r="C63" s="313"/>
      <c r="D63" s="314"/>
      <c r="E63" s="315"/>
      <c r="F63" s="316"/>
      <c r="G63" s="317"/>
      <c r="H63" s="194"/>
      <c r="I63" s="194"/>
      <c r="J63" s="194"/>
      <c r="K63" s="194"/>
      <c r="L63" s="194"/>
      <c r="M63" s="194"/>
      <c r="N63" s="195"/>
      <c r="O63" s="221"/>
      <c r="P63" s="32"/>
      <c r="Q63" s="32"/>
      <c r="R63" s="32"/>
      <c r="S63" s="32"/>
      <c r="T63" s="32"/>
      <c r="U63" s="32"/>
      <c r="V63" s="32"/>
      <c r="W63" s="32"/>
      <c r="X63" s="32"/>
      <c r="Y63" s="32"/>
      <c r="Z63" s="32"/>
      <c r="AA63" s="32"/>
      <c r="AB63" s="32"/>
      <c r="AC63" s="32">
        <v>0</v>
      </c>
      <c r="AD63" s="32"/>
      <c r="AE63" s="32" t="s">
        <v>377</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3482</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379</v>
      </c>
      <c r="AF64" s="32"/>
      <c r="AG64" s="32"/>
      <c r="AH64" s="32"/>
      <c r="AI64" s="32"/>
      <c r="AJ64" s="32"/>
      <c r="AK64" s="32"/>
      <c r="AL64" s="32"/>
      <c r="AM64" s="32"/>
      <c r="AN64" s="32"/>
      <c r="AO64" s="32"/>
      <c r="AP64" s="32"/>
      <c r="AQ64" s="32"/>
      <c r="AR64" s="32"/>
      <c r="AS64" s="32"/>
      <c r="AT64" s="32"/>
      <c r="AU64" s="32"/>
      <c r="AV64" s="32"/>
      <c r="AW64" s="32"/>
      <c r="AX64" s="32"/>
      <c r="AY64" s="32"/>
      <c r="AZ64" s="235" t="str">
        <f>B64</f>
        <v>Ošetření trávníku bez ohledu na způsob založení, tj. pokosení se shrabáním, naložením shrabků na dopravní prostředek s odvezením do 20 km a se složením</v>
      </c>
      <c r="BA64" s="32"/>
      <c r="BB64" s="32"/>
      <c r="BC64" s="32"/>
      <c r="BD64" s="32"/>
      <c r="BE64" s="32"/>
      <c r="BF64" s="32"/>
      <c r="BG64" s="32"/>
      <c r="BH64" s="32"/>
    </row>
    <row r="65" spans="1:60" outlineLevel="1" x14ac:dyDescent="0.2">
      <c r="A65" s="217">
        <v>12</v>
      </c>
      <c r="B65" s="176" t="s">
        <v>3483</v>
      </c>
      <c r="C65" s="202" t="s">
        <v>3484</v>
      </c>
      <c r="D65" s="181" t="s">
        <v>610</v>
      </c>
      <c r="E65" s="186">
        <v>1502</v>
      </c>
      <c r="F65" s="193"/>
      <c r="G65" s="194">
        <f>ROUND(E65*F65,2)</f>
        <v>0</v>
      </c>
      <c r="H65" s="194">
        <v>21</v>
      </c>
      <c r="I65" s="194">
        <f>G65*(1+H65/100)</f>
        <v>0</v>
      </c>
      <c r="J65" s="194">
        <v>0</v>
      </c>
      <c r="K65" s="194">
        <f>ROUND(E65*J65,2)</f>
        <v>0</v>
      </c>
      <c r="L65" s="194">
        <v>0</v>
      </c>
      <c r="M65" s="194">
        <f>ROUND(E65*L65,2)</f>
        <v>0</v>
      </c>
      <c r="N65" s="195"/>
      <c r="O65" s="221" t="s">
        <v>281</v>
      </c>
      <c r="P65" s="32"/>
      <c r="Q65" s="32"/>
      <c r="R65" s="32"/>
      <c r="S65" s="32"/>
      <c r="T65" s="32"/>
      <c r="U65" s="32"/>
      <c r="V65" s="32"/>
      <c r="W65" s="32"/>
      <c r="X65" s="32"/>
      <c r="Y65" s="32"/>
      <c r="Z65" s="32"/>
      <c r="AA65" s="32"/>
      <c r="AB65" s="32"/>
      <c r="AC65" s="32"/>
      <c r="AD65" s="32"/>
      <c r="AE65" s="32" t="s">
        <v>384</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x14ac:dyDescent="0.2">
      <c r="A67" s="216" t="s">
        <v>276</v>
      </c>
      <c r="B67" s="175" t="s">
        <v>84</v>
      </c>
      <c r="C67" s="201" t="s">
        <v>85</v>
      </c>
      <c r="D67" s="180"/>
      <c r="E67" s="185"/>
      <c r="F67" s="304">
        <f>SUM(G68:G86)</f>
        <v>0</v>
      </c>
      <c r="G67" s="305"/>
      <c r="H67" s="191"/>
      <c r="I67" s="191">
        <f>SUM(I68:I86)</f>
        <v>0</v>
      </c>
      <c r="J67" s="191"/>
      <c r="K67" s="191">
        <f>SUM(K68:K86)</f>
        <v>42.279999999999994</v>
      </c>
      <c r="L67" s="191"/>
      <c r="M67" s="191">
        <f>SUM(M68:M86)</f>
        <v>0</v>
      </c>
      <c r="N67" s="192"/>
      <c r="O67" s="220"/>
      <c r="AE67" t="s">
        <v>277</v>
      </c>
    </row>
    <row r="68" spans="1:60" outlineLevel="1" x14ac:dyDescent="0.2">
      <c r="A68" s="218"/>
      <c r="B68" s="318" t="s">
        <v>3485</v>
      </c>
      <c r="C68" s="319"/>
      <c r="D68" s="320"/>
      <c r="E68" s="321"/>
      <c r="F68" s="322"/>
      <c r="G68" s="323"/>
      <c r="H68" s="194"/>
      <c r="I68" s="194"/>
      <c r="J68" s="194"/>
      <c r="K68" s="194"/>
      <c r="L68" s="194"/>
      <c r="M68" s="194"/>
      <c r="N68" s="195"/>
      <c r="O68" s="221"/>
      <c r="P68" s="32"/>
      <c r="Q68" s="32"/>
      <c r="R68" s="32"/>
      <c r="S68" s="32"/>
      <c r="T68" s="32"/>
      <c r="U68" s="32"/>
      <c r="V68" s="32"/>
      <c r="W68" s="32"/>
      <c r="X68" s="32"/>
      <c r="Y68" s="32"/>
      <c r="Z68" s="32"/>
      <c r="AA68" s="32"/>
      <c r="AB68" s="32"/>
      <c r="AC68" s="32">
        <v>0</v>
      </c>
      <c r="AD68" s="32"/>
      <c r="AE68" s="32" t="s">
        <v>377</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13</v>
      </c>
      <c r="B69" s="176" t="s">
        <v>3486</v>
      </c>
      <c r="C69" s="202" t="s">
        <v>3487</v>
      </c>
      <c r="D69" s="181" t="s">
        <v>560</v>
      </c>
      <c r="E69" s="186">
        <v>60</v>
      </c>
      <c r="F69" s="193"/>
      <c r="G69" s="194">
        <f>ROUND(E69*F69,2)</f>
        <v>0</v>
      </c>
      <c r="H69" s="194">
        <v>21</v>
      </c>
      <c r="I69" s="194">
        <f>G69*(1+H69/100)</f>
        <v>0</v>
      </c>
      <c r="J69" s="194">
        <v>0.28999999999999998</v>
      </c>
      <c r="K69" s="194">
        <f>ROUND(E69*J69,2)</f>
        <v>17.399999999999999</v>
      </c>
      <c r="L69" s="194">
        <v>0</v>
      </c>
      <c r="M69" s="194">
        <f>ROUND(E69*L69,2)</f>
        <v>0</v>
      </c>
      <c r="N69" s="195"/>
      <c r="O69" s="221" t="s">
        <v>281</v>
      </c>
      <c r="P69" s="32"/>
      <c r="Q69" s="32"/>
      <c r="R69" s="32"/>
      <c r="S69" s="32"/>
      <c r="T69" s="32"/>
      <c r="U69" s="32"/>
      <c r="V69" s="32"/>
      <c r="W69" s="32"/>
      <c r="X69" s="32"/>
      <c r="Y69" s="32"/>
      <c r="Z69" s="32"/>
      <c r="AA69" s="32"/>
      <c r="AB69" s="32"/>
      <c r="AC69" s="32"/>
      <c r="AD69" s="32"/>
      <c r="AE69" s="32" t="s">
        <v>397</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3488</v>
      </c>
      <c r="D70" s="236"/>
      <c r="E70" s="239">
        <v>60</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386</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14</v>
      </c>
      <c r="B72" s="176" t="s">
        <v>3489</v>
      </c>
      <c r="C72" s="202" t="s">
        <v>3490</v>
      </c>
      <c r="D72" s="181" t="s">
        <v>560</v>
      </c>
      <c r="E72" s="186">
        <v>32.4</v>
      </c>
      <c r="F72" s="193"/>
      <c r="G72" s="194">
        <f>ROUND(E72*F72,2)</f>
        <v>0</v>
      </c>
      <c r="H72" s="194">
        <v>21</v>
      </c>
      <c r="I72" s="194">
        <f>G72*(1+H72/100)</f>
        <v>0</v>
      </c>
      <c r="J72" s="194">
        <v>0.2475</v>
      </c>
      <c r="K72" s="194">
        <f>ROUND(E72*J72,2)</f>
        <v>8.02</v>
      </c>
      <c r="L72" s="194">
        <v>0</v>
      </c>
      <c r="M72" s="194">
        <f>ROUND(E72*L72,2)</f>
        <v>0</v>
      </c>
      <c r="N72" s="195"/>
      <c r="O72" s="221" t="s">
        <v>281</v>
      </c>
      <c r="P72" s="32"/>
      <c r="Q72" s="32"/>
      <c r="R72" s="32"/>
      <c r="S72" s="32"/>
      <c r="T72" s="32"/>
      <c r="U72" s="32"/>
      <c r="V72" s="32"/>
      <c r="W72" s="32"/>
      <c r="X72" s="32"/>
      <c r="Y72" s="32"/>
      <c r="Z72" s="32"/>
      <c r="AA72" s="32"/>
      <c r="AB72" s="32"/>
      <c r="AC72" s="32"/>
      <c r="AD72" s="32"/>
      <c r="AE72" s="32" t="s">
        <v>397</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3491</v>
      </c>
      <c r="D73" s="236"/>
      <c r="E73" s="239">
        <v>32.4</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15</v>
      </c>
      <c r="B75" s="176" t="s">
        <v>3492</v>
      </c>
      <c r="C75" s="202" t="s">
        <v>3493</v>
      </c>
      <c r="D75" s="181" t="s">
        <v>560</v>
      </c>
      <c r="E75" s="186">
        <v>13.2</v>
      </c>
      <c r="F75" s="193"/>
      <c r="G75" s="194">
        <f>ROUND(E75*F75,2)</f>
        <v>0</v>
      </c>
      <c r="H75" s="194">
        <v>21</v>
      </c>
      <c r="I75" s="194">
        <f>G75*(1+H75/100)</f>
        <v>0</v>
      </c>
      <c r="J75" s="194">
        <v>0.1925</v>
      </c>
      <c r="K75" s="194">
        <f>ROUND(E75*J75,2)</f>
        <v>2.54</v>
      </c>
      <c r="L75" s="194">
        <v>0</v>
      </c>
      <c r="M75" s="194">
        <f>ROUND(E75*L75,2)</f>
        <v>0</v>
      </c>
      <c r="N75" s="195"/>
      <c r="O75" s="221" t="s">
        <v>281</v>
      </c>
      <c r="P75" s="32"/>
      <c r="Q75" s="32"/>
      <c r="R75" s="32"/>
      <c r="S75" s="32"/>
      <c r="T75" s="32"/>
      <c r="U75" s="32"/>
      <c r="V75" s="32"/>
      <c r="W75" s="32"/>
      <c r="X75" s="32"/>
      <c r="Y75" s="32"/>
      <c r="Z75" s="32"/>
      <c r="AA75" s="32"/>
      <c r="AB75" s="32"/>
      <c r="AC75" s="32"/>
      <c r="AD75" s="32"/>
      <c r="AE75" s="32" t="s">
        <v>397</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3494</v>
      </c>
      <c r="D76" s="236"/>
      <c r="E76" s="239">
        <v>13.2</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386</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ht="22.5" outlineLevel="1" x14ac:dyDescent="0.2">
      <c r="A78" s="217">
        <v>16</v>
      </c>
      <c r="B78" s="176" t="s">
        <v>3495</v>
      </c>
      <c r="C78" s="202" t="s">
        <v>3496</v>
      </c>
      <c r="D78" s="181" t="s">
        <v>498</v>
      </c>
      <c r="E78" s="186">
        <v>50.5</v>
      </c>
      <c r="F78" s="193"/>
      <c r="G78" s="194">
        <f>ROUND(E78*F78,2)</f>
        <v>0</v>
      </c>
      <c r="H78" s="194">
        <v>21</v>
      </c>
      <c r="I78" s="194">
        <f>G78*(1+H78/100)</f>
        <v>0</v>
      </c>
      <c r="J78" s="194">
        <v>7.1999999999999995E-2</v>
      </c>
      <c r="K78" s="194">
        <f>ROUND(E78*J78,2)</f>
        <v>3.64</v>
      </c>
      <c r="L78" s="194">
        <v>0</v>
      </c>
      <c r="M78" s="194">
        <f>ROUND(E78*L78,2)</f>
        <v>0</v>
      </c>
      <c r="N78" s="195" t="s">
        <v>479</v>
      </c>
      <c r="O78" s="221" t="s">
        <v>281</v>
      </c>
      <c r="P78" s="32"/>
      <c r="Q78" s="32"/>
      <c r="R78" s="32"/>
      <c r="S78" s="32"/>
      <c r="T78" s="32"/>
      <c r="U78" s="32"/>
      <c r="V78" s="32"/>
      <c r="W78" s="32"/>
      <c r="X78" s="32"/>
      <c r="Y78" s="32"/>
      <c r="Z78" s="32"/>
      <c r="AA78" s="32"/>
      <c r="AB78" s="32"/>
      <c r="AC78" s="32"/>
      <c r="AD78" s="32"/>
      <c r="AE78" s="32" t="s">
        <v>480</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ht="22.5" outlineLevel="1" x14ac:dyDescent="0.2">
      <c r="A80" s="217">
        <v>17</v>
      </c>
      <c r="B80" s="176" t="s">
        <v>3497</v>
      </c>
      <c r="C80" s="202" t="s">
        <v>3498</v>
      </c>
      <c r="D80" s="181" t="s">
        <v>498</v>
      </c>
      <c r="E80" s="186">
        <v>36.36</v>
      </c>
      <c r="F80" s="193"/>
      <c r="G80" s="194">
        <f>ROUND(E80*F80,2)</f>
        <v>0</v>
      </c>
      <c r="H80" s="194">
        <v>21</v>
      </c>
      <c r="I80" s="194">
        <f>G80*(1+H80/100)</f>
        <v>0</v>
      </c>
      <c r="J80" s="194">
        <v>6.1499999999999999E-2</v>
      </c>
      <c r="K80" s="194">
        <f>ROUND(E80*J80,2)</f>
        <v>2.2400000000000002</v>
      </c>
      <c r="L80" s="194">
        <v>0</v>
      </c>
      <c r="M80" s="194">
        <f>ROUND(E80*L80,2)</f>
        <v>0</v>
      </c>
      <c r="N80" s="195" t="s">
        <v>479</v>
      </c>
      <c r="O80" s="221" t="s">
        <v>281</v>
      </c>
      <c r="P80" s="32"/>
      <c r="Q80" s="32"/>
      <c r="R80" s="32"/>
      <c r="S80" s="32"/>
      <c r="T80" s="32"/>
      <c r="U80" s="32"/>
      <c r="V80" s="32"/>
      <c r="W80" s="32"/>
      <c r="X80" s="32"/>
      <c r="Y80" s="32"/>
      <c r="Z80" s="32"/>
      <c r="AA80" s="32"/>
      <c r="AB80" s="32"/>
      <c r="AC80" s="32"/>
      <c r="AD80" s="32"/>
      <c r="AE80" s="32" t="s">
        <v>480</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3499</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377</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3500</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1</v>
      </c>
      <c r="AD83" s="32"/>
      <c r="AE83" s="32" t="s">
        <v>377</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18</v>
      </c>
      <c r="B84" s="176" t="s">
        <v>3501</v>
      </c>
      <c r="C84" s="202" t="s">
        <v>720</v>
      </c>
      <c r="D84" s="181" t="s">
        <v>382</v>
      </c>
      <c r="E84" s="186">
        <v>3.3412500000000001</v>
      </c>
      <c r="F84" s="193"/>
      <c r="G84" s="194">
        <f>ROUND(E84*F84,2)</f>
        <v>0</v>
      </c>
      <c r="H84" s="194">
        <v>21</v>
      </c>
      <c r="I84" s="194">
        <f>G84*(1+H84/100)</f>
        <v>0</v>
      </c>
      <c r="J84" s="194">
        <v>2.5249999999999999</v>
      </c>
      <c r="K84" s="194">
        <f>ROUND(E84*J84,2)</f>
        <v>8.44</v>
      </c>
      <c r="L84" s="194">
        <v>0</v>
      </c>
      <c r="M84" s="194">
        <f>ROUND(E84*L84,2)</f>
        <v>0</v>
      </c>
      <c r="N84" s="195" t="s">
        <v>611</v>
      </c>
      <c r="O84" s="221" t="s">
        <v>281</v>
      </c>
      <c r="P84" s="32"/>
      <c r="Q84" s="32"/>
      <c r="R84" s="32"/>
      <c r="S84" s="32"/>
      <c r="T84" s="32"/>
      <c r="U84" s="32"/>
      <c r="V84" s="32"/>
      <c r="W84" s="32"/>
      <c r="X84" s="32"/>
      <c r="Y84" s="32"/>
      <c r="Z84" s="32"/>
      <c r="AA84" s="32"/>
      <c r="AB84" s="32"/>
      <c r="AC84" s="32"/>
      <c r="AD84" s="32"/>
      <c r="AE84" s="32" t="s">
        <v>397</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3502</v>
      </c>
      <c r="D85" s="236"/>
      <c r="E85" s="239">
        <v>3.3412500000000001</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386</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x14ac:dyDescent="0.2">
      <c r="A87" s="216" t="s">
        <v>276</v>
      </c>
      <c r="B87" s="175" t="s">
        <v>74</v>
      </c>
      <c r="C87" s="201" t="s">
        <v>75</v>
      </c>
      <c r="D87" s="180"/>
      <c r="E87" s="185"/>
      <c r="F87" s="304">
        <f>SUM(G88:G98)</f>
        <v>0</v>
      </c>
      <c r="G87" s="305"/>
      <c r="H87" s="191"/>
      <c r="I87" s="191">
        <f>SUM(I88:I98)</f>
        <v>0</v>
      </c>
      <c r="J87" s="191"/>
      <c r="K87" s="191">
        <f>SUM(K88:K98)</f>
        <v>7.77</v>
      </c>
      <c r="L87" s="191"/>
      <c r="M87" s="191">
        <f>SUM(M88:M98)</f>
        <v>0</v>
      </c>
      <c r="N87" s="192"/>
      <c r="O87" s="220"/>
      <c r="AE87" t="s">
        <v>277</v>
      </c>
    </row>
    <row r="88" spans="1:60" outlineLevel="1" x14ac:dyDescent="0.2">
      <c r="A88" s="218"/>
      <c r="B88" s="318" t="s">
        <v>1780</v>
      </c>
      <c r="C88" s="319"/>
      <c r="D88" s="320"/>
      <c r="E88" s="321"/>
      <c r="F88" s="322"/>
      <c r="G88" s="323"/>
      <c r="H88" s="194"/>
      <c r="I88" s="194"/>
      <c r="J88" s="194"/>
      <c r="K88" s="194"/>
      <c r="L88" s="194"/>
      <c r="M88" s="194"/>
      <c r="N88" s="195"/>
      <c r="O88" s="221"/>
      <c r="P88" s="32"/>
      <c r="Q88" s="32"/>
      <c r="R88" s="32"/>
      <c r="S88" s="32"/>
      <c r="T88" s="32"/>
      <c r="U88" s="32"/>
      <c r="V88" s="32"/>
      <c r="W88" s="32"/>
      <c r="X88" s="32"/>
      <c r="Y88" s="32"/>
      <c r="Z88" s="32"/>
      <c r="AA88" s="32"/>
      <c r="AB88" s="32"/>
      <c r="AC88" s="32">
        <v>0</v>
      </c>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ht="22.5" outlineLevel="1" x14ac:dyDescent="0.2">
      <c r="A89" s="218"/>
      <c r="B89" s="312" t="s">
        <v>1781</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379</v>
      </c>
      <c r="AF89" s="32"/>
      <c r="AG89" s="32"/>
      <c r="AH89" s="32"/>
      <c r="AI89" s="32"/>
      <c r="AJ89" s="32"/>
      <c r="AK89" s="32"/>
      <c r="AL89" s="32"/>
      <c r="AM89" s="32"/>
      <c r="AN89" s="32"/>
      <c r="AO89" s="32"/>
      <c r="AP89" s="32"/>
      <c r="AQ89" s="32"/>
      <c r="AR89" s="32"/>
      <c r="AS89" s="32"/>
      <c r="AT89" s="32"/>
      <c r="AU89" s="32"/>
      <c r="AV89" s="32"/>
      <c r="AW89" s="32"/>
      <c r="AX89" s="32"/>
      <c r="AY89" s="32"/>
      <c r="AZ89" s="235" t="str">
        <f>B89</f>
        <v>sypaninou z vhodných hornin tř. 1 - 4 nebo materiálem připraveným podél výkopu ve vzdálenosti do 3 m od jeho kraje, pro jakoukoliv hloubku výkopu a jakoukoliv míru zhutnění,</v>
      </c>
      <c r="BA89" s="32"/>
      <c r="BB89" s="32"/>
      <c r="BC89" s="32"/>
      <c r="BD89" s="32"/>
      <c r="BE89" s="32"/>
      <c r="BF89" s="32"/>
      <c r="BG89" s="32"/>
      <c r="BH89" s="32"/>
    </row>
    <row r="90" spans="1:60" outlineLevel="1" x14ac:dyDescent="0.2">
      <c r="A90" s="217">
        <v>19</v>
      </c>
      <c r="B90" s="176" t="s">
        <v>1782</v>
      </c>
      <c r="C90" s="202" t="s">
        <v>457</v>
      </c>
      <c r="D90" s="181" t="s">
        <v>382</v>
      </c>
      <c r="E90" s="186">
        <v>4.46</v>
      </c>
      <c r="F90" s="193"/>
      <c r="G90" s="194">
        <f>ROUND(E90*F90,2)</f>
        <v>0</v>
      </c>
      <c r="H90" s="194">
        <v>21</v>
      </c>
      <c r="I90" s="194">
        <f>G90*(1+H90/100)</f>
        <v>0</v>
      </c>
      <c r="J90" s="194">
        <v>1.7</v>
      </c>
      <c r="K90" s="194">
        <f>ROUND(E90*J90,2)</f>
        <v>7.58</v>
      </c>
      <c r="L90" s="194">
        <v>0</v>
      </c>
      <c r="M90" s="194">
        <f>ROUND(E90*L90,2)</f>
        <v>0</v>
      </c>
      <c r="N90" s="195" t="s">
        <v>383</v>
      </c>
      <c r="O90" s="221" t="s">
        <v>281</v>
      </c>
      <c r="P90" s="32"/>
      <c r="Q90" s="32"/>
      <c r="R90" s="32"/>
      <c r="S90" s="32"/>
      <c r="T90" s="32"/>
      <c r="U90" s="32"/>
      <c r="V90" s="32"/>
      <c r="W90" s="32"/>
      <c r="X90" s="32"/>
      <c r="Y90" s="32"/>
      <c r="Z90" s="32"/>
      <c r="AA90" s="32"/>
      <c r="AB90" s="32"/>
      <c r="AC90" s="32"/>
      <c r="AD90" s="32"/>
      <c r="AE90" s="32" t="s">
        <v>397</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ht="33.75" outlineLevel="1" x14ac:dyDescent="0.2">
      <c r="A91" s="218"/>
      <c r="B91" s="177"/>
      <c r="C91" s="203" t="s">
        <v>3503</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284</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20</v>
      </c>
      <c r="B93" s="176" t="s">
        <v>3504</v>
      </c>
      <c r="C93" s="202" t="s">
        <v>3505</v>
      </c>
      <c r="D93" s="181" t="s">
        <v>498</v>
      </c>
      <c r="E93" s="186">
        <v>3</v>
      </c>
      <c r="F93" s="193"/>
      <c r="G93" s="194">
        <f>ROUND(E93*F93,2)</f>
        <v>0</v>
      </c>
      <c r="H93" s="194">
        <v>21</v>
      </c>
      <c r="I93" s="194">
        <f>G93*(1+H93/100)</f>
        <v>0</v>
      </c>
      <c r="J93" s="194">
        <v>5.0189999999999999E-2</v>
      </c>
      <c r="K93" s="194">
        <f>ROUND(E93*J93,2)</f>
        <v>0.15</v>
      </c>
      <c r="L93" s="194">
        <v>0</v>
      </c>
      <c r="M93" s="194">
        <f>ROUND(E93*L93,2)</f>
        <v>0</v>
      </c>
      <c r="N93" s="195"/>
      <c r="O93" s="221" t="s">
        <v>295</v>
      </c>
      <c r="P93" s="32"/>
      <c r="Q93" s="32"/>
      <c r="R93" s="32"/>
      <c r="S93" s="32"/>
      <c r="T93" s="32"/>
      <c r="U93" s="32"/>
      <c r="V93" s="32"/>
      <c r="W93" s="32"/>
      <c r="X93" s="32"/>
      <c r="Y93" s="32"/>
      <c r="Z93" s="32"/>
      <c r="AA93" s="32"/>
      <c r="AB93" s="32"/>
      <c r="AC93" s="32"/>
      <c r="AD93" s="32"/>
      <c r="AE93" s="32" t="s">
        <v>480</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7">
        <v>21</v>
      </c>
      <c r="B95" s="176" t="s">
        <v>3506</v>
      </c>
      <c r="C95" s="202" t="s">
        <v>3507</v>
      </c>
      <c r="D95" s="181" t="s">
        <v>498</v>
      </c>
      <c r="E95" s="186">
        <v>3</v>
      </c>
      <c r="F95" s="193"/>
      <c r="G95" s="194">
        <f>ROUND(E95*F95,2)</f>
        <v>0</v>
      </c>
      <c r="H95" s="194">
        <v>21</v>
      </c>
      <c r="I95" s="194">
        <f>G95*(1+H95/100)</f>
        <v>0</v>
      </c>
      <c r="J95" s="194">
        <v>5.0899999999999999E-3</v>
      </c>
      <c r="K95" s="194">
        <f>ROUND(E95*J95,2)</f>
        <v>0.02</v>
      </c>
      <c r="L95" s="194">
        <v>0</v>
      </c>
      <c r="M95" s="194">
        <f>ROUND(E95*L95,2)</f>
        <v>0</v>
      </c>
      <c r="N95" s="195" t="s">
        <v>479</v>
      </c>
      <c r="O95" s="221" t="s">
        <v>281</v>
      </c>
      <c r="P95" s="32"/>
      <c r="Q95" s="32"/>
      <c r="R95" s="32"/>
      <c r="S95" s="32"/>
      <c r="T95" s="32"/>
      <c r="U95" s="32"/>
      <c r="V95" s="32"/>
      <c r="W95" s="32"/>
      <c r="X95" s="32"/>
      <c r="Y95" s="32"/>
      <c r="Z95" s="32"/>
      <c r="AA95" s="32"/>
      <c r="AB95" s="32"/>
      <c r="AC95" s="32"/>
      <c r="AD95" s="32"/>
      <c r="AE95" s="32" t="s">
        <v>480</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22</v>
      </c>
      <c r="B97" s="176" t="s">
        <v>3508</v>
      </c>
      <c r="C97" s="202" t="s">
        <v>3509</v>
      </c>
      <c r="D97" s="181" t="s">
        <v>498</v>
      </c>
      <c r="E97" s="186">
        <v>3</v>
      </c>
      <c r="F97" s="193"/>
      <c r="G97" s="194">
        <f>ROUND(E97*F97,2)</f>
        <v>0</v>
      </c>
      <c r="H97" s="194">
        <v>21</v>
      </c>
      <c r="I97" s="194">
        <f>G97*(1+H97/100)</f>
        <v>0</v>
      </c>
      <c r="J97" s="194">
        <v>6.1399999999999996E-3</v>
      </c>
      <c r="K97" s="194">
        <f>ROUND(E97*J97,2)</f>
        <v>0.02</v>
      </c>
      <c r="L97" s="194">
        <v>0</v>
      </c>
      <c r="M97" s="194">
        <f>ROUND(E97*L97,2)</f>
        <v>0</v>
      </c>
      <c r="N97" s="195" t="s">
        <v>479</v>
      </c>
      <c r="O97" s="221" t="s">
        <v>281</v>
      </c>
      <c r="P97" s="32"/>
      <c r="Q97" s="32"/>
      <c r="R97" s="32"/>
      <c r="S97" s="32"/>
      <c r="T97" s="32"/>
      <c r="U97" s="32"/>
      <c r="V97" s="32"/>
      <c r="W97" s="32"/>
      <c r="X97" s="32"/>
      <c r="Y97" s="32"/>
      <c r="Z97" s="32"/>
      <c r="AA97" s="32"/>
      <c r="AB97" s="32"/>
      <c r="AC97" s="32"/>
      <c r="AD97" s="32"/>
      <c r="AE97" s="32" t="s">
        <v>480</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216" t="s">
        <v>276</v>
      </c>
      <c r="B99" s="175" t="s">
        <v>84</v>
      </c>
      <c r="C99" s="201" t="s">
        <v>85</v>
      </c>
      <c r="D99" s="180"/>
      <c r="E99" s="185"/>
      <c r="F99" s="304">
        <f>SUM(G100:G101)</f>
        <v>0</v>
      </c>
      <c r="G99" s="305"/>
      <c r="H99" s="191"/>
      <c r="I99" s="191">
        <f>SUM(I100:I101)</f>
        <v>0</v>
      </c>
      <c r="J99" s="191"/>
      <c r="K99" s="191">
        <f>SUM(K100:K101)</f>
        <v>0.81</v>
      </c>
      <c r="L99" s="191"/>
      <c r="M99" s="191">
        <f>SUM(M100:M101)</f>
        <v>0</v>
      </c>
      <c r="N99" s="192"/>
      <c r="O99" s="220"/>
      <c r="AE99" t="s">
        <v>277</v>
      </c>
    </row>
    <row r="100" spans="1:60" ht="22.5" outlineLevel="1" x14ac:dyDescent="0.2">
      <c r="A100" s="217">
        <v>23</v>
      </c>
      <c r="B100" s="176" t="s">
        <v>3510</v>
      </c>
      <c r="C100" s="202" t="s">
        <v>3511</v>
      </c>
      <c r="D100" s="181" t="s">
        <v>498</v>
      </c>
      <c r="E100" s="186">
        <v>22.22</v>
      </c>
      <c r="F100" s="193"/>
      <c r="G100" s="194">
        <f>ROUND(E100*F100,2)</f>
        <v>0</v>
      </c>
      <c r="H100" s="194">
        <v>21</v>
      </c>
      <c r="I100" s="194">
        <f>G100*(1+H100/100)</f>
        <v>0</v>
      </c>
      <c r="J100" s="194">
        <v>3.6499999999999998E-2</v>
      </c>
      <c r="K100" s="194">
        <f>ROUND(E100*J100,2)</f>
        <v>0.81</v>
      </c>
      <c r="L100" s="194">
        <v>0</v>
      </c>
      <c r="M100" s="194">
        <f>ROUND(E100*L100,2)</f>
        <v>0</v>
      </c>
      <c r="N100" s="195" t="s">
        <v>479</v>
      </c>
      <c r="O100" s="221" t="s">
        <v>281</v>
      </c>
      <c r="P100" s="32"/>
      <c r="Q100" s="32"/>
      <c r="R100" s="32"/>
      <c r="S100" s="32"/>
      <c r="T100" s="32"/>
      <c r="U100" s="32"/>
      <c r="V100" s="32"/>
      <c r="W100" s="32"/>
      <c r="X100" s="32"/>
      <c r="Y100" s="32"/>
      <c r="Z100" s="32"/>
      <c r="AA100" s="32"/>
      <c r="AB100" s="32"/>
      <c r="AC100" s="32"/>
      <c r="AD100" s="32"/>
      <c r="AE100" s="32" t="s">
        <v>480</v>
      </c>
      <c r="AF100" s="32"/>
      <c r="AG100" s="32"/>
      <c r="AH100" s="32"/>
      <c r="AI100" s="32"/>
      <c r="AJ100" s="32"/>
      <c r="AK100" s="32"/>
      <c r="AL100" s="32"/>
      <c r="AM100" s="32">
        <v>21</v>
      </c>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x14ac:dyDescent="0.2">
      <c r="A102" s="216" t="s">
        <v>276</v>
      </c>
      <c r="B102" s="175" t="s">
        <v>68</v>
      </c>
      <c r="C102" s="201" t="s">
        <v>69</v>
      </c>
      <c r="D102" s="180"/>
      <c r="E102" s="185"/>
      <c r="F102" s="304">
        <f>SUM(G103:G108)</f>
        <v>0</v>
      </c>
      <c r="G102" s="305"/>
      <c r="H102" s="191"/>
      <c r="I102" s="191">
        <f>SUM(I103:I108)</f>
        <v>0</v>
      </c>
      <c r="J102" s="191"/>
      <c r="K102" s="191">
        <f>SUM(K103:K108)</f>
        <v>376.31</v>
      </c>
      <c r="L102" s="191"/>
      <c r="M102" s="191">
        <f>SUM(M103:M108)</f>
        <v>0</v>
      </c>
      <c r="N102" s="192"/>
      <c r="O102" s="220"/>
      <c r="AE102" t="s">
        <v>277</v>
      </c>
    </row>
    <row r="103" spans="1:60" outlineLevel="1" x14ac:dyDescent="0.2">
      <c r="A103" s="217">
        <v>24</v>
      </c>
      <c r="B103" s="176" t="s">
        <v>3512</v>
      </c>
      <c r="C103" s="202" t="s">
        <v>3513</v>
      </c>
      <c r="D103" s="181" t="s">
        <v>382</v>
      </c>
      <c r="E103" s="186">
        <v>225.3</v>
      </c>
      <c r="F103" s="193"/>
      <c r="G103" s="194">
        <f>ROUND(E103*F103,2)</f>
        <v>0</v>
      </c>
      <c r="H103" s="194">
        <v>21</v>
      </c>
      <c r="I103" s="194">
        <f>G103*(1+H103/100)</f>
        <v>0</v>
      </c>
      <c r="J103" s="194">
        <v>1.67</v>
      </c>
      <c r="K103" s="194">
        <f>ROUND(E103*J103,2)</f>
        <v>376.25</v>
      </c>
      <c r="L103" s="194">
        <v>0</v>
      </c>
      <c r="M103" s="194">
        <f>ROUND(E103*L103,2)</f>
        <v>0</v>
      </c>
      <c r="N103" s="195" t="s">
        <v>479</v>
      </c>
      <c r="O103" s="221" t="s">
        <v>281</v>
      </c>
      <c r="P103" s="32"/>
      <c r="Q103" s="32"/>
      <c r="R103" s="32"/>
      <c r="S103" s="32"/>
      <c r="T103" s="32"/>
      <c r="U103" s="32"/>
      <c r="V103" s="32"/>
      <c r="W103" s="32"/>
      <c r="X103" s="32"/>
      <c r="Y103" s="32"/>
      <c r="Z103" s="32"/>
      <c r="AA103" s="32"/>
      <c r="AB103" s="32"/>
      <c r="AC103" s="32"/>
      <c r="AD103" s="32"/>
      <c r="AE103" s="32" t="s">
        <v>480</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3" t="s">
        <v>3514</v>
      </c>
      <c r="D104" s="236"/>
      <c r="E104" s="239">
        <v>225.3</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386</v>
      </c>
      <c r="AF104" s="32">
        <v>0</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25</v>
      </c>
      <c r="B106" s="176" t="s">
        <v>3515</v>
      </c>
      <c r="C106" s="202" t="s">
        <v>3516</v>
      </c>
      <c r="D106" s="181" t="s">
        <v>638</v>
      </c>
      <c r="E106" s="186">
        <v>57.076000000000001</v>
      </c>
      <c r="F106" s="193"/>
      <c r="G106" s="194">
        <f>ROUND(E106*F106,2)</f>
        <v>0</v>
      </c>
      <c r="H106" s="194">
        <v>21</v>
      </c>
      <c r="I106" s="194">
        <f>G106*(1+H106/100)</f>
        <v>0</v>
      </c>
      <c r="J106" s="194">
        <v>1E-3</v>
      </c>
      <c r="K106" s="194">
        <f>ROUND(E106*J106,2)</f>
        <v>0.06</v>
      </c>
      <c r="L106" s="194">
        <v>0</v>
      </c>
      <c r="M106" s="194">
        <f>ROUND(E106*L106,2)</f>
        <v>0</v>
      </c>
      <c r="N106" s="195" t="s">
        <v>479</v>
      </c>
      <c r="O106" s="221" t="s">
        <v>281</v>
      </c>
      <c r="P106" s="32"/>
      <c r="Q106" s="32"/>
      <c r="R106" s="32"/>
      <c r="S106" s="32"/>
      <c r="T106" s="32"/>
      <c r="U106" s="32"/>
      <c r="V106" s="32"/>
      <c r="W106" s="32"/>
      <c r="X106" s="32"/>
      <c r="Y106" s="32"/>
      <c r="Z106" s="32"/>
      <c r="AA106" s="32"/>
      <c r="AB106" s="32"/>
      <c r="AC106" s="32"/>
      <c r="AD106" s="32"/>
      <c r="AE106" s="32" t="s">
        <v>643</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3517</v>
      </c>
      <c r="D107" s="236"/>
      <c r="E107" s="239">
        <v>57.076000000000001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386</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x14ac:dyDescent="0.2">
      <c r="A109" s="216" t="s">
        <v>276</v>
      </c>
      <c r="B109" s="175" t="s">
        <v>102</v>
      </c>
      <c r="C109" s="201" t="s">
        <v>103</v>
      </c>
      <c r="D109" s="180"/>
      <c r="E109" s="185"/>
      <c r="F109" s="304">
        <f>SUM(G110:G127)</f>
        <v>0</v>
      </c>
      <c r="G109" s="305"/>
      <c r="H109" s="191"/>
      <c r="I109" s="191">
        <f>SUM(I110:I127)</f>
        <v>0</v>
      </c>
      <c r="J109" s="191"/>
      <c r="K109" s="191">
        <f>SUM(K110:K127)</f>
        <v>193.91</v>
      </c>
      <c r="L109" s="191"/>
      <c r="M109" s="191">
        <f>SUM(M110:M127)</f>
        <v>0</v>
      </c>
      <c r="N109" s="192"/>
      <c r="O109" s="220"/>
      <c r="AE109" t="s">
        <v>277</v>
      </c>
    </row>
    <row r="110" spans="1:60" outlineLevel="1" x14ac:dyDescent="0.2">
      <c r="A110" s="218"/>
      <c r="B110" s="318" t="s">
        <v>3518</v>
      </c>
      <c r="C110" s="319"/>
      <c r="D110" s="320"/>
      <c r="E110" s="321"/>
      <c r="F110" s="322"/>
      <c r="G110" s="323"/>
      <c r="H110" s="194"/>
      <c r="I110" s="194"/>
      <c r="J110" s="194"/>
      <c r="K110" s="194"/>
      <c r="L110" s="194"/>
      <c r="M110" s="194"/>
      <c r="N110" s="195"/>
      <c r="O110" s="221"/>
      <c r="P110" s="32"/>
      <c r="Q110" s="32"/>
      <c r="R110" s="32"/>
      <c r="S110" s="32"/>
      <c r="T110" s="32"/>
      <c r="U110" s="32"/>
      <c r="V110" s="32"/>
      <c r="W110" s="32"/>
      <c r="X110" s="32"/>
      <c r="Y110" s="32"/>
      <c r="Z110" s="32"/>
      <c r="AA110" s="32"/>
      <c r="AB110" s="32"/>
      <c r="AC110" s="32">
        <v>0</v>
      </c>
      <c r="AD110" s="32"/>
      <c r="AE110" s="32" t="s">
        <v>377</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26</v>
      </c>
      <c r="B111" s="176" t="s">
        <v>3519</v>
      </c>
      <c r="C111" s="202" t="s">
        <v>3520</v>
      </c>
      <c r="D111" s="181" t="s">
        <v>382</v>
      </c>
      <c r="E111" s="186">
        <v>5.4653999999999998</v>
      </c>
      <c r="F111" s="193"/>
      <c r="G111" s="194">
        <f>ROUND(E111*F111,2)</f>
        <v>0</v>
      </c>
      <c r="H111" s="194">
        <v>21</v>
      </c>
      <c r="I111" s="194">
        <f>G111*(1+H111/100)</f>
        <v>0</v>
      </c>
      <c r="J111" s="194">
        <v>2.4815700000000001</v>
      </c>
      <c r="K111" s="194">
        <f>ROUND(E111*J111,2)</f>
        <v>13.56</v>
      </c>
      <c r="L111" s="194">
        <v>0</v>
      </c>
      <c r="M111" s="194">
        <f>ROUND(E111*L111,2)</f>
        <v>0</v>
      </c>
      <c r="N111" s="195"/>
      <c r="O111" s="221" t="s">
        <v>281</v>
      </c>
      <c r="P111" s="32"/>
      <c r="Q111" s="32"/>
      <c r="R111" s="32"/>
      <c r="S111" s="32"/>
      <c r="T111" s="32"/>
      <c r="U111" s="32"/>
      <c r="V111" s="32"/>
      <c r="W111" s="32"/>
      <c r="X111" s="32"/>
      <c r="Y111" s="32"/>
      <c r="Z111" s="32"/>
      <c r="AA111" s="32"/>
      <c r="AB111" s="32"/>
      <c r="AC111" s="32"/>
      <c r="AD111" s="32"/>
      <c r="AE111" s="32" t="s">
        <v>384</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3521</v>
      </c>
      <c r="D112" s="236"/>
      <c r="E112" s="239">
        <v>5.4653999999999998</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386</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656</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v>0</v>
      </c>
      <c r="AD114" s="32"/>
      <c r="AE114" s="32" t="s">
        <v>377</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27</v>
      </c>
      <c r="B115" s="176" t="s">
        <v>3522</v>
      </c>
      <c r="C115" s="202" t="s">
        <v>3523</v>
      </c>
      <c r="D115" s="181" t="s">
        <v>610</v>
      </c>
      <c r="E115" s="186">
        <v>182.18</v>
      </c>
      <c r="F115" s="193"/>
      <c r="G115" s="194">
        <f>ROUND(E115*F115,2)</f>
        <v>0</v>
      </c>
      <c r="H115" s="194">
        <v>21</v>
      </c>
      <c r="I115" s="194">
        <f>G115*(1+H115/100)</f>
        <v>0</v>
      </c>
      <c r="J115" s="194">
        <v>0.33074999999999999</v>
      </c>
      <c r="K115" s="194">
        <f>ROUND(E115*J115,2)</f>
        <v>60.26</v>
      </c>
      <c r="L115" s="194">
        <v>0</v>
      </c>
      <c r="M115" s="194">
        <f>ROUND(E115*L115,2)</f>
        <v>0</v>
      </c>
      <c r="N115" s="195" t="s">
        <v>659</v>
      </c>
      <c r="O115" s="221" t="s">
        <v>281</v>
      </c>
      <c r="P115" s="32"/>
      <c r="Q115" s="32"/>
      <c r="R115" s="32"/>
      <c r="S115" s="32"/>
      <c r="T115" s="32"/>
      <c r="U115" s="32"/>
      <c r="V115" s="32"/>
      <c r="W115" s="32"/>
      <c r="X115" s="32"/>
      <c r="Y115" s="32"/>
      <c r="Z115" s="32"/>
      <c r="AA115" s="32"/>
      <c r="AB115" s="32"/>
      <c r="AC115" s="32"/>
      <c r="AD115" s="32"/>
      <c r="AE115" s="32" t="s">
        <v>384</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28</v>
      </c>
      <c r="B117" s="176" t="s">
        <v>3524</v>
      </c>
      <c r="C117" s="202" t="s">
        <v>3525</v>
      </c>
      <c r="D117" s="181" t="s">
        <v>610</v>
      </c>
      <c r="E117" s="186">
        <v>182.18</v>
      </c>
      <c r="F117" s="193"/>
      <c r="G117" s="194">
        <f>ROUND(E117*F117,2)</f>
        <v>0</v>
      </c>
      <c r="H117" s="194">
        <v>21</v>
      </c>
      <c r="I117" s="194">
        <f>G117*(1+H117/100)</f>
        <v>0</v>
      </c>
      <c r="J117" s="194">
        <v>0.39689999999999998</v>
      </c>
      <c r="K117" s="194">
        <f>ROUND(E117*J117,2)</f>
        <v>72.31</v>
      </c>
      <c r="L117" s="194">
        <v>0</v>
      </c>
      <c r="M117" s="194">
        <f>ROUND(E117*L117,2)</f>
        <v>0</v>
      </c>
      <c r="N117" s="195" t="s">
        <v>659</v>
      </c>
      <c r="O117" s="221" t="s">
        <v>281</v>
      </c>
      <c r="P117" s="32"/>
      <c r="Q117" s="32"/>
      <c r="R117" s="32"/>
      <c r="S117" s="32"/>
      <c r="T117" s="32"/>
      <c r="U117" s="32"/>
      <c r="V117" s="32"/>
      <c r="W117" s="32"/>
      <c r="X117" s="32"/>
      <c r="Y117" s="32"/>
      <c r="Z117" s="32"/>
      <c r="AA117" s="32"/>
      <c r="AB117" s="32"/>
      <c r="AC117" s="32"/>
      <c r="AD117" s="32"/>
      <c r="AE117" s="32" t="s">
        <v>384</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312" t="s">
        <v>3526</v>
      </c>
      <c r="C119" s="313"/>
      <c r="D119" s="314"/>
      <c r="E119" s="315"/>
      <c r="F119" s="316"/>
      <c r="G119" s="317"/>
      <c r="H119" s="194"/>
      <c r="I119" s="194"/>
      <c r="J119" s="194"/>
      <c r="K119" s="194"/>
      <c r="L119" s="194"/>
      <c r="M119" s="194"/>
      <c r="N119" s="195"/>
      <c r="O119" s="221"/>
      <c r="P119" s="32"/>
      <c r="Q119" s="32"/>
      <c r="R119" s="32"/>
      <c r="S119" s="32"/>
      <c r="T119" s="32"/>
      <c r="U119" s="32"/>
      <c r="V119" s="32"/>
      <c r="W119" s="32"/>
      <c r="X119" s="32"/>
      <c r="Y119" s="32"/>
      <c r="Z119" s="32"/>
      <c r="AA119" s="32"/>
      <c r="AB119" s="32"/>
      <c r="AC119" s="32">
        <v>0</v>
      </c>
      <c r="AD119" s="32"/>
      <c r="AE119" s="32" t="s">
        <v>377</v>
      </c>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ht="22.5" outlineLevel="1" x14ac:dyDescent="0.2">
      <c r="A120" s="218"/>
      <c r="B120" s="312" t="s">
        <v>3527</v>
      </c>
      <c r="C120" s="313"/>
      <c r="D120" s="314"/>
      <c r="E120" s="315"/>
      <c r="F120" s="316"/>
      <c r="G120" s="31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379</v>
      </c>
      <c r="AF120" s="32"/>
      <c r="AG120" s="32"/>
      <c r="AH120" s="32"/>
      <c r="AI120" s="32"/>
      <c r="AJ120" s="32"/>
      <c r="AK120" s="32"/>
      <c r="AL120" s="32"/>
      <c r="AM120" s="32"/>
      <c r="AN120" s="32"/>
      <c r="AO120" s="32"/>
      <c r="AP120" s="32"/>
      <c r="AQ120" s="32"/>
      <c r="AR120" s="32"/>
      <c r="AS120" s="32"/>
      <c r="AT120" s="32"/>
      <c r="AU120" s="32"/>
      <c r="AV120" s="32"/>
      <c r="AW120" s="32"/>
      <c r="AX120" s="32"/>
      <c r="AY120" s="32"/>
      <c r="AZ120" s="235" t="str">
        <f>B120</f>
        <v>s provedením lože z kameniva drceného, s vyplněním spár, s dvojitým hutněním a se smetením přebytečného materiálu na krajnici. S dodáním hmot pro lože a výplň spár.</v>
      </c>
      <c r="BA120" s="32"/>
      <c r="BB120" s="32"/>
      <c r="BC120" s="32"/>
      <c r="BD120" s="32"/>
      <c r="BE120" s="32"/>
      <c r="BF120" s="32"/>
      <c r="BG120" s="32"/>
      <c r="BH120" s="32"/>
    </row>
    <row r="121" spans="1:60" outlineLevel="1" x14ac:dyDescent="0.2">
      <c r="A121" s="217">
        <v>29</v>
      </c>
      <c r="B121" s="176" t="s">
        <v>3528</v>
      </c>
      <c r="C121" s="202" t="s">
        <v>3529</v>
      </c>
      <c r="D121" s="181" t="s">
        <v>610</v>
      </c>
      <c r="E121" s="186">
        <v>182.18</v>
      </c>
      <c r="F121" s="193"/>
      <c r="G121" s="194">
        <f>ROUND(E121*F121,2)</f>
        <v>0</v>
      </c>
      <c r="H121" s="194">
        <v>21</v>
      </c>
      <c r="I121" s="194">
        <f>G121*(1+H121/100)</f>
        <v>0</v>
      </c>
      <c r="J121" s="194">
        <v>7.3899999999999993E-2</v>
      </c>
      <c r="K121" s="194">
        <f>ROUND(E121*J121,2)</f>
        <v>13.46</v>
      </c>
      <c r="L121" s="194">
        <v>0</v>
      </c>
      <c r="M121" s="194">
        <f>ROUND(E121*L121,2)</f>
        <v>0</v>
      </c>
      <c r="N121" s="195" t="s">
        <v>659</v>
      </c>
      <c r="O121" s="221" t="s">
        <v>281</v>
      </c>
      <c r="P121" s="32"/>
      <c r="Q121" s="32"/>
      <c r="R121" s="32"/>
      <c r="S121" s="32"/>
      <c r="T121" s="32"/>
      <c r="U121" s="32"/>
      <c r="V121" s="32"/>
      <c r="W121" s="32"/>
      <c r="X121" s="32"/>
      <c r="Y121" s="32"/>
      <c r="Z121" s="32"/>
      <c r="AA121" s="32"/>
      <c r="AB121" s="32"/>
      <c r="AC121" s="32"/>
      <c r="AD121" s="32"/>
      <c r="AE121" s="32" t="s">
        <v>384</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30</v>
      </c>
      <c r="B123" s="176" t="s">
        <v>3530</v>
      </c>
      <c r="C123" s="202" t="s">
        <v>3531</v>
      </c>
      <c r="D123" s="181" t="s">
        <v>610</v>
      </c>
      <c r="E123" s="186">
        <v>184.0018</v>
      </c>
      <c r="F123" s="193"/>
      <c r="G123" s="194">
        <f>ROUND(E123*F123,2)</f>
        <v>0</v>
      </c>
      <c r="H123" s="194">
        <v>21</v>
      </c>
      <c r="I123" s="194">
        <f>G123*(1+H123/100)</f>
        <v>0</v>
      </c>
      <c r="J123" s="194">
        <v>0.17244999999999999</v>
      </c>
      <c r="K123" s="194">
        <f>ROUND(E123*J123,2)</f>
        <v>31.73</v>
      </c>
      <c r="L123" s="194">
        <v>0</v>
      </c>
      <c r="M123" s="194">
        <f>ROUND(E123*L123,2)</f>
        <v>0</v>
      </c>
      <c r="N123" s="195" t="s">
        <v>479</v>
      </c>
      <c r="O123" s="221" t="s">
        <v>281</v>
      </c>
      <c r="P123" s="32"/>
      <c r="Q123" s="32"/>
      <c r="R123" s="32"/>
      <c r="S123" s="32"/>
      <c r="T123" s="32"/>
      <c r="U123" s="32"/>
      <c r="V123" s="32"/>
      <c r="W123" s="32"/>
      <c r="X123" s="32"/>
      <c r="Y123" s="32"/>
      <c r="Z123" s="32"/>
      <c r="AA123" s="32"/>
      <c r="AB123" s="32"/>
      <c r="AC123" s="32"/>
      <c r="AD123" s="32"/>
      <c r="AE123" s="32" t="s">
        <v>643</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3532</v>
      </c>
      <c r="D124" s="236"/>
      <c r="E124" s="239">
        <v>184.0018</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386</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31</v>
      </c>
      <c r="B126" s="176" t="s">
        <v>3533</v>
      </c>
      <c r="C126" s="202" t="s">
        <v>3534</v>
      </c>
      <c r="D126" s="181" t="s">
        <v>610</v>
      </c>
      <c r="E126" s="186">
        <v>15</v>
      </c>
      <c r="F126" s="193"/>
      <c r="G126" s="194">
        <f>ROUND(E126*F126,2)</f>
        <v>0</v>
      </c>
      <c r="H126" s="194">
        <v>21</v>
      </c>
      <c r="I126" s="194">
        <f>G126*(1+H126/100)</f>
        <v>0</v>
      </c>
      <c r="J126" s="194">
        <v>0.17244999999999999</v>
      </c>
      <c r="K126" s="194">
        <f>ROUND(E126*J126,2)</f>
        <v>2.59</v>
      </c>
      <c r="L126" s="194">
        <v>0</v>
      </c>
      <c r="M126" s="194">
        <f>ROUND(E126*L126,2)</f>
        <v>0</v>
      </c>
      <c r="N126" s="195" t="s">
        <v>479</v>
      </c>
      <c r="O126" s="221" t="s">
        <v>281</v>
      </c>
      <c r="P126" s="32"/>
      <c r="Q126" s="32"/>
      <c r="R126" s="32"/>
      <c r="S126" s="32"/>
      <c r="T126" s="32"/>
      <c r="U126" s="32"/>
      <c r="V126" s="32"/>
      <c r="W126" s="32"/>
      <c r="X126" s="32"/>
      <c r="Y126" s="32"/>
      <c r="Z126" s="32"/>
      <c r="AA126" s="32"/>
      <c r="AB126" s="32"/>
      <c r="AC126" s="32"/>
      <c r="AD126" s="32"/>
      <c r="AE126" s="32" t="s">
        <v>643</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276</v>
      </c>
      <c r="B128" s="175" t="s">
        <v>96</v>
      </c>
      <c r="C128" s="201" t="s">
        <v>97</v>
      </c>
      <c r="D128" s="180"/>
      <c r="E128" s="185"/>
      <c r="F128" s="304">
        <f>SUM(G129:G135)</f>
        <v>0</v>
      </c>
      <c r="G128" s="305"/>
      <c r="H128" s="191"/>
      <c r="I128" s="191">
        <f>SUM(I129:I135)</f>
        <v>0</v>
      </c>
      <c r="J128" s="191"/>
      <c r="K128" s="191">
        <f>SUM(K129:K135)</f>
        <v>115.22</v>
      </c>
      <c r="L128" s="191"/>
      <c r="M128" s="191">
        <f>SUM(M129:M135)</f>
        <v>0</v>
      </c>
      <c r="N128" s="192"/>
      <c r="O128" s="220"/>
      <c r="AE128" t="s">
        <v>277</v>
      </c>
    </row>
    <row r="129" spans="1:60" outlineLevel="1" x14ac:dyDescent="0.2">
      <c r="A129" s="218"/>
      <c r="B129" s="318" t="s">
        <v>3535</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3536</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32</v>
      </c>
      <c r="B131" s="176" t="s">
        <v>3537</v>
      </c>
      <c r="C131" s="202" t="s">
        <v>3538</v>
      </c>
      <c r="D131" s="181" t="s">
        <v>610</v>
      </c>
      <c r="E131" s="186">
        <v>544.5</v>
      </c>
      <c r="F131" s="193"/>
      <c r="G131" s="194">
        <f>ROUND(E131*F131,2)</f>
        <v>0</v>
      </c>
      <c r="H131" s="194">
        <v>21</v>
      </c>
      <c r="I131" s="194">
        <f>G131*(1+H131/100)</f>
        <v>0</v>
      </c>
      <c r="J131" s="194">
        <v>0.21099999999999999</v>
      </c>
      <c r="K131" s="194">
        <f>ROUND(E131*J131,2)</f>
        <v>114.89</v>
      </c>
      <c r="L131" s="194">
        <v>0</v>
      </c>
      <c r="M131" s="194">
        <f>ROUND(E131*L131,2)</f>
        <v>0</v>
      </c>
      <c r="N131" s="195" t="s">
        <v>659</v>
      </c>
      <c r="O131" s="221" t="s">
        <v>281</v>
      </c>
      <c r="P131" s="32"/>
      <c r="Q131" s="32"/>
      <c r="R131" s="32"/>
      <c r="S131" s="32"/>
      <c r="T131" s="32"/>
      <c r="U131" s="32"/>
      <c r="V131" s="32"/>
      <c r="W131" s="32"/>
      <c r="X131" s="32"/>
      <c r="Y131" s="32"/>
      <c r="Z131" s="32"/>
      <c r="AA131" s="32"/>
      <c r="AB131" s="32"/>
      <c r="AC131" s="32"/>
      <c r="AD131" s="32"/>
      <c r="AE131" s="32" t="s">
        <v>384</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3539</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33</v>
      </c>
      <c r="B134" s="176" t="s">
        <v>3540</v>
      </c>
      <c r="C134" s="202" t="s">
        <v>3541</v>
      </c>
      <c r="D134" s="181" t="s">
        <v>610</v>
      </c>
      <c r="E134" s="186">
        <v>544.5</v>
      </c>
      <c r="F134" s="193"/>
      <c r="G134" s="194">
        <f>ROUND(E134*F134,2)</f>
        <v>0</v>
      </c>
      <c r="H134" s="194">
        <v>21</v>
      </c>
      <c r="I134" s="194">
        <f>G134*(1+H134/100)</f>
        <v>0</v>
      </c>
      <c r="J134" s="194">
        <v>6.0999999999999997E-4</v>
      </c>
      <c r="K134" s="194">
        <f>ROUND(E134*J134,2)</f>
        <v>0.33</v>
      </c>
      <c r="L134" s="194">
        <v>0</v>
      </c>
      <c r="M134" s="194">
        <f>ROUND(E134*L134,2)</f>
        <v>0</v>
      </c>
      <c r="N134" s="195" t="s">
        <v>659</v>
      </c>
      <c r="O134" s="221" t="s">
        <v>281</v>
      </c>
      <c r="P134" s="32"/>
      <c r="Q134" s="32"/>
      <c r="R134" s="32"/>
      <c r="S134" s="32"/>
      <c r="T134" s="32"/>
      <c r="U134" s="32"/>
      <c r="V134" s="32"/>
      <c r="W134" s="32"/>
      <c r="X134" s="32"/>
      <c r="Y134" s="32"/>
      <c r="Z134" s="32"/>
      <c r="AA134" s="32"/>
      <c r="AB134" s="32"/>
      <c r="AC134" s="32"/>
      <c r="AD134" s="32"/>
      <c r="AE134" s="32" t="s">
        <v>384</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x14ac:dyDescent="0.2">
      <c r="A136" s="216" t="s">
        <v>276</v>
      </c>
      <c r="B136" s="175" t="s">
        <v>100</v>
      </c>
      <c r="C136" s="201" t="s">
        <v>101</v>
      </c>
      <c r="D136" s="180"/>
      <c r="E136" s="185"/>
      <c r="F136" s="304">
        <f>SUM(G137:G143)</f>
        <v>0</v>
      </c>
      <c r="G136" s="305"/>
      <c r="H136" s="191"/>
      <c r="I136" s="191">
        <f>SUM(I137:I143)</f>
        <v>0</v>
      </c>
      <c r="J136" s="191"/>
      <c r="K136" s="191">
        <f>SUM(K137:K143)</f>
        <v>15.36</v>
      </c>
      <c r="L136" s="191"/>
      <c r="M136" s="191">
        <f>SUM(M137:M143)</f>
        <v>0</v>
      </c>
      <c r="N136" s="192"/>
      <c r="O136" s="220"/>
      <c r="AE136" t="s">
        <v>277</v>
      </c>
    </row>
    <row r="137" spans="1:60" outlineLevel="1" x14ac:dyDescent="0.2">
      <c r="A137" s="218"/>
      <c r="B137" s="318" t="s">
        <v>3535</v>
      </c>
      <c r="C137" s="319"/>
      <c r="D137" s="320"/>
      <c r="E137" s="321"/>
      <c r="F137" s="322"/>
      <c r="G137" s="323"/>
      <c r="H137" s="194"/>
      <c r="I137" s="194"/>
      <c r="J137" s="194"/>
      <c r="K137" s="194"/>
      <c r="L137" s="194"/>
      <c r="M137" s="194"/>
      <c r="N137" s="195"/>
      <c r="O137" s="221"/>
      <c r="P137" s="32"/>
      <c r="Q137" s="32"/>
      <c r="R137" s="32"/>
      <c r="S137" s="32"/>
      <c r="T137" s="32"/>
      <c r="U137" s="32"/>
      <c r="V137" s="32"/>
      <c r="W137" s="32"/>
      <c r="X137" s="32"/>
      <c r="Y137" s="32"/>
      <c r="Z137" s="32"/>
      <c r="AA137" s="32"/>
      <c r="AB137" s="32"/>
      <c r="AC137" s="32">
        <v>0</v>
      </c>
      <c r="AD137" s="32"/>
      <c r="AE137" s="32" t="s">
        <v>377</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3536</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379</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34</v>
      </c>
      <c r="B139" s="176" t="s">
        <v>3537</v>
      </c>
      <c r="C139" s="202" t="s">
        <v>3538</v>
      </c>
      <c r="D139" s="181" t="s">
        <v>610</v>
      </c>
      <c r="E139" s="186">
        <v>72.599999999999994</v>
      </c>
      <c r="F139" s="193"/>
      <c r="G139" s="194">
        <f>ROUND(E139*F139,2)</f>
        <v>0</v>
      </c>
      <c r="H139" s="194">
        <v>21</v>
      </c>
      <c r="I139" s="194">
        <f>G139*(1+H139/100)</f>
        <v>0</v>
      </c>
      <c r="J139" s="194">
        <v>0.21099999999999999</v>
      </c>
      <c r="K139" s="194">
        <f>ROUND(E139*J139,2)</f>
        <v>15.32</v>
      </c>
      <c r="L139" s="194">
        <v>0</v>
      </c>
      <c r="M139" s="194">
        <f>ROUND(E139*L139,2)</f>
        <v>0</v>
      </c>
      <c r="N139" s="195" t="s">
        <v>659</v>
      </c>
      <c r="O139" s="221" t="s">
        <v>281</v>
      </c>
      <c r="P139" s="32"/>
      <c r="Q139" s="32"/>
      <c r="R139" s="32"/>
      <c r="S139" s="32"/>
      <c r="T139" s="32"/>
      <c r="U139" s="32"/>
      <c r="V139" s="32"/>
      <c r="W139" s="32"/>
      <c r="X139" s="32"/>
      <c r="Y139" s="32"/>
      <c r="Z139" s="32"/>
      <c r="AA139" s="32"/>
      <c r="AB139" s="32"/>
      <c r="AC139" s="32"/>
      <c r="AD139" s="32"/>
      <c r="AE139" s="32" t="s">
        <v>384</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312" t="s">
        <v>3539</v>
      </c>
      <c r="C141" s="313"/>
      <c r="D141" s="314"/>
      <c r="E141" s="315"/>
      <c r="F141" s="316"/>
      <c r="G141" s="317"/>
      <c r="H141" s="194"/>
      <c r="I141" s="194"/>
      <c r="J141" s="194"/>
      <c r="K141" s="194"/>
      <c r="L141" s="194"/>
      <c r="M141" s="194"/>
      <c r="N141" s="195"/>
      <c r="O141" s="221"/>
      <c r="P141" s="32"/>
      <c r="Q141" s="32"/>
      <c r="R141" s="32"/>
      <c r="S141" s="32"/>
      <c r="T141" s="32"/>
      <c r="U141" s="32"/>
      <c r="V141" s="32"/>
      <c r="W141" s="32"/>
      <c r="X141" s="32"/>
      <c r="Y141" s="32"/>
      <c r="Z141" s="32"/>
      <c r="AA141" s="32"/>
      <c r="AB141" s="32"/>
      <c r="AC141" s="32">
        <v>0</v>
      </c>
      <c r="AD141" s="32"/>
      <c r="AE141" s="32" t="s">
        <v>377</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35</v>
      </c>
      <c r="B142" s="176" t="s">
        <v>3540</v>
      </c>
      <c r="C142" s="202" t="s">
        <v>3541</v>
      </c>
      <c r="D142" s="181" t="s">
        <v>610</v>
      </c>
      <c r="E142" s="186">
        <v>72.599999999999994</v>
      </c>
      <c r="F142" s="193"/>
      <c r="G142" s="194">
        <f>ROUND(E142*F142,2)</f>
        <v>0</v>
      </c>
      <c r="H142" s="194">
        <v>21</v>
      </c>
      <c r="I142" s="194">
        <f>G142*(1+H142/100)</f>
        <v>0</v>
      </c>
      <c r="J142" s="194">
        <v>6.0999999999999997E-4</v>
      </c>
      <c r="K142" s="194">
        <f>ROUND(E142*J142,2)</f>
        <v>0.04</v>
      </c>
      <c r="L142" s="194">
        <v>0</v>
      </c>
      <c r="M142" s="194">
        <f>ROUND(E142*L142,2)</f>
        <v>0</v>
      </c>
      <c r="N142" s="195" t="s">
        <v>659</v>
      </c>
      <c r="O142" s="221" t="s">
        <v>281</v>
      </c>
      <c r="P142" s="32"/>
      <c r="Q142" s="32"/>
      <c r="R142" s="32"/>
      <c r="S142" s="32"/>
      <c r="T142" s="32"/>
      <c r="U142" s="32"/>
      <c r="V142" s="32"/>
      <c r="W142" s="32"/>
      <c r="X142" s="32"/>
      <c r="Y142" s="32"/>
      <c r="Z142" s="32"/>
      <c r="AA142" s="32"/>
      <c r="AB142" s="32"/>
      <c r="AC142" s="32"/>
      <c r="AD142" s="32"/>
      <c r="AE142" s="32" t="s">
        <v>384</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x14ac:dyDescent="0.2">
      <c r="A144" s="216" t="s">
        <v>276</v>
      </c>
      <c r="B144" s="175" t="s">
        <v>98</v>
      </c>
      <c r="C144" s="201" t="s">
        <v>99</v>
      </c>
      <c r="D144" s="180"/>
      <c r="E144" s="185"/>
      <c r="F144" s="304">
        <f>SUM(G145:G151)</f>
        <v>0</v>
      </c>
      <c r="G144" s="305"/>
      <c r="H144" s="191"/>
      <c r="I144" s="191">
        <f>SUM(I145:I151)</f>
        <v>0</v>
      </c>
      <c r="J144" s="191"/>
      <c r="K144" s="191">
        <f>SUM(K145:K151)</f>
        <v>241.94</v>
      </c>
      <c r="L144" s="191"/>
      <c r="M144" s="191">
        <f>SUM(M145:M151)</f>
        <v>0</v>
      </c>
      <c r="N144" s="192"/>
      <c r="O144" s="220"/>
      <c r="AE144" t="s">
        <v>277</v>
      </c>
    </row>
    <row r="145" spans="1:60" outlineLevel="1" x14ac:dyDescent="0.2">
      <c r="A145" s="218"/>
      <c r="B145" s="318" t="s">
        <v>3518</v>
      </c>
      <c r="C145" s="319"/>
      <c r="D145" s="320"/>
      <c r="E145" s="321"/>
      <c r="F145" s="322"/>
      <c r="G145" s="323"/>
      <c r="H145" s="194"/>
      <c r="I145" s="194"/>
      <c r="J145" s="194"/>
      <c r="K145" s="194"/>
      <c r="L145" s="194"/>
      <c r="M145" s="194"/>
      <c r="N145" s="195"/>
      <c r="O145" s="221"/>
      <c r="P145" s="32"/>
      <c r="Q145" s="32"/>
      <c r="R145" s="32"/>
      <c r="S145" s="32"/>
      <c r="T145" s="32"/>
      <c r="U145" s="32"/>
      <c r="V145" s="32"/>
      <c r="W145" s="32"/>
      <c r="X145" s="32"/>
      <c r="Y145" s="32"/>
      <c r="Z145" s="32"/>
      <c r="AA145" s="32"/>
      <c r="AB145" s="32"/>
      <c r="AC145" s="32">
        <v>0</v>
      </c>
      <c r="AD145" s="32"/>
      <c r="AE145" s="32" t="s">
        <v>377</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36</v>
      </c>
      <c r="B146" s="176" t="s">
        <v>3519</v>
      </c>
      <c r="C146" s="202" t="s">
        <v>3520</v>
      </c>
      <c r="D146" s="181" t="s">
        <v>382</v>
      </c>
      <c r="E146" s="186">
        <v>15.246</v>
      </c>
      <c r="F146" s="193"/>
      <c r="G146" s="194">
        <f>ROUND(E146*F146,2)</f>
        <v>0</v>
      </c>
      <c r="H146" s="194">
        <v>21</v>
      </c>
      <c r="I146" s="194">
        <f>G146*(1+H146/100)</f>
        <v>0</v>
      </c>
      <c r="J146" s="194">
        <v>2.4815700000000001</v>
      </c>
      <c r="K146" s="194">
        <f>ROUND(E146*J146,2)</f>
        <v>37.83</v>
      </c>
      <c r="L146" s="194">
        <v>0</v>
      </c>
      <c r="M146" s="194">
        <f>ROUND(E146*L146,2)</f>
        <v>0</v>
      </c>
      <c r="N146" s="195"/>
      <c r="O146" s="221" t="s">
        <v>281</v>
      </c>
      <c r="P146" s="32"/>
      <c r="Q146" s="32"/>
      <c r="R146" s="32"/>
      <c r="S146" s="32"/>
      <c r="T146" s="32"/>
      <c r="U146" s="32"/>
      <c r="V146" s="32"/>
      <c r="W146" s="32"/>
      <c r="X146" s="32"/>
      <c r="Y146" s="32"/>
      <c r="Z146" s="32"/>
      <c r="AA146" s="32"/>
      <c r="AB146" s="32"/>
      <c r="AC146" s="32"/>
      <c r="AD146" s="32"/>
      <c r="AE146" s="32" t="s">
        <v>384</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3542</v>
      </c>
      <c r="D147" s="236"/>
      <c r="E147" s="239">
        <v>15.246</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312" t="s">
        <v>656</v>
      </c>
      <c r="C149" s="313"/>
      <c r="D149" s="314"/>
      <c r="E149" s="315"/>
      <c r="F149" s="316"/>
      <c r="G149" s="317"/>
      <c r="H149" s="194"/>
      <c r="I149" s="194"/>
      <c r="J149" s="194"/>
      <c r="K149" s="194"/>
      <c r="L149" s="194"/>
      <c r="M149" s="194"/>
      <c r="N149" s="195"/>
      <c r="O149" s="221"/>
      <c r="P149" s="32"/>
      <c r="Q149" s="32"/>
      <c r="R149" s="32"/>
      <c r="S149" s="32"/>
      <c r="T149" s="32"/>
      <c r="U149" s="32"/>
      <c r="V149" s="32"/>
      <c r="W149" s="32"/>
      <c r="X149" s="32"/>
      <c r="Y149" s="32"/>
      <c r="Z149" s="32"/>
      <c r="AA149" s="32"/>
      <c r="AB149" s="32"/>
      <c r="AC149" s="32">
        <v>0</v>
      </c>
      <c r="AD149" s="32"/>
      <c r="AE149" s="32" t="s">
        <v>377</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37</v>
      </c>
      <c r="B150" s="176" t="s">
        <v>3543</v>
      </c>
      <c r="C150" s="202" t="s">
        <v>3544</v>
      </c>
      <c r="D150" s="181" t="s">
        <v>610</v>
      </c>
      <c r="E150" s="186">
        <v>544.5</v>
      </c>
      <c r="F150" s="193"/>
      <c r="G150" s="194">
        <f>ROUND(E150*F150,2)</f>
        <v>0</v>
      </c>
      <c r="H150" s="194">
        <v>21</v>
      </c>
      <c r="I150" s="194">
        <f>G150*(1+H150/100)</f>
        <v>0</v>
      </c>
      <c r="J150" s="194">
        <v>0.37485000000000002</v>
      </c>
      <c r="K150" s="194">
        <f>ROUND(E150*J150,2)</f>
        <v>204.11</v>
      </c>
      <c r="L150" s="194">
        <v>0</v>
      </c>
      <c r="M150" s="194">
        <f>ROUND(E150*L150,2)</f>
        <v>0</v>
      </c>
      <c r="N150" s="195" t="s">
        <v>659</v>
      </c>
      <c r="O150" s="221" t="s">
        <v>281</v>
      </c>
      <c r="P150" s="32"/>
      <c r="Q150" s="32"/>
      <c r="R150" s="32"/>
      <c r="S150" s="32"/>
      <c r="T150" s="32"/>
      <c r="U150" s="32"/>
      <c r="V150" s="32"/>
      <c r="W150" s="32"/>
      <c r="X150" s="32"/>
      <c r="Y150" s="32"/>
      <c r="Z150" s="32"/>
      <c r="AA150" s="32"/>
      <c r="AB150" s="32"/>
      <c r="AC150" s="32"/>
      <c r="AD150" s="32"/>
      <c r="AE150" s="32" t="s">
        <v>384</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x14ac:dyDescent="0.2">
      <c r="A152" s="216" t="s">
        <v>276</v>
      </c>
      <c r="B152" s="175" t="s">
        <v>74</v>
      </c>
      <c r="C152" s="201" t="s">
        <v>75</v>
      </c>
      <c r="D152" s="180"/>
      <c r="E152" s="185"/>
      <c r="F152" s="304">
        <f>SUM(G153:G166)</f>
        <v>0</v>
      </c>
      <c r="G152" s="305"/>
      <c r="H152" s="191"/>
      <c r="I152" s="191">
        <f>SUM(I153:I166)</f>
        <v>0</v>
      </c>
      <c r="J152" s="191"/>
      <c r="K152" s="191">
        <f>SUM(K153:K166)</f>
        <v>2.25</v>
      </c>
      <c r="L152" s="191"/>
      <c r="M152" s="191">
        <f>SUM(M153:M166)</f>
        <v>0</v>
      </c>
      <c r="N152" s="192"/>
      <c r="O152" s="220"/>
      <c r="AE152" t="s">
        <v>277</v>
      </c>
    </row>
    <row r="153" spans="1:60" outlineLevel="1" x14ac:dyDescent="0.2">
      <c r="A153" s="218"/>
      <c r="B153" s="318" t="s">
        <v>3545</v>
      </c>
      <c r="C153" s="319"/>
      <c r="D153" s="320"/>
      <c r="E153" s="321"/>
      <c r="F153" s="322"/>
      <c r="G153" s="323"/>
      <c r="H153" s="194"/>
      <c r="I153" s="194"/>
      <c r="J153" s="194"/>
      <c r="K153" s="194"/>
      <c r="L153" s="194"/>
      <c r="M153" s="194"/>
      <c r="N153" s="195"/>
      <c r="O153" s="221"/>
      <c r="P153" s="32"/>
      <c r="Q153" s="32"/>
      <c r="R153" s="32"/>
      <c r="S153" s="32"/>
      <c r="T153" s="32"/>
      <c r="U153" s="32"/>
      <c r="V153" s="32"/>
      <c r="W153" s="32"/>
      <c r="X153" s="32"/>
      <c r="Y153" s="32"/>
      <c r="Z153" s="32"/>
      <c r="AA153" s="32"/>
      <c r="AB153" s="32"/>
      <c r="AC153" s="32">
        <v>0</v>
      </c>
      <c r="AD153" s="32"/>
      <c r="AE153" s="32" t="s">
        <v>377</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38</v>
      </c>
      <c r="B154" s="176" t="s">
        <v>3546</v>
      </c>
      <c r="C154" s="202" t="s">
        <v>3547</v>
      </c>
      <c r="D154" s="181" t="s">
        <v>498</v>
      </c>
      <c r="E154" s="186">
        <v>3</v>
      </c>
      <c r="F154" s="193"/>
      <c r="G154" s="194">
        <f>ROUND(E154*F154,2)</f>
        <v>0</v>
      </c>
      <c r="H154" s="194">
        <v>21</v>
      </c>
      <c r="I154" s="194">
        <f>G154*(1+H154/100)</f>
        <v>0</v>
      </c>
      <c r="J154" s="194">
        <v>0</v>
      </c>
      <c r="K154" s="194">
        <f>ROUND(E154*J154,2)</f>
        <v>0</v>
      </c>
      <c r="L154" s="194">
        <v>0</v>
      </c>
      <c r="M154" s="194">
        <f>ROUND(E154*L154,2)</f>
        <v>0</v>
      </c>
      <c r="N154" s="195" t="s">
        <v>743</v>
      </c>
      <c r="O154" s="221" t="s">
        <v>281</v>
      </c>
      <c r="P154" s="32"/>
      <c r="Q154" s="32"/>
      <c r="R154" s="32"/>
      <c r="S154" s="32"/>
      <c r="T154" s="32"/>
      <c r="U154" s="32"/>
      <c r="V154" s="32"/>
      <c r="W154" s="32"/>
      <c r="X154" s="32"/>
      <c r="Y154" s="32"/>
      <c r="Z154" s="32"/>
      <c r="AA154" s="32"/>
      <c r="AB154" s="32"/>
      <c r="AC154" s="32"/>
      <c r="AD154" s="32"/>
      <c r="AE154" s="32" t="s">
        <v>397</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312" t="s">
        <v>1805</v>
      </c>
      <c r="C156" s="313"/>
      <c r="D156" s="314"/>
      <c r="E156" s="315"/>
      <c r="F156" s="316"/>
      <c r="G156" s="317"/>
      <c r="H156" s="194"/>
      <c r="I156" s="194"/>
      <c r="J156" s="194"/>
      <c r="K156" s="194"/>
      <c r="L156" s="194"/>
      <c r="M156" s="194"/>
      <c r="N156" s="195"/>
      <c r="O156" s="221"/>
      <c r="P156" s="32"/>
      <c r="Q156" s="32"/>
      <c r="R156" s="32"/>
      <c r="S156" s="32"/>
      <c r="T156" s="32"/>
      <c r="U156" s="32"/>
      <c r="V156" s="32"/>
      <c r="W156" s="32"/>
      <c r="X156" s="32"/>
      <c r="Y156" s="32"/>
      <c r="Z156" s="32"/>
      <c r="AA156" s="32"/>
      <c r="AB156" s="32"/>
      <c r="AC156" s="32">
        <v>0</v>
      </c>
      <c r="AD156" s="32"/>
      <c r="AE156" s="32" t="s">
        <v>377</v>
      </c>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312" t="s">
        <v>1806</v>
      </c>
      <c r="C157" s="313"/>
      <c r="D157" s="314"/>
      <c r="E157" s="315"/>
      <c r="F157" s="316"/>
      <c r="G157" s="31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379</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39</v>
      </c>
      <c r="B158" s="176" t="s">
        <v>3548</v>
      </c>
      <c r="C158" s="202" t="s">
        <v>3549</v>
      </c>
      <c r="D158" s="181" t="s">
        <v>382</v>
      </c>
      <c r="E158" s="186">
        <v>1.161</v>
      </c>
      <c r="F158" s="193"/>
      <c r="G158" s="194">
        <f>ROUND(E158*F158,2)</f>
        <v>0</v>
      </c>
      <c r="H158" s="194">
        <v>21</v>
      </c>
      <c r="I158" s="194">
        <f>G158*(1+H158/100)</f>
        <v>0</v>
      </c>
      <c r="J158" s="194">
        <v>1.8907700000000001</v>
      </c>
      <c r="K158" s="194">
        <f>ROUND(E158*J158,2)</f>
        <v>2.2000000000000002</v>
      </c>
      <c r="L158" s="194">
        <v>0</v>
      </c>
      <c r="M158" s="194">
        <f>ROUND(E158*L158,2)</f>
        <v>0</v>
      </c>
      <c r="N158" s="195" t="s">
        <v>743</v>
      </c>
      <c r="O158" s="221" t="s">
        <v>281</v>
      </c>
      <c r="P158" s="32"/>
      <c r="Q158" s="32"/>
      <c r="R158" s="32"/>
      <c r="S158" s="32"/>
      <c r="T158" s="32"/>
      <c r="U158" s="32"/>
      <c r="V158" s="32"/>
      <c r="W158" s="32"/>
      <c r="X158" s="32"/>
      <c r="Y158" s="32"/>
      <c r="Z158" s="32"/>
      <c r="AA158" s="32"/>
      <c r="AB158" s="32"/>
      <c r="AC158" s="32"/>
      <c r="AD158" s="32"/>
      <c r="AE158" s="32" t="s">
        <v>397</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43" t="s">
        <v>3550</v>
      </c>
      <c r="D159" s="236"/>
      <c r="E159" s="239">
        <v>1.161</v>
      </c>
      <c r="F159" s="194"/>
      <c r="G159" s="194"/>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t="s">
        <v>386</v>
      </c>
      <c r="AF159" s="32">
        <v>0</v>
      </c>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ht="22.5" outlineLevel="1" x14ac:dyDescent="0.2">
      <c r="A161" s="217">
        <v>40</v>
      </c>
      <c r="B161" s="176" t="s">
        <v>3551</v>
      </c>
      <c r="C161" s="202" t="s">
        <v>3552</v>
      </c>
      <c r="D161" s="181" t="s">
        <v>560</v>
      </c>
      <c r="E161" s="186">
        <v>41.795999999999999</v>
      </c>
      <c r="F161" s="193"/>
      <c r="G161" s="194">
        <f>ROUND(E161*F161,2)</f>
        <v>0</v>
      </c>
      <c r="H161" s="194">
        <v>21</v>
      </c>
      <c r="I161" s="194">
        <f>G161*(1+H161/100)</f>
        <v>0</v>
      </c>
      <c r="J161" s="194">
        <v>1.2199999999999999E-3</v>
      </c>
      <c r="K161" s="194">
        <f>ROUND(E161*J161,2)</f>
        <v>0.05</v>
      </c>
      <c r="L161" s="194">
        <v>0</v>
      </c>
      <c r="M161" s="194">
        <f>ROUND(E161*L161,2)</f>
        <v>0</v>
      </c>
      <c r="N161" s="195" t="s">
        <v>479</v>
      </c>
      <c r="O161" s="221" t="s">
        <v>281</v>
      </c>
      <c r="P161" s="32"/>
      <c r="Q161" s="32"/>
      <c r="R161" s="32"/>
      <c r="S161" s="32"/>
      <c r="T161" s="32"/>
      <c r="U161" s="32"/>
      <c r="V161" s="32"/>
      <c r="W161" s="32"/>
      <c r="X161" s="32"/>
      <c r="Y161" s="32"/>
      <c r="Z161" s="32"/>
      <c r="AA161" s="32"/>
      <c r="AB161" s="32"/>
      <c r="AC161" s="32"/>
      <c r="AD161" s="32"/>
      <c r="AE161" s="32" t="s">
        <v>480</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3" t="s">
        <v>3553</v>
      </c>
      <c r="D162" s="236"/>
      <c r="E162" s="239">
        <v>41.795999999999999</v>
      </c>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t="s">
        <v>386</v>
      </c>
      <c r="AF162" s="32">
        <v>0</v>
      </c>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312" t="s">
        <v>3554</v>
      </c>
      <c r="C164" s="313"/>
      <c r="D164" s="314"/>
      <c r="E164" s="315"/>
      <c r="F164" s="316"/>
      <c r="G164" s="317"/>
      <c r="H164" s="194"/>
      <c r="I164" s="194"/>
      <c r="J164" s="194"/>
      <c r="K164" s="194"/>
      <c r="L164" s="194"/>
      <c r="M164" s="194"/>
      <c r="N164" s="195"/>
      <c r="O164" s="221"/>
      <c r="P164" s="32"/>
      <c r="Q164" s="32"/>
      <c r="R164" s="32"/>
      <c r="S164" s="32"/>
      <c r="T164" s="32"/>
      <c r="U164" s="32"/>
      <c r="V164" s="32"/>
      <c r="W164" s="32"/>
      <c r="X164" s="32"/>
      <c r="Y164" s="32"/>
      <c r="Z164" s="32"/>
      <c r="AA164" s="32"/>
      <c r="AB164" s="32"/>
      <c r="AC164" s="32">
        <v>0</v>
      </c>
      <c r="AD164" s="32"/>
      <c r="AE164" s="32" t="s">
        <v>377</v>
      </c>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41</v>
      </c>
      <c r="B165" s="176" t="s">
        <v>3555</v>
      </c>
      <c r="C165" s="202" t="s">
        <v>3556</v>
      </c>
      <c r="D165" s="181" t="s">
        <v>560</v>
      </c>
      <c r="E165" s="186">
        <v>38.700000000000003</v>
      </c>
      <c r="F165" s="193"/>
      <c r="G165" s="194">
        <f>ROUND(E165*F165,2)</f>
        <v>0</v>
      </c>
      <c r="H165" s="194">
        <v>21</v>
      </c>
      <c r="I165" s="194">
        <f>G165*(1+H165/100)</f>
        <v>0</v>
      </c>
      <c r="J165" s="194">
        <v>0</v>
      </c>
      <c r="K165" s="194">
        <f>ROUND(E165*J165,2)</f>
        <v>0</v>
      </c>
      <c r="L165" s="194">
        <v>0</v>
      </c>
      <c r="M165" s="194">
        <f>ROUND(E165*L165,2)</f>
        <v>0</v>
      </c>
      <c r="N165" s="195"/>
      <c r="O165" s="221" t="s">
        <v>281</v>
      </c>
      <c r="P165" s="32"/>
      <c r="Q165" s="32"/>
      <c r="R165" s="32"/>
      <c r="S165" s="32"/>
      <c r="T165" s="32"/>
      <c r="U165" s="32"/>
      <c r="V165" s="32"/>
      <c r="W165" s="32"/>
      <c r="X165" s="32"/>
      <c r="Y165" s="32"/>
      <c r="Z165" s="32"/>
      <c r="AA165" s="32"/>
      <c r="AB165" s="32"/>
      <c r="AC165" s="32"/>
      <c r="AD165" s="32"/>
      <c r="AE165" s="32" t="s">
        <v>397</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x14ac:dyDescent="0.2">
      <c r="A167" s="216" t="s">
        <v>276</v>
      </c>
      <c r="B167" s="175" t="s">
        <v>146</v>
      </c>
      <c r="C167" s="201" t="s">
        <v>147</v>
      </c>
      <c r="D167" s="180"/>
      <c r="E167" s="185"/>
      <c r="F167" s="304">
        <f>SUM(G168:G181)</f>
        <v>0</v>
      </c>
      <c r="G167" s="305"/>
      <c r="H167" s="191"/>
      <c r="I167" s="191">
        <f>SUM(I168:I181)</f>
        <v>0</v>
      </c>
      <c r="J167" s="191"/>
      <c r="K167" s="191">
        <f>SUM(K168:K181)</f>
        <v>14.21</v>
      </c>
      <c r="L167" s="191"/>
      <c r="M167" s="191">
        <f>SUM(M168:M181)</f>
        <v>0</v>
      </c>
      <c r="N167" s="192"/>
      <c r="O167" s="220"/>
      <c r="AE167" t="s">
        <v>277</v>
      </c>
    </row>
    <row r="168" spans="1:60" outlineLevel="1" x14ac:dyDescent="0.2">
      <c r="A168" s="218"/>
      <c r="B168" s="318" t="s">
        <v>3557</v>
      </c>
      <c r="C168" s="319"/>
      <c r="D168" s="320"/>
      <c r="E168" s="321"/>
      <c r="F168" s="322"/>
      <c r="G168" s="323"/>
      <c r="H168" s="194"/>
      <c r="I168" s="194"/>
      <c r="J168" s="194"/>
      <c r="K168" s="194"/>
      <c r="L168" s="194"/>
      <c r="M168" s="194"/>
      <c r="N168" s="195"/>
      <c r="O168" s="221"/>
      <c r="P168" s="32"/>
      <c r="Q168" s="32"/>
      <c r="R168" s="32"/>
      <c r="S168" s="32"/>
      <c r="T168" s="32"/>
      <c r="U168" s="32"/>
      <c r="V168" s="32"/>
      <c r="W168" s="32"/>
      <c r="X168" s="32"/>
      <c r="Y168" s="32"/>
      <c r="Z168" s="32"/>
      <c r="AA168" s="32"/>
      <c r="AB168" s="32"/>
      <c r="AC168" s="32">
        <v>0</v>
      </c>
      <c r="AD168" s="32"/>
      <c r="AE168" s="32" t="s">
        <v>377</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3558</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379</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ht="22.5" outlineLevel="1" x14ac:dyDescent="0.2">
      <c r="A170" s="217">
        <v>42</v>
      </c>
      <c r="B170" s="176" t="s">
        <v>3559</v>
      </c>
      <c r="C170" s="202" t="s">
        <v>3560</v>
      </c>
      <c r="D170" s="181" t="s">
        <v>560</v>
      </c>
      <c r="E170" s="186">
        <v>30</v>
      </c>
      <c r="F170" s="193"/>
      <c r="G170" s="194">
        <f>ROUND(E170*F170,2)</f>
        <v>0</v>
      </c>
      <c r="H170" s="194">
        <v>21</v>
      </c>
      <c r="I170" s="194">
        <f>G170*(1+H170/100)</f>
        <v>0</v>
      </c>
      <c r="J170" s="194">
        <v>0.18207000000000001</v>
      </c>
      <c r="K170" s="194">
        <f>ROUND(E170*J170,2)</f>
        <v>5.46</v>
      </c>
      <c r="L170" s="194">
        <v>0</v>
      </c>
      <c r="M170" s="194">
        <f>ROUND(E170*L170,2)</f>
        <v>0</v>
      </c>
      <c r="N170" s="195" t="s">
        <v>659</v>
      </c>
      <c r="O170" s="221" t="s">
        <v>281</v>
      </c>
      <c r="P170" s="32"/>
      <c r="Q170" s="32"/>
      <c r="R170" s="32"/>
      <c r="S170" s="32"/>
      <c r="T170" s="32"/>
      <c r="U170" s="32"/>
      <c r="V170" s="32"/>
      <c r="W170" s="32"/>
      <c r="X170" s="32"/>
      <c r="Y170" s="32"/>
      <c r="Z170" s="32"/>
      <c r="AA170" s="32"/>
      <c r="AB170" s="32"/>
      <c r="AC170" s="32"/>
      <c r="AD170" s="32"/>
      <c r="AE170" s="32" t="s">
        <v>397</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03" t="s">
        <v>3561</v>
      </c>
      <c r="D171" s="182"/>
      <c r="E171" s="187"/>
      <c r="F171" s="196"/>
      <c r="G171" s="196"/>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284</v>
      </c>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43</v>
      </c>
      <c r="B173" s="176" t="s">
        <v>3562</v>
      </c>
      <c r="C173" s="202" t="s">
        <v>3563</v>
      </c>
      <c r="D173" s="181" t="s">
        <v>498</v>
      </c>
      <c r="E173" s="186">
        <v>101</v>
      </c>
      <c r="F173" s="193"/>
      <c r="G173" s="194">
        <f>ROUND(E173*F173,2)</f>
        <v>0</v>
      </c>
      <c r="H173" s="194">
        <v>21</v>
      </c>
      <c r="I173" s="194">
        <f>G173*(1+H173/100)</f>
        <v>0</v>
      </c>
      <c r="J173" s="194">
        <v>3.7499999999999999E-2</v>
      </c>
      <c r="K173" s="194">
        <f>ROUND(E173*J173,2)</f>
        <v>3.79</v>
      </c>
      <c r="L173" s="194">
        <v>0</v>
      </c>
      <c r="M173" s="194">
        <f>ROUND(E173*L173,2)</f>
        <v>0</v>
      </c>
      <c r="N173" s="195" t="s">
        <v>479</v>
      </c>
      <c r="O173" s="221" t="s">
        <v>281</v>
      </c>
      <c r="P173" s="32"/>
      <c r="Q173" s="32"/>
      <c r="R173" s="32"/>
      <c r="S173" s="32"/>
      <c r="T173" s="32"/>
      <c r="U173" s="32"/>
      <c r="V173" s="32"/>
      <c r="W173" s="32"/>
      <c r="X173" s="32"/>
      <c r="Y173" s="32"/>
      <c r="Z173" s="32"/>
      <c r="AA173" s="32"/>
      <c r="AB173" s="32"/>
      <c r="AC173" s="32"/>
      <c r="AD173" s="32"/>
      <c r="AE173" s="32" t="s">
        <v>480</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43" t="s">
        <v>3564</v>
      </c>
      <c r="D174" s="236"/>
      <c r="E174" s="239">
        <v>101</v>
      </c>
      <c r="F174" s="194"/>
      <c r="G174" s="194"/>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t="s">
        <v>386</v>
      </c>
      <c r="AF174" s="32">
        <v>0</v>
      </c>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692</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v>0</v>
      </c>
      <c r="AD176" s="32"/>
      <c r="AE176" s="32" t="s">
        <v>377</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693</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379</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694</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v>1</v>
      </c>
      <c r="AD178" s="32"/>
      <c r="AE178" s="32" t="s">
        <v>377</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7">
        <v>44</v>
      </c>
      <c r="B179" s="176" t="s">
        <v>731</v>
      </c>
      <c r="C179" s="202" t="s">
        <v>732</v>
      </c>
      <c r="D179" s="181" t="s">
        <v>382</v>
      </c>
      <c r="E179" s="186">
        <v>2.7</v>
      </c>
      <c r="F179" s="193"/>
      <c r="G179" s="194">
        <f>ROUND(E179*F179,2)</f>
        <v>0</v>
      </c>
      <c r="H179" s="194">
        <v>21</v>
      </c>
      <c r="I179" s="194">
        <f>G179*(1+H179/100)</f>
        <v>0</v>
      </c>
      <c r="J179" s="194">
        <v>1.837</v>
      </c>
      <c r="K179" s="194">
        <f>ROUND(E179*J179,2)</f>
        <v>4.96</v>
      </c>
      <c r="L179" s="194">
        <v>0</v>
      </c>
      <c r="M179" s="194">
        <f>ROUND(E179*L179,2)</f>
        <v>0</v>
      </c>
      <c r="N179" s="195" t="s">
        <v>611</v>
      </c>
      <c r="O179" s="221" t="s">
        <v>281</v>
      </c>
      <c r="P179" s="32"/>
      <c r="Q179" s="32"/>
      <c r="R179" s="32"/>
      <c r="S179" s="32"/>
      <c r="T179" s="32"/>
      <c r="U179" s="32"/>
      <c r="V179" s="32"/>
      <c r="W179" s="32"/>
      <c r="X179" s="32"/>
      <c r="Y179" s="32"/>
      <c r="Z179" s="32"/>
      <c r="AA179" s="32"/>
      <c r="AB179" s="32"/>
      <c r="AC179" s="32"/>
      <c r="AD179" s="32"/>
      <c r="AE179" s="32" t="s">
        <v>397</v>
      </c>
      <c r="AF179" s="32"/>
      <c r="AG179" s="32"/>
      <c r="AH179" s="32"/>
      <c r="AI179" s="32"/>
      <c r="AJ179" s="32"/>
      <c r="AK179" s="32"/>
      <c r="AL179" s="32"/>
      <c r="AM179" s="32">
        <v>21</v>
      </c>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3565</v>
      </c>
      <c r="D180" s="236"/>
      <c r="E180" s="239">
        <v>2.7</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386</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x14ac:dyDescent="0.2">
      <c r="A182" s="216" t="s">
        <v>276</v>
      </c>
      <c r="B182" s="175" t="s">
        <v>98</v>
      </c>
      <c r="C182" s="201" t="s">
        <v>99</v>
      </c>
      <c r="D182" s="180"/>
      <c r="E182" s="185"/>
      <c r="F182" s="304">
        <f>SUM(G183:G185)</f>
        <v>0</v>
      </c>
      <c r="G182" s="305"/>
      <c r="H182" s="191"/>
      <c r="I182" s="191">
        <f>SUM(I183:I185)</f>
        <v>0</v>
      </c>
      <c r="J182" s="191"/>
      <c r="K182" s="191">
        <f>SUM(K183:K185)</f>
        <v>240.12</v>
      </c>
      <c r="L182" s="191"/>
      <c r="M182" s="191">
        <f>SUM(M183:M185)</f>
        <v>0</v>
      </c>
      <c r="N182" s="192"/>
      <c r="O182" s="220"/>
      <c r="AE182" t="s">
        <v>277</v>
      </c>
    </row>
    <row r="183" spans="1:60" outlineLevel="1" x14ac:dyDescent="0.2">
      <c r="A183" s="218"/>
      <c r="B183" s="318" t="s">
        <v>656</v>
      </c>
      <c r="C183" s="319"/>
      <c r="D183" s="320"/>
      <c r="E183" s="321"/>
      <c r="F183" s="322"/>
      <c r="G183" s="323"/>
      <c r="H183" s="194"/>
      <c r="I183" s="194"/>
      <c r="J183" s="194"/>
      <c r="K183" s="194"/>
      <c r="L183" s="194"/>
      <c r="M183" s="194"/>
      <c r="N183" s="195"/>
      <c r="O183" s="221"/>
      <c r="P183" s="32"/>
      <c r="Q183" s="32"/>
      <c r="R183" s="32"/>
      <c r="S183" s="32"/>
      <c r="T183" s="32"/>
      <c r="U183" s="32"/>
      <c r="V183" s="32"/>
      <c r="W183" s="32"/>
      <c r="X183" s="32"/>
      <c r="Y183" s="32"/>
      <c r="Z183" s="32"/>
      <c r="AA183" s="32"/>
      <c r="AB183" s="32"/>
      <c r="AC183" s="32">
        <v>0</v>
      </c>
      <c r="AD183" s="32"/>
      <c r="AE183" s="32" t="s">
        <v>377</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45</v>
      </c>
      <c r="B184" s="176" t="s">
        <v>3566</v>
      </c>
      <c r="C184" s="202" t="s">
        <v>3567</v>
      </c>
      <c r="D184" s="181" t="s">
        <v>610</v>
      </c>
      <c r="E184" s="186">
        <v>544.5</v>
      </c>
      <c r="F184" s="193"/>
      <c r="G184" s="194">
        <f>ROUND(E184*F184,2)</f>
        <v>0</v>
      </c>
      <c r="H184" s="194">
        <v>21</v>
      </c>
      <c r="I184" s="194">
        <f>G184*(1+H184/100)</f>
        <v>0</v>
      </c>
      <c r="J184" s="194">
        <v>0.441</v>
      </c>
      <c r="K184" s="194">
        <f>ROUND(E184*J184,2)</f>
        <v>240.12</v>
      </c>
      <c r="L184" s="194">
        <v>0</v>
      </c>
      <c r="M184" s="194">
        <f>ROUND(E184*L184,2)</f>
        <v>0</v>
      </c>
      <c r="N184" s="195" t="s">
        <v>659</v>
      </c>
      <c r="O184" s="221" t="s">
        <v>281</v>
      </c>
      <c r="P184" s="32"/>
      <c r="Q184" s="32"/>
      <c r="R184" s="32"/>
      <c r="S184" s="32"/>
      <c r="T184" s="32"/>
      <c r="U184" s="32"/>
      <c r="V184" s="32"/>
      <c r="W184" s="32"/>
      <c r="X184" s="32"/>
      <c r="Y184" s="32"/>
      <c r="Z184" s="32"/>
      <c r="AA184" s="32"/>
      <c r="AB184" s="32"/>
      <c r="AC184" s="32"/>
      <c r="AD184" s="32"/>
      <c r="AE184" s="32" t="s">
        <v>384</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x14ac:dyDescent="0.2">
      <c r="A186" s="216" t="s">
        <v>276</v>
      </c>
      <c r="B186" s="175" t="s">
        <v>92</v>
      </c>
      <c r="C186" s="201" t="s">
        <v>93</v>
      </c>
      <c r="D186" s="180"/>
      <c r="E186" s="185"/>
      <c r="F186" s="304">
        <f>SUM(G187:G196)</f>
        <v>0</v>
      </c>
      <c r="G186" s="305"/>
      <c r="H186" s="191"/>
      <c r="I186" s="191">
        <f>SUM(I187:I196)</f>
        <v>0</v>
      </c>
      <c r="J186" s="191"/>
      <c r="K186" s="191">
        <f>SUM(K187:K196)</f>
        <v>2.3899999999999997</v>
      </c>
      <c r="L186" s="191"/>
      <c r="M186" s="191">
        <f>SUM(M187:M196)</f>
        <v>0</v>
      </c>
      <c r="N186" s="192"/>
      <c r="O186" s="220"/>
      <c r="AE186" t="s">
        <v>277</v>
      </c>
    </row>
    <row r="187" spans="1:60" ht="22.5" outlineLevel="1" x14ac:dyDescent="0.2">
      <c r="A187" s="217">
        <v>46</v>
      </c>
      <c r="B187" s="176" t="s">
        <v>3568</v>
      </c>
      <c r="C187" s="202" t="s">
        <v>3569</v>
      </c>
      <c r="D187" s="181" t="s">
        <v>498</v>
      </c>
      <c r="E187" s="186">
        <v>4</v>
      </c>
      <c r="F187" s="193"/>
      <c r="G187" s="194">
        <f>ROUND(E187*F187,2)</f>
        <v>0</v>
      </c>
      <c r="H187" s="194">
        <v>21</v>
      </c>
      <c r="I187" s="194">
        <f>G187*(1+H187/100)</f>
        <v>0</v>
      </c>
      <c r="J187" s="194">
        <v>0.15</v>
      </c>
      <c r="K187" s="194">
        <f>ROUND(E187*J187,2)</f>
        <v>0.6</v>
      </c>
      <c r="L187" s="194">
        <v>0</v>
      </c>
      <c r="M187" s="194">
        <f>ROUND(E187*L187,2)</f>
        <v>0</v>
      </c>
      <c r="N187" s="195" t="s">
        <v>479</v>
      </c>
      <c r="O187" s="221" t="s">
        <v>281</v>
      </c>
      <c r="P187" s="32"/>
      <c r="Q187" s="32"/>
      <c r="R187" s="32"/>
      <c r="S187" s="32"/>
      <c r="T187" s="32"/>
      <c r="U187" s="32"/>
      <c r="V187" s="32"/>
      <c r="W187" s="32"/>
      <c r="X187" s="32"/>
      <c r="Y187" s="32"/>
      <c r="Z187" s="32"/>
      <c r="AA187" s="32"/>
      <c r="AB187" s="32"/>
      <c r="AC187" s="32"/>
      <c r="AD187" s="32"/>
      <c r="AE187" s="32" t="s">
        <v>480</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47</v>
      </c>
      <c r="B189" s="176" t="s">
        <v>3570</v>
      </c>
      <c r="C189" s="202" t="s">
        <v>3571</v>
      </c>
      <c r="D189" s="181" t="s">
        <v>498</v>
      </c>
      <c r="E189" s="186">
        <v>4</v>
      </c>
      <c r="F189" s="193"/>
      <c r="G189" s="194">
        <f>ROUND(E189*F189,2)</f>
        <v>0</v>
      </c>
      <c r="H189" s="194">
        <v>21</v>
      </c>
      <c r="I189" s="194">
        <f>G189*(1+H189/100)</f>
        <v>0</v>
      </c>
      <c r="J189" s="194">
        <v>3.4529999999999998E-2</v>
      </c>
      <c r="K189" s="194">
        <f>ROUND(E189*J189,2)</f>
        <v>0.14000000000000001</v>
      </c>
      <c r="L189" s="194">
        <v>0</v>
      </c>
      <c r="M189" s="194">
        <f>ROUND(E189*L189,2)</f>
        <v>0</v>
      </c>
      <c r="N189" s="195"/>
      <c r="O189" s="221" t="s">
        <v>295</v>
      </c>
      <c r="P189" s="32"/>
      <c r="Q189" s="32"/>
      <c r="R189" s="32"/>
      <c r="S189" s="32"/>
      <c r="T189" s="32"/>
      <c r="U189" s="32"/>
      <c r="V189" s="32"/>
      <c r="W189" s="32"/>
      <c r="X189" s="32"/>
      <c r="Y189" s="32"/>
      <c r="Z189" s="32"/>
      <c r="AA189" s="32"/>
      <c r="AB189" s="32"/>
      <c r="AC189" s="32"/>
      <c r="AD189" s="32"/>
      <c r="AE189" s="32" t="s">
        <v>397</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312" t="s">
        <v>692</v>
      </c>
      <c r="C191" s="313"/>
      <c r="D191" s="314"/>
      <c r="E191" s="315"/>
      <c r="F191" s="316"/>
      <c r="G191" s="317"/>
      <c r="H191" s="194"/>
      <c r="I191" s="194"/>
      <c r="J191" s="194"/>
      <c r="K191" s="194"/>
      <c r="L191" s="194"/>
      <c r="M191" s="194"/>
      <c r="N191" s="195"/>
      <c r="O191" s="221"/>
      <c r="P191" s="32"/>
      <c r="Q191" s="32"/>
      <c r="R191" s="32"/>
      <c r="S191" s="32"/>
      <c r="T191" s="32"/>
      <c r="U191" s="32"/>
      <c r="V191" s="32"/>
      <c r="W191" s="32"/>
      <c r="X191" s="32"/>
      <c r="Y191" s="32"/>
      <c r="Z191" s="32"/>
      <c r="AA191" s="32"/>
      <c r="AB191" s="32"/>
      <c r="AC191" s="32">
        <v>0</v>
      </c>
      <c r="AD191" s="32"/>
      <c r="AE191" s="32" t="s">
        <v>377</v>
      </c>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312" t="s">
        <v>693</v>
      </c>
      <c r="C192" s="313"/>
      <c r="D192" s="314"/>
      <c r="E192" s="315"/>
      <c r="F192" s="316"/>
      <c r="G192" s="31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379</v>
      </c>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312" t="s">
        <v>694</v>
      </c>
      <c r="C193" s="313"/>
      <c r="D193" s="314"/>
      <c r="E193" s="315"/>
      <c r="F193" s="316"/>
      <c r="G193" s="317"/>
      <c r="H193" s="194"/>
      <c r="I193" s="194"/>
      <c r="J193" s="194"/>
      <c r="K193" s="194"/>
      <c r="L193" s="194"/>
      <c r="M193" s="194"/>
      <c r="N193" s="195"/>
      <c r="O193" s="221"/>
      <c r="P193" s="32"/>
      <c r="Q193" s="32"/>
      <c r="R193" s="32"/>
      <c r="S193" s="32"/>
      <c r="T193" s="32"/>
      <c r="U193" s="32"/>
      <c r="V193" s="32"/>
      <c r="W193" s="32"/>
      <c r="X193" s="32"/>
      <c r="Y193" s="32"/>
      <c r="Z193" s="32"/>
      <c r="AA193" s="32"/>
      <c r="AB193" s="32"/>
      <c r="AC193" s="32">
        <v>1</v>
      </c>
      <c r="AD193" s="32"/>
      <c r="AE193" s="32" t="s">
        <v>377</v>
      </c>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48</v>
      </c>
      <c r="B194" s="176" t="s">
        <v>731</v>
      </c>
      <c r="C194" s="202" t="s">
        <v>732</v>
      </c>
      <c r="D194" s="181" t="s">
        <v>382</v>
      </c>
      <c r="E194" s="186">
        <v>0.9</v>
      </c>
      <c r="F194" s="193"/>
      <c r="G194" s="194">
        <f>ROUND(E194*F194,2)</f>
        <v>0</v>
      </c>
      <c r="H194" s="194">
        <v>21</v>
      </c>
      <c r="I194" s="194">
        <f>G194*(1+H194/100)</f>
        <v>0</v>
      </c>
      <c r="J194" s="194">
        <v>1.837</v>
      </c>
      <c r="K194" s="194">
        <f>ROUND(E194*J194,2)</f>
        <v>1.65</v>
      </c>
      <c r="L194" s="194">
        <v>0</v>
      </c>
      <c r="M194" s="194">
        <f>ROUND(E194*L194,2)</f>
        <v>0</v>
      </c>
      <c r="N194" s="195" t="s">
        <v>611</v>
      </c>
      <c r="O194" s="221" t="s">
        <v>281</v>
      </c>
      <c r="P194" s="32"/>
      <c r="Q194" s="32"/>
      <c r="R194" s="32"/>
      <c r="S194" s="32"/>
      <c r="T194" s="32"/>
      <c r="U194" s="32"/>
      <c r="V194" s="32"/>
      <c r="W194" s="32"/>
      <c r="X194" s="32"/>
      <c r="Y194" s="32"/>
      <c r="Z194" s="32"/>
      <c r="AA194" s="32"/>
      <c r="AB194" s="32"/>
      <c r="AC194" s="32"/>
      <c r="AD194" s="32"/>
      <c r="AE194" s="32" t="s">
        <v>397</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43" t="s">
        <v>3572</v>
      </c>
      <c r="D195" s="236"/>
      <c r="E195" s="239">
        <v>0.9</v>
      </c>
      <c r="F195" s="194"/>
      <c r="G195" s="194"/>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t="s">
        <v>386</v>
      </c>
      <c r="AF195" s="32">
        <v>0</v>
      </c>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x14ac:dyDescent="0.2">
      <c r="A197" s="216" t="s">
        <v>276</v>
      </c>
      <c r="B197" s="175" t="s">
        <v>98</v>
      </c>
      <c r="C197" s="201" t="s">
        <v>99</v>
      </c>
      <c r="D197" s="180"/>
      <c r="E197" s="185"/>
      <c r="F197" s="304">
        <f>SUM(G198:G201)</f>
        <v>0</v>
      </c>
      <c r="G197" s="305"/>
      <c r="H197" s="191"/>
      <c r="I197" s="191">
        <f>SUM(I198:I201)</f>
        <v>0</v>
      </c>
      <c r="J197" s="191"/>
      <c r="K197" s="191">
        <f>SUM(K198:K201)</f>
        <v>3.27</v>
      </c>
      <c r="L197" s="191"/>
      <c r="M197" s="191">
        <f>SUM(M198:M201)</f>
        <v>0</v>
      </c>
      <c r="N197" s="192"/>
      <c r="O197" s="220"/>
      <c r="AE197" t="s">
        <v>277</v>
      </c>
    </row>
    <row r="198" spans="1:60" outlineLevel="1" x14ac:dyDescent="0.2">
      <c r="A198" s="218"/>
      <c r="B198" s="318" t="s">
        <v>3573</v>
      </c>
      <c r="C198" s="319"/>
      <c r="D198" s="320"/>
      <c r="E198" s="321"/>
      <c r="F198" s="322"/>
      <c r="G198" s="323"/>
      <c r="H198" s="194"/>
      <c r="I198" s="194"/>
      <c r="J198" s="194"/>
      <c r="K198" s="194"/>
      <c r="L198" s="194"/>
      <c r="M198" s="194"/>
      <c r="N198" s="195"/>
      <c r="O198" s="221"/>
      <c r="P198" s="32"/>
      <c r="Q198" s="32"/>
      <c r="R198" s="32"/>
      <c r="S198" s="32"/>
      <c r="T198" s="32"/>
      <c r="U198" s="32"/>
      <c r="V198" s="32"/>
      <c r="W198" s="32"/>
      <c r="X198" s="32"/>
      <c r="Y198" s="32"/>
      <c r="Z198" s="32"/>
      <c r="AA198" s="32"/>
      <c r="AB198" s="32"/>
      <c r="AC198" s="32">
        <v>0</v>
      </c>
      <c r="AD198" s="32"/>
      <c r="AE198" s="32" t="s">
        <v>377</v>
      </c>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312" t="s">
        <v>3574</v>
      </c>
      <c r="C199" s="313"/>
      <c r="D199" s="314"/>
      <c r="E199" s="315"/>
      <c r="F199" s="316"/>
      <c r="G199" s="31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t="s">
        <v>379</v>
      </c>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49</v>
      </c>
      <c r="B200" s="176" t="s">
        <v>3575</v>
      </c>
      <c r="C200" s="202" t="s">
        <v>3576</v>
      </c>
      <c r="D200" s="181" t="s">
        <v>610</v>
      </c>
      <c r="E200" s="186">
        <v>544.5</v>
      </c>
      <c r="F200" s="193"/>
      <c r="G200" s="194">
        <f>ROUND(E200*F200,2)</f>
        <v>0</v>
      </c>
      <c r="H200" s="194">
        <v>21</v>
      </c>
      <c r="I200" s="194">
        <f>G200*(1+H200/100)</f>
        <v>0</v>
      </c>
      <c r="J200" s="194">
        <v>6.0099999999999997E-3</v>
      </c>
      <c r="K200" s="194">
        <f>ROUND(E200*J200,2)</f>
        <v>3.27</v>
      </c>
      <c r="L200" s="194">
        <v>0</v>
      </c>
      <c r="M200" s="194">
        <f>ROUND(E200*L200,2)</f>
        <v>0</v>
      </c>
      <c r="N200" s="195" t="s">
        <v>659</v>
      </c>
      <c r="O200" s="221" t="s">
        <v>281</v>
      </c>
      <c r="P200" s="32"/>
      <c r="Q200" s="32"/>
      <c r="R200" s="32"/>
      <c r="S200" s="32"/>
      <c r="T200" s="32"/>
      <c r="U200" s="32"/>
      <c r="V200" s="32"/>
      <c r="W200" s="32"/>
      <c r="X200" s="32"/>
      <c r="Y200" s="32"/>
      <c r="Z200" s="32"/>
      <c r="AA200" s="32"/>
      <c r="AB200" s="32"/>
      <c r="AC200" s="32"/>
      <c r="AD200" s="32"/>
      <c r="AE200" s="32" t="s">
        <v>384</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x14ac:dyDescent="0.2">
      <c r="A202" s="216" t="s">
        <v>276</v>
      </c>
      <c r="B202" s="175" t="s">
        <v>114</v>
      </c>
      <c r="C202" s="201" t="s">
        <v>115</v>
      </c>
      <c r="D202" s="180"/>
      <c r="E202" s="185"/>
      <c r="F202" s="304">
        <f>SUM(G203:G213)</f>
        <v>0</v>
      </c>
      <c r="G202" s="305"/>
      <c r="H202" s="191"/>
      <c r="I202" s="191">
        <f>SUM(I203:I213)</f>
        <v>0</v>
      </c>
      <c r="J202" s="191"/>
      <c r="K202" s="191">
        <f>SUM(K203:K213)</f>
        <v>55.37</v>
      </c>
      <c r="L202" s="191"/>
      <c r="M202" s="191">
        <f>SUM(M203:M213)</f>
        <v>0</v>
      </c>
      <c r="N202" s="192"/>
      <c r="O202" s="220"/>
      <c r="AE202" t="s">
        <v>277</v>
      </c>
    </row>
    <row r="203" spans="1:60" outlineLevel="1" x14ac:dyDescent="0.2">
      <c r="A203" s="218"/>
      <c r="B203" s="318" t="s">
        <v>3577</v>
      </c>
      <c r="C203" s="319"/>
      <c r="D203" s="320"/>
      <c r="E203" s="321"/>
      <c r="F203" s="322"/>
      <c r="G203" s="323"/>
      <c r="H203" s="194"/>
      <c r="I203" s="194"/>
      <c r="J203" s="194"/>
      <c r="K203" s="194"/>
      <c r="L203" s="194"/>
      <c r="M203" s="194"/>
      <c r="N203" s="195"/>
      <c r="O203" s="221"/>
      <c r="P203" s="32"/>
      <c r="Q203" s="32"/>
      <c r="R203" s="32"/>
      <c r="S203" s="32"/>
      <c r="T203" s="32"/>
      <c r="U203" s="32"/>
      <c r="V203" s="32"/>
      <c r="W203" s="32"/>
      <c r="X203" s="32"/>
      <c r="Y203" s="32"/>
      <c r="Z203" s="32"/>
      <c r="AA203" s="32"/>
      <c r="AB203" s="32"/>
      <c r="AC203" s="32">
        <v>0</v>
      </c>
      <c r="AD203" s="32"/>
      <c r="AE203" s="32" t="s">
        <v>377</v>
      </c>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312" t="s">
        <v>3578</v>
      </c>
      <c r="C204" s="313"/>
      <c r="D204" s="314"/>
      <c r="E204" s="315"/>
      <c r="F204" s="316"/>
      <c r="G204" s="317"/>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379</v>
      </c>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7">
        <v>50</v>
      </c>
      <c r="B205" s="176" t="s">
        <v>3579</v>
      </c>
      <c r="C205" s="202" t="s">
        <v>3580</v>
      </c>
      <c r="D205" s="181" t="s">
        <v>560</v>
      </c>
      <c r="E205" s="186">
        <v>86.55</v>
      </c>
      <c r="F205" s="193"/>
      <c r="G205" s="194">
        <f>ROUND(E205*F205,2)</f>
        <v>0</v>
      </c>
      <c r="H205" s="194">
        <v>21</v>
      </c>
      <c r="I205" s="194">
        <f>G205*(1+H205/100)</f>
        <v>0</v>
      </c>
      <c r="J205" s="194">
        <v>0.12068</v>
      </c>
      <c r="K205" s="194">
        <f>ROUND(E205*J205,2)</f>
        <v>10.44</v>
      </c>
      <c r="L205" s="194">
        <v>0</v>
      </c>
      <c r="M205" s="194">
        <f>ROUND(E205*L205,2)</f>
        <v>0</v>
      </c>
      <c r="N205" s="195"/>
      <c r="O205" s="221" t="s">
        <v>281</v>
      </c>
      <c r="P205" s="32"/>
      <c r="Q205" s="32"/>
      <c r="R205" s="32"/>
      <c r="S205" s="32"/>
      <c r="T205" s="32"/>
      <c r="U205" s="32"/>
      <c r="V205" s="32"/>
      <c r="W205" s="32"/>
      <c r="X205" s="32"/>
      <c r="Y205" s="32"/>
      <c r="Z205" s="32"/>
      <c r="AA205" s="32"/>
      <c r="AB205" s="32"/>
      <c r="AC205" s="32"/>
      <c r="AD205" s="32"/>
      <c r="AE205" s="32" t="s">
        <v>397</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671</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377</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312" t="s">
        <v>672</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379</v>
      </c>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312" t="s">
        <v>1468</v>
      </c>
      <c r="C209" s="313"/>
      <c r="D209" s="314"/>
      <c r="E209" s="315"/>
      <c r="F209" s="316"/>
      <c r="G209" s="317"/>
      <c r="H209" s="194"/>
      <c r="I209" s="194"/>
      <c r="J209" s="194"/>
      <c r="K209" s="194"/>
      <c r="L209" s="194"/>
      <c r="M209" s="194"/>
      <c r="N209" s="195"/>
      <c r="O209" s="221"/>
      <c r="P209" s="32"/>
      <c r="Q209" s="32"/>
      <c r="R209" s="32"/>
      <c r="S209" s="32"/>
      <c r="T209" s="32"/>
      <c r="U209" s="32"/>
      <c r="V209" s="32"/>
      <c r="W209" s="32"/>
      <c r="X209" s="32"/>
      <c r="Y209" s="32"/>
      <c r="Z209" s="32"/>
      <c r="AA209" s="32"/>
      <c r="AB209" s="32"/>
      <c r="AC209" s="32">
        <v>1</v>
      </c>
      <c r="AD209" s="32"/>
      <c r="AE209" s="32" t="s">
        <v>377</v>
      </c>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51</v>
      </c>
      <c r="B210" s="176" t="s">
        <v>1469</v>
      </c>
      <c r="C210" s="202" t="s">
        <v>720</v>
      </c>
      <c r="D210" s="181" t="s">
        <v>382</v>
      </c>
      <c r="E210" s="186">
        <v>17.792999999999999</v>
      </c>
      <c r="F210" s="193"/>
      <c r="G210" s="194">
        <f>ROUND(E210*F210,2)</f>
        <v>0</v>
      </c>
      <c r="H210" s="194">
        <v>21</v>
      </c>
      <c r="I210" s="194">
        <f>G210*(1+H210/100)</f>
        <v>0</v>
      </c>
      <c r="J210" s="194">
        <v>2.5249999999999999</v>
      </c>
      <c r="K210" s="194">
        <f>ROUND(E210*J210,2)</f>
        <v>44.93</v>
      </c>
      <c r="L210" s="194">
        <v>0</v>
      </c>
      <c r="M210" s="194">
        <f>ROUND(E210*L210,2)</f>
        <v>0</v>
      </c>
      <c r="N210" s="195" t="s">
        <v>611</v>
      </c>
      <c r="O210" s="221" t="s">
        <v>281</v>
      </c>
      <c r="P210" s="32"/>
      <c r="Q210" s="32"/>
      <c r="R210" s="32"/>
      <c r="S210" s="32"/>
      <c r="T210" s="32"/>
      <c r="U210" s="32"/>
      <c r="V210" s="32"/>
      <c r="W210" s="32"/>
      <c r="X210" s="32"/>
      <c r="Y210" s="32"/>
      <c r="Z210" s="32"/>
      <c r="AA210" s="32"/>
      <c r="AB210" s="32"/>
      <c r="AC210" s="32"/>
      <c r="AD210" s="32"/>
      <c r="AE210" s="32" t="s">
        <v>397</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03" t="s">
        <v>679</v>
      </c>
      <c r="D211" s="182"/>
      <c r="E211" s="187"/>
      <c r="F211" s="196"/>
      <c r="G211" s="196"/>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284</v>
      </c>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3581</v>
      </c>
      <c r="D212" s="236"/>
      <c r="E212" s="239">
        <v>17.792999999999999</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386</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x14ac:dyDescent="0.2">
      <c r="A214" s="216" t="s">
        <v>276</v>
      </c>
      <c r="B214" s="175" t="s">
        <v>100</v>
      </c>
      <c r="C214" s="201" t="s">
        <v>101</v>
      </c>
      <c r="D214" s="180"/>
      <c r="E214" s="185"/>
      <c r="F214" s="304">
        <f>SUM(G215:G230)</f>
        <v>0</v>
      </c>
      <c r="G214" s="305"/>
      <c r="H214" s="191"/>
      <c r="I214" s="191">
        <f>SUM(I215:I230)</f>
        <v>0</v>
      </c>
      <c r="J214" s="191"/>
      <c r="K214" s="191">
        <f>SUM(K215:K230)</f>
        <v>72.240000000000009</v>
      </c>
      <c r="L214" s="191"/>
      <c r="M214" s="191">
        <f>SUM(M215:M230)</f>
        <v>0</v>
      </c>
      <c r="N214" s="192"/>
      <c r="O214" s="220"/>
      <c r="AE214" t="s">
        <v>277</v>
      </c>
    </row>
    <row r="215" spans="1:60" outlineLevel="1" x14ac:dyDescent="0.2">
      <c r="A215" s="218"/>
      <c r="B215" s="318" t="s">
        <v>3518</v>
      </c>
      <c r="C215" s="319"/>
      <c r="D215" s="320"/>
      <c r="E215" s="321"/>
      <c r="F215" s="322"/>
      <c r="G215" s="323"/>
      <c r="H215" s="194"/>
      <c r="I215" s="194"/>
      <c r="J215" s="194"/>
      <c r="K215" s="194"/>
      <c r="L215" s="194"/>
      <c r="M215" s="194"/>
      <c r="N215" s="195"/>
      <c r="O215" s="221"/>
      <c r="P215" s="32"/>
      <c r="Q215" s="32"/>
      <c r="R215" s="32"/>
      <c r="S215" s="32"/>
      <c r="T215" s="32"/>
      <c r="U215" s="32"/>
      <c r="V215" s="32"/>
      <c r="W215" s="32"/>
      <c r="X215" s="32"/>
      <c r="Y215" s="32"/>
      <c r="Z215" s="32"/>
      <c r="AA215" s="32"/>
      <c r="AB215" s="32"/>
      <c r="AC215" s="32">
        <v>0</v>
      </c>
      <c r="AD215" s="32"/>
      <c r="AE215" s="32" t="s">
        <v>377</v>
      </c>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52</v>
      </c>
      <c r="B216" s="176" t="s">
        <v>3519</v>
      </c>
      <c r="C216" s="202" t="s">
        <v>3520</v>
      </c>
      <c r="D216" s="181" t="s">
        <v>382</v>
      </c>
      <c r="E216" s="186">
        <v>2.0327999999999999</v>
      </c>
      <c r="F216" s="193"/>
      <c r="G216" s="194">
        <f>ROUND(E216*F216,2)</f>
        <v>0</v>
      </c>
      <c r="H216" s="194">
        <v>21</v>
      </c>
      <c r="I216" s="194">
        <f>G216*(1+H216/100)</f>
        <v>0</v>
      </c>
      <c r="J216" s="194">
        <v>2.4815700000000001</v>
      </c>
      <c r="K216" s="194">
        <f>ROUND(E216*J216,2)</f>
        <v>5.04</v>
      </c>
      <c r="L216" s="194">
        <v>0</v>
      </c>
      <c r="M216" s="194">
        <f>ROUND(E216*L216,2)</f>
        <v>0</v>
      </c>
      <c r="N216" s="195"/>
      <c r="O216" s="221" t="s">
        <v>281</v>
      </c>
      <c r="P216" s="32"/>
      <c r="Q216" s="32"/>
      <c r="R216" s="32"/>
      <c r="S216" s="32"/>
      <c r="T216" s="32"/>
      <c r="U216" s="32"/>
      <c r="V216" s="32"/>
      <c r="W216" s="32"/>
      <c r="X216" s="32"/>
      <c r="Y216" s="32"/>
      <c r="Z216" s="32"/>
      <c r="AA216" s="32"/>
      <c r="AB216" s="32"/>
      <c r="AC216" s="32"/>
      <c r="AD216" s="32"/>
      <c r="AE216" s="32" t="s">
        <v>384</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3582</v>
      </c>
      <c r="D217" s="236"/>
      <c r="E217" s="239">
        <v>2.0327999999999999</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386</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312" t="s">
        <v>656</v>
      </c>
      <c r="C219" s="313"/>
      <c r="D219" s="314"/>
      <c r="E219" s="315"/>
      <c r="F219" s="316"/>
      <c r="G219" s="317"/>
      <c r="H219" s="194"/>
      <c r="I219" s="194"/>
      <c r="J219" s="194"/>
      <c r="K219" s="194"/>
      <c r="L219" s="194"/>
      <c r="M219" s="194"/>
      <c r="N219" s="195"/>
      <c r="O219" s="221"/>
      <c r="P219" s="32"/>
      <c r="Q219" s="32"/>
      <c r="R219" s="32"/>
      <c r="S219" s="32"/>
      <c r="T219" s="32"/>
      <c r="U219" s="32"/>
      <c r="V219" s="32"/>
      <c r="W219" s="32"/>
      <c r="X219" s="32"/>
      <c r="Y219" s="32"/>
      <c r="Z219" s="32"/>
      <c r="AA219" s="32"/>
      <c r="AB219" s="32"/>
      <c r="AC219" s="32">
        <v>0</v>
      </c>
      <c r="AD219" s="32"/>
      <c r="AE219" s="32" t="s">
        <v>377</v>
      </c>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53</v>
      </c>
      <c r="B220" s="176" t="s">
        <v>3543</v>
      </c>
      <c r="C220" s="202" t="s">
        <v>3544</v>
      </c>
      <c r="D220" s="181" t="s">
        <v>610</v>
      </c>
      <c r="E220" s="186">
        <v>72.599999999999994</v>
      </c>
      <c r="F220" s="193"/>
      <c r="G220" s="194">
        <f>ROUND(E220*F220,2)</f>
        <v>0</v>
      </c>
      <c r="H220" s="194">
        <v>21</v>
      </c>
      <c r="I220" s="194">
        <f>G220*(1+H220/100)</f>
        <v>0</v>
      </c>
      <c r="J220" s="194">
        <v>0.37485000000000002</v>
      </c>
      <c r="K220" s="194">
        <f>ROUND(E220*J220,2)</f>
        <v>27.21</v>
      </c>
      <c r="L220" s="194">
        <v>0</v>
      </c>
      <c r="M220" s="194">
        <f>ROUND(E220*L220,2)</f>
        <v>0</v>
      </c>
      <c r="N220" s="195" t="s">
        <v>659</v>
      </c>
      <c r="O220" s="221" t="s">
        <v>281</v>
      </c>
      <c r="P220" s="32"/>
      <c r="Q220" s="32"/>
      <c r="R220" s="32"/>
      <c r="S220" s="32"/>
      <c r="T220" s="32"/>
      <c r="U220" s="32"/>
      <c r="V220" s="32"/>
      <c r="W220" s="32"/>
      <c r="X220" s="32"/>
      <c r="Y220" s="32"/>
      <c r="Z220" s="32"/>
      <c r="AA220" s="32"/>
      <c r="AB220" s="32"/>
      <c r="AC220" s="32"/>
      <c r="AD220" s="32"/>
      <c r="AE220" s="32" t="s">
        <v>384</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7">
        <v>54</v>
      </c>
      <c r="B222" s="176" t="s">
        <v>3566</v>
      </c>
      <c r="C222" s="202" t="s">
        <v>3567</v>
      </c>
      <c r="D222" s="181" t="s">
        <v>610</v>
      </c>
      <c r="E222" s="186">
        <v>72.599999999999994</v>
      </c>
      <c r="F222" s="193"/>
      <c r="G222" s="194">
        <f>ROUND(E222*F222,2)</f>
        <v>0</v>
      </c>
      <c r="H222" s="194">
        <v>21</v>
      </c>
      <c r="I222" s="194">
        <f>G222*(1+H222/100)</f>
        <v>0</v>
      </c>
      <c r="J222" s="194">
        <v>0.441</v>
      </c>
      <c r="K222" s="194">
        <f>ROUND(E222*J222,2)</f>
        <v>32.020000000000003</v>
      </c>
      <c r="L222" s="194">
        <v>0</v>
      </c>
      <c r="M222" s="194">
        <f>ROUND(E222*L222,2)</f>
        <v>0</v>
      </c>
      <c r="N222" s="195" t="s">
        <v>659</v>
      </c>
      <c r="O222" s="221" t="s">
        <v>281</v>
      </c>
      <c r="P222" s="32"/>
      <c r="Q222" s="32"/>
      <c r="R222" s="32"/>
      <c r="S222" s="32"/>
      <c r="T222" s="32"/>
      <c r="U222" s="32"/>
      <c r="V222" s="32"/>
      <c r="W222" s="32"/>
      <c r="X222" s="32"/>
      <c r="Y222" s="32"/>
      <c r="Z222" s="32"/>
      <c r="AA222" s="32"/>
      <c r="AB222" s="32"/>
      <c r="AC222" s="32"/>
      <c r="AD222" s="32"/>
      <c r="AE222" s="32" t="s">
        <v>384</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312" t="s">
        <v>3573</v>
      </c>
      <c r="C224" s="313"/>
      <c r="D224" s="314"/>
      <c r="E224" s="315"/>
      <c r="F224" s="316"/>
      <c r="G224" s="317"/>
      <c r="H224" s="194"/>
      <c r="I224" s="194"/>
      <c r="J224" s="194"/>
      <c r="K224" s="194"/>
      <c r="L224" s="194"/>
      <c r="M224" s="194"/>
      <c r="N224" s="195"/>
      <c r="O224" s="221"/>
      <c r="P224" s="32"/>
      <c r="Q224" s="32"/>
      <c r="R224" s="32"/>
      <c r="S224" s="32"/>
      <c r="T224" s="32"/>
      <c r="U224" s="32"/>
      <c r="V224" s="32"/>
      <c r="W224" s="32"/>
      <c r="X224" s="32"/>
      <c r="Y224" s="32"/>
      <c r="Z224" s="32"/>
      <c r="AA224" s="32"/>
      <c r="AB224" s="32"/>
      <c r="AC224" s="32">
        <v>0</v>
      </c>
      <c r="AD224" s="32"/>
      <c r="AE224" s="32" t="s">
        <v>377</v>
      </c>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312" t="s">
        <v>3574</v>
      </c>
      <c r="C225" s="313"/>
      <c r="D225" s="314"/>
      <c r="E225" s="315"/>
      <c r="F225" s="316"/>
      <c r="G225" s="31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t="s">
        <v>379</v>
      </c>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55</v>
      </c>
      <c r="B226" s="176" t="s">
        <v>3575</v>
      </c>
      <c r="C226" s="202" t="s">
        <v>3576</v>
      </c>
      <c r="D226" s="181" t="s">
        <v>610</v>
      </c>
      <c r="E226" s="186">
        <v>72.599999999999994</v>
      </c>
      <c r="F226" s="193"/>
      <c r="G226" s="194">
        <f>ROUND(E226*F226,2)</f>
        <v>0</v>
      </c>
      <c r="H226" s="194">
        <v>21</v>
      </c>
      <c r="I226" s="194">
        <f>G226*(1+H226/100)</f>
        <v>0</v>
      </c>
      <c r="J226" s="194">
        <v>6.0099999999999997E-3</v>
      </c>
      <c r="K226" s="194">
        <f>ROUND(E226*J226,2)</f>
        <v>0.44</v>
      </c>
      <c r="L226" s="194">
        <v>0</v>
      </c>
      <c r="M226" s="194">
        <f>ROUND(E226*L226,2)</f>
        <v>0</v>
      </c>
      <c r="N226" s="195" t="s">
        <v>659</v>
      </c>
      <c r="O226" s="221" t="s">
        <v>281</v>
      </c>
      <c r="P226" s="32"/>
      <c r="Q226" s="32"/>
      <c r="R226" s="32"/>
      <c r="S226" s="32"/>
      <c r="T226" s="32"/>
      <c r="U226" s="32"/>
      <c r="V226" s="32"/>
      <c r="W226" s="32"/>
      <c r="X226" s="32"/>
      <c r="Y226" s="32"/>
      <c r="Z226" s="32"/>
      <c r="AA226" s="32"/>
      <c r="AB226" s="32"/>
      <c r="AC226" s="32"/>
      <c r="AD226" s="32"/>
      <c r="AE226" s="32" t="s">
        <v>384</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177"/>
      <c r="C227" s="293"/>
      <c r="D227" s="294"/>
      <c r="E227" s="295"/>
      <c r="F227" s="296"/>
      <c r="G227" s="297"/>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3583</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v>0</v>
      </c>
      <c r="AD228" s="32"/>
      <c r="AE228" s="32" t="s">
        <v>377</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56</v>
      </c>
      <c r="B229" s="176" t="s">
        <v>3584</v>
      </c>
      <c r="C229" s="202" t="s">
        <v>3585</v>
      </c>
      <c r="D229" s="181" t="s">
        <v>610</v>
      </c>
      <c r="E229" s="186">
        <v>72.599999999999994</v>
      </c>
      <c r="F229" s="193"/>
      <c r="G229" s="194">
        <f>ROUND(E229*F229,2)</f>
        <v>0</v>
      </c>
      <c r="H229" s="194">
        <v>21</v>
      </c>
      <c r="I229" s="194">
        <f>G229*(1+H229/100)</f>
        <v>0</v>
      </c>
      <c r="J229" s="194">
        <v>0.10373</v>
      </c>
      <c r="K229" s="194">
        <f>ROUND(E229*J229,2)</f>
        <v>7.53</v>
      </c>
      <c r="L229" s="194">
        <v>0</v>
      </c>
      <c r="M229" s="194">
        <f>ROUND(E229*L229,2)</f>
        <v>0</v>
      </c>
      <c r="N229" s="195" t="s">
        <v>659</v>
      </c>
      <c r="O229" s="221" t="s">
        <v>281</v>
      </c>
      <c r="P229" s="32"/>
      <c r="Q229" s="32"/>
      <c r="R229" s="32"/>
      <c r="S229" s="32"/>
      <c r="T229" s="32"/>
      <c r="U229" s="32"/>
      <c r="V229" s="32"/>
      <c r="W229" s="32"/>
      <c r="X229" s="32"/>
      <c r="Y229" s="32"/>
      <c r="Z229" s="32"/>
      <c r="AA229" s="32"/>
      <c r="AB229" s="32"/>
      <c r="AC229" s="32"/>
      <c r="AD229" s="32"/>
      <c r="AE229" s="32" t="s">
        <v>384</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93"/>
      <c r="D230" s="294"/>
      <c r="E230" s="295"/>
      <c r="F230" s="296"/>
      <c r="G230" s="29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x14ac:dyDescent="0.2">
      <c r="A231" s="216" t="s">
        <v>276</v>
      </c>
      <c r="B231" s="175" t="s">
        <v>98</v>
      </c>
      <c r="C231" s="201" t="s">
        <v>99</v>
      </c>
      <c r="D231" s="180"/>
      <c r="E231" s="185"/>
      <c r="F231" s="304">
        <f>SUM(G232:G234)</f>
        <v>0</v>
      </c>
      <c r="G231" s="305"/>
      <c r="H231" s="191"/>
      <c r="I231" s="191">
        <f>SUM(I232:I234)</f>
        <v>0</v>
      </c>
      <c r="J231" s="191"/>
      <c r="K231" s="191">
        <f>SUM(K232:K234)</f>
        <v>56.48</v>
      </c>
      <c r="L231" s="191"/>
      <c r="M231" s="191">
        <f>SUM(M232:M234)</f>
        <v>0</v>
      </c>
      <c r="N231" s="192"/>
      <c r="O231" s="220"/>
      <c r="AE231" t="s">
        <v>277</v>
      </c>
    </row>
    <row r="232" spans="1:60" outlineLevel="1" x14ac:dyDescent="0.2">
      <c r="A232" s="218"/>
      <c r="B232" s="318" t="s">
        <v>3583</v>
      </c>
      <c r="C232" s="319"/>
      <c r="D232" s="320"/>
      <c r="E232" s="321"/>
      <c r="F232" s="322"/>
      <c r="G232" s="323"/>
      <c r="H232" s="194"/>
      <c r="I232" s="194"/>
      <c r="J232" s="194"/>
      <c r="K232" s="194"/>
      <c r="L232" s="194"/>
      <c r="M232" s="194"/>
      <c r="N232" s="195"/>
      <c r="O232" s="221"/>
      <c r="P232" s="32"/>
      <c r="Q232" s="32"/>
      <c r="R232" s="32"/>
      <c r="S232" s="32"/>
      <c r="T232" s="32"/>
      <c r="U232" s="32"/>
      <c r="V232" s="32"/>
      <c r="W232" s="32"/>
      <c r="X232" s="32"/>
      <c r="Y232" s="32"/>
      <c r="Z232" s="32"/>
      <c r="AA232" s="32"/>
      <c r="AB232" s="32"/>
      <c r="AC232" s="32">
        <v>0</v>
      </c>
      <c r="AD232" s="32"/>
      <c r="AE232" s="32" t="s">
        <v>377</v>
      </c>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7">
        <v>57</v>
      </c>
      <c r="B233" s="176" t="s">
        <v>3584</v>
      </c>
      <c r="C233" s="202" t="s">
        <v>3585</v>
      </c>
      <c r="D233" s="181" t="s">
        <v>610</v>
      </c>
      <c r="E233" s="186">
        <v>544.5</v>
      </c>
      <c r="F233" s="193"/>
      <c r="G233" s="194">
        <f>ROUND(E233*F233,2)</f>
        <v>0</v>
      </c>
      <c r="H233" s="194">
        <v>21</v>
      </c>
      <c r="I233" s="194">
        <f>G233*(1+H233/100)</f>
        <v>0</v>
      </c>
      <c r="J233" s="194">
        <v>0.10373</v>
      </c>
      <c r="K233" s="194">
        <f>ROUND(E233*J233,2)</f>
        <v>56.48</v>
      </c>
      <c r="L233" s="194">
        <v>0</v>
      </c>
      <c r="M233" s="194">
        <f>ROUND(E233*L233,2)</f>
        <v>0</v>
      </c>
      <c r="N233" s="195" t="s">
        <v>659</v>
      </c>
      <c r="O233" s="221" t="s">
        <v>281</v>
      </c>
      <c r="P233" s="32"/>
      <c r="Q233" s="32"/>
      <c r="R233" s="32"/>
      <c r="S233" s="32"/>
      <c r="T233" s="32"/>
      <c r="U233" s="32"/>
      <c r="V233" s="32"/>
      <c r="W233" s="32"/>
      <c r="X233" s="32"/>
      <c r="Y233" s="32"/>
      <c r="Z233" s="32"/>
      <c r="AA233" s="32"/>
      <c r="AB233" s="32"/>
      <c r="AC233" s="32"/>
      <c r="AD233" s="32"/>
      <c r="AE233" s="32" t="s">
        <v>384</v>
      </c>
      <c r="AF233" s="32"/>
      <c r="AG233" s="32"/>
      <c r="AH233" s="32"/>
      <c r="AI233" s="32"/>
      <c r="AJ233" s="32"/>
      <c r="AK233" s="32"/>
      <c r="AL233" s="32"/>
      <c r="AM233" s="32">
        <v>21</v>
      </c>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93"/>
      <c r="D234" s="294"/>
      <c r="E234" s="295"/>
      <c r="F234" s="296"/>
      <c r="G234" s="297"/>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x14ac:dyDescent="0.2">
      <c r="A235" s="216" t="s">
        <v>276</v>
      </c>
      <c r="B235" s="175" t="s">
        <v>114</v>
      </c>
      <c r="C235" s="201" t="s">
        <v>115</v>
      </c>
      <c r="D235" s="180"/>
      <c r="E235" s="185"/>
      <c r="F235" s="304">
        <f>SUM(G236:G244)</f>
        <v>0</v>
      </c>
      <c r="G235" s="305"/>
      <c r="H235" s="191"/>
      <c r="I235" s="191">
        <f>SUM(I236:I244)</f>
        <v>0</v>
      </c>
      <c r="J235" s="191"/>
      <c r="K235" s="191">
        <f>SUM(K236:K244)</f>
        <v>11.57</v>
      </c>
      <c r="L235" s="191"/>
      <c r="M235" s="191">
        <f>SUM(M236:M244)</f>
        <v>0</v>
      </c>
      <c r="N235" s="192"/>
      <c r="O235" s="220"/>
      <c r="AE235" t="s">
        <v>277</v>
      </c>
    </row>
    <row r="236" spans="1:60" outlineLevel="1" x14ac:dyDescent="0.2">
      <c r="A236" s="217">
        <v>58</v>
      </c>
      <c r="B236" s="176" t="s">
        <v>3586</v>
      </c>
      <c r="C236" s="202" t="s">
        <v>3587</v>
      </c>
      <c r="D236" s="181" t="s">
        <v>610</v>
      </c>
      <c r="E236" s="186">
        <v>88.965000000000003</v>
      </c>
      <c r="F236" s="193"/>
      <c r="G236" s="194">
        <f>ROUND(E236*F236,2)</f>
        <v>0</v>
      </c>
      <c r="H236" s="194">
        <v>21</v>
      </c>
      <c r="I236" s="194">
        <f>G236*(1+H236/100)</f>
        <v>0</v>
      </c>
      <c r="J236" s="194">
        <v>0.126</v>
      </c>
      <c r="K236" s="194">
        <f>ROUND(E236*J236,2)</f>
        <v>11.21</v>
      </c>
      <c r="L236" s="194">
        <v>0</v>
      </c>
      <c r="M236" s="194">
        <f>ROUND(E236*L236,2)</f>
        <v>0</v>
      </c>
      <c r="N236" s="195"/>
      <c r="O236" s="221" t="s">
        <v>295</v>
      </c>
      <c r="P236" s="32"/>
      <c r="Q236" s="32"/>
      <c r="R236" s="32"/>
      <c r="S236" s="32"/>
      <c r="T236" s="32"/>
      <c r="U236" s="32"/>
      <c r="V236" s="32"/>
      <c r="W236" s="32"/>
      <c r="X236" s="32"/>
      <c r="Y236" s="32"/>
      <c r="Z236" s="32"/>
      <c r="AA236" s="32"/>
      <c r="AB236" s="32"/>
      <c r="AC236" s="32"/>
      <c r="AD236" s="32"/>
      <c r="AE236" s="32" t="s">
        <v>397</v>
      </c>
      <c r="AF236" s="32"/>
      <c r="AG236" s="32"/>
      <c r="AH236" s="32"/>
      <c r="AI236" s="32"/>
      <c r="AJ236" s="32"/>
      <c r="AK236" s="32"/>
      <c r="AL236" s="32"/>
      <c r="AM236" s="32">
        <v>21</v>
      </c>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43" t="s">
        <v>3588</v>
      </c>
      <c r="D237" s="236"/>
      <c r="E237" s="239">
        <v>88.965000000000003</v>
      </c>
      <c r="F237" s="194"/>
      <c r="G237" s="194"/>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386</v>
      </c>
      <c r="AF237" s="32">
        <v>0</v>
      </c>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93"/>
      <c r="D238" s="294"/>
      <c r="E238" s="295"/>
      <c r="F238" s="296"/>
      <c r="G238" s="297"/>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312" t="s">
        <v>671</v>
      </c>
      <c r="C239" s="313"/>
      <c r="D239" s="314"/>
      <c r="E239" s="315"/>
      <c r="F239" s="316"/>
      <c r="G239" s="317"/>
      <c r="H239" s="194"/>
      <c r="I239" s="194"/>
      <c r="J239" s="194"/>
      <c r="K239" s="194"/>
      <c r="L239" s="194"/>
      <c r="M239" s="194"/>
      <c r="N239" s="195"/>
      <c r="O239" s="221"/>
      <c r="P239" s="32"/>
      <c r="Q239" s="32"/>
      <c r="R239" s="32"/>
      <c r="S239" s="32"/>
      <c r="T239" s="32"/>
      <c r="U239" s="32"/>
      <c r="V239" s="32"/>
      <c r="W239" s="32"/>
      <c r="X239" s="32"/>
      <c r="Y239" s="32"/>
      <c r="Z239" s="32"/>
      <c r="AA239" s="32"/>
      <c r="AB239" s="32"/>
      <c r="AC239" s="32">
        <v>0</v>
      </c>
      <c r="AD239" s="32"/>
      <c r="AE239" s="32" t="s">
        <v>377</v>
      </c>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672</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t="s">
        <v>379</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312" t="s">
        <v>673</v>
      </c>
      <c r="C241" s="313"/>
      <c r="D241" s="314"/>
      <c r="E241" s="315"/>
      <c r="F241" s="316"/>
      <c r="G241" s="317"/>
      <c r="H241" s="194"/>
      <c r="I241" s="194"/>
      <c r="J241" s="194"/>
      <c r="K241" s="194"/>
      <c r="L241" s="194"/>
      <c r="M241" s="194"/>
      <c r="N241" s="195"/>
      <c r="O241" s="221"/>
      <c r="P241" s="32"/>
      <c r="Q241" s="32"/>
      <c r="R241" s="32"/>
      <c r="S241" s="32"/>
      <c r="T241" s="32"/>
      <c r="U241" s="32"/>
      <c r="V241" s="32"/>
      <c r="W241" s="32"/>
      <c r="X241" s="32"/>
      <c r="Y241" s="32"/>
      <c r="Z241" s="32"/>
      <c r="AA241" s="32"/>
      <c r="AB241" s="32"/>
      <c r="AC241" s="32">
        <v>1</v>
      </c>
      <c r="AD241" s="32"/>
      <c r="AE241" s="32" t="s">
        <v>377</v>
      </c>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7">
        <v>59</v>
      </c>
      <c r="B242" s="176" t="s">
        <v>3589</v>
      </c>
      <c r="C242" s="202" t="s">
        <v>3590</v>
      </c>
      <c r="D242" s="181" t="s">
        <v>610</v>
      </c>
      <c r="E242" s="186">
        <v>88.965000000000003</v>
      </c>
      <c r="F242" s="193"/>
      <c r="G242" s="194">
        <f>ROUND(E242*F242,2)</f>
        <v>0</v>
      </c>
      <c r="H242" s="194">
        <v>21</v>
      </c>
      <c r="I242" s="194">
        <f>G242*(1+H242/100)</f>
        <v>0</v>
      </c>
      <c r="J242" s="194">
        <v>4.0000000000000001E-3</v>
      </c>
      <c r="K242" s="194">
        <f>ROUND(E242*J242,2)</f>
        <v>0.36</v>
      </c>
      <c r="L242" s="194">
        <v>0</v>
      </c>
      <c r="M242" s="194">
        <f>ROUND(E242*L242,2)</f>
        <v>0</v>
      </c>
      <c r="N242" s="195" t="s">
        <v>611</v>
      </c>
      <c r="O242" s="221" t="s">
        <v>281</v>
      </c>
      <c r="P242" s="32"/>
      <c r="Q242" s="32"/>
      <c r="R242" s="32"/>
      <c r="S242" s="32"/>
      <c r="T242" s="32"/>
      <c r="U242" s="32"/>
      <c r="V242" s="32"/>
      <c r="W242" s="32"/>
      <c r="X242" s="32"/>
      <c r="Y242" s="32"/>
      <c r="Z242" s="32"/>
      <c r="AA242" s="32"/>
      <c r="AB242" s="32"/>
      <c r="AC242" s="32"/>
      <c r="AD242" s="32"/>
      <c r="AE242" s="32" t="s">
        <v>397</v>
      </c>
      <c r="AF242" s="32"/>
      <c r="AG242" s="32"/>
      <c r="AH242" s="32"/>
      <c r="AI242" s="32"/>
      <c r="AJ242" s="32"/>
      <c r="AK242" s="32"/>
      <c r="AL242" s="32"/>
      <c r="AM242" s="32">
        <v>21</v>
      </c>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03" t="s">
        <v>3591</v>
      </c>
      <c r="D243" s="182"/>
      <c r="E243" s="187"/>
      <c r="F243" s="196"/>
      <c r="G243" s="196"/>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284</v>
      </c>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93"/>
      <c r="D244" s="294"/>
      <c r="E244" s="295"/>
      <c r="F244" s="296"/>
      <c r="G244" s="297"/>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x14ac:dyDescent="0.2">
      <c r="A245" s="216" t="s">
        <v>276</v>
      </c>
      <c r="B245" s="175" t="s">
        <v>104</v>
      </c>
      <c r="C245" s="201" t="s">
        <v>105</v>
      </c>
      <c r="D245" s="180"/>
      <c r="E245" s="185"/>
      <c r="F245" s="304">
        <f>SUM(G246:G255)</f>
        <v>0</v>
      </c>
      <c r="G245" s="305"/>
      <c r="H245" s="191"/>
      <c r="I245" s="191">
        <f>SUM(I246:I255)</f>
        <v>0</v>
      </c>
      <c r="J245" s="191"/>
      <c r="K245" s="191">
        <f>SUM(K246:K255)</f>
        <v>27.76</v>
      </c>
      <c r="L245" s="191"/>
      <c r="M245" s="191">
        <f>SUM(M246:M255)</f>
        <v>0</v>
      </c>
      <c r="N245" s="192"/>
      <c r="O245" s="220"/>
      <c r="AE245" t="s">
        <v>277</v>
      </c>
    </row>
    <row r="246" spans="1:60" outlineLevel="1" x14ac:dyDescent="0.2">
      <c r="A246" s="218"/>
      <c r="B246" s="318" t="s">
        <v>656</v>
      </c>
      <c r="C246" s="319"/>
      <c r="D246" s="320"/>
      <c r="E246" s="321"/>
      <c r="F246" s="322"/>
      <c r="G246" s="323"/>
      <c r="H246" s="194"/>
      <c r="I246" s="194"/>
      <c r="J246" s="194"/>
      <c r="K246" s="194"/>
      <c r="L246" s="194"/>
      <c r="M246" s="194"/>
      <c r="N246" s="195"/>
      <c r="O246" s="221"/>
      <c r="P246" s="32"/>
      <c r="Q246" s="32"/>
      <c r="R246" s="32"/>
      <c r="S246" s="32"/>
      <c r="T246" s="32"/>
      <c r="U246" s="32"/>
      <c r="V246" s="32"/>
      <c r="W246" s="32"/>
      <c r="X246" s="32"/>
      <c r="Y246" s="32"/>
      <c r="Z246" s="32"/>
      <c r="AA246" s="32"/>
      <c r="AB246" s="32"/>
      <c r="AC246" s="32">
        <v>0</v>
      </c>
      <c r="AD246" s="32"/>
      <c r="AE246" s="32" t="s">
        <v>377</v>
      </c>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60</v>
      </c>
      <c r="B247" s="176" t="s">
        <v>3592</v>
      </c>
      <c r="C247" s="202" t="s">
        <v>3593</v>
      </c>
      <c r="D247" s="181" t="s">
        <v>610</v>
      </c>
      <c r="E247" s="186">
        <v>70.3</v>
      </c>
      <c r="F247" s="193"/>
      <c r="G247" s="194">
        <f>ROUND(E247*F247,2)</f>
        <v>0</v>
      </c>
      <c r="H247" s="194">
        <v>21</v>
      </c>
      <c r="I247" s="194">
        <f>G247*(1+H247/100)</f>
        <v>0</v>
      </c>
      <c r="J247" s="194">
        <v>0.2646</v>
      </c>
      <c r="K247" s="194">
        <f>ROUND(E247*J247,2)</f>
        <v>18.600000000000001</v>
      </c>
      <c r="L247" s="194">
        <v>0</v>
      </c>
      <c r="M247" s="194">
        <f>ROUND(E247*L247,2)</f>
        <v>0</v>
      </c>
      <c r="N247" s="195" t="s">
        <v>659</v>
      </c>
      <c r="O247" s="221" t="s">
        <v>281</v>
      </c>
      <c r="P247" s="32"/>
      <c r="Q247" s="32"/>
      <c r="R247" s="32"/>
      <c r="S247" s="32"/>
      <c r="T247" s="32"/>
      <c r="U247" s="32"/>
      <c r="V247" s="32"/>
      <c r="W247" s="32"/>
      <c r="X247" s="32"/>
      <c r="Y247" s="32"/>
      <c r="Z247" s="32"/>
      <c r="AA247" s="32"/>
      <c r="AB247" s="32"/>
      <c r="AC247" s="32"/>
      <c r="AD247" s="32"/>
      <c r="AE247" s="32" t="s">
        <v>384</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312" t="s">
        <v>3526</v>
      </c>
      <c r="C249" s="313"/>
      <c r="D249" s="314"/>
      <c r="E249" s="315"/>
      <c r="F249" s="316"/>
      <c r="G249" s="317"/>
      <c r="H249" s="194"/>
      <c r="I249" s="194"/>
      <c r="J249" s="194"/>
      <c r="K249" s="194"/>
      <c r="L249" s="194"/>
      <c r="M249" s="194"/>
      <c r="N249" s="195"/>
      <c r="O249" s="221"/>
      <c r="P249" s="32"/>
      <c r="Q249" s="32"/>
      <c r="R249" s="32"/>
      <c r="S249" s="32"/>
      <c r="T249" s="32"/>
      <c r="U249" s="32"/>
      <c r="V249" s="32"/>
      <c r="W249" s="32"/>
      <c r="X249" s="32"/>
      <c r="Y249" s="32"/>
      <c r="Z249" s="32"/>
      <c r="AA249" s="32"/>
      <c r="AB249" s="32"/>
      <c r="AC249" s="32">
        <v>0</v>
      </c>
      <c r="AD249" s="32"/>
      <c r="AE249" s="32" t="s">
        <v>377</v>
      </c>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ht="22.5" outlineLevel="1" x14ac:dyDescent="0.2">
      <c r="A250" s="218"/>
      <c r="B250" s="312" t="s">
        <v>3594</v>
      </c>
      <c r="C250" s="313"/>
      <c r="D250" s="314"/>
      <c r="E250" s="315"/>
      <c r="F250" s="316"/>
      <c r="G250" s="31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t="s">
        <v>379</v>
      </c>
      <c r="AF250" s="32"/>
      <c r="AG250" s="32"/>
      <c r="AH250" s="32"/>
      <c r="AI250" s="32"/>
      <c r="AJ250" s="32"/>
      <c r="AK250" s="32"/>
      <c r="AL250" s="32"/>
      <c r="AM250" s="32"/>
      <c r="AN250" s="32"/>
      <c r="AO250" s="32"/>
      <c r="AP250" s="32"/>
      <c r="AQ250" s="32"/>
      <c r="AR250" s="32"/>
      <c r="AS250" s="32"/>
      <c r="AT250" s="32"/>
      <c r="AU250" s="32"/>
      <c r="AV250" s="32"/>
      <c r="AW250" s="32"/>
      <c r="AX250" s="32"/>
      <c r="AY250" s="32"/>
      <c r="AZ250" s="235" t="str">
        <f>B250</f>
        <v>s provedením lože z kameniva drceného, s vyplněním spár, s dvojitým hutněním vibrováním, a se smetením přebytečného materiálu na krajnici. S dodáním hmot pro lože a výplň spár.</v>
      </c>
      <c r="BA250" s="32"/>
      <c r="BB250" s="32"/>
      <c r="BC250" s="32"/>
      <c r="BD250" s="32"/>
      <c r="BE250" s="32"/>
      <c r="BF250" s="32"/>
      <c r="BG250" s="32"/>
      <c r="BH250" s="32"/>
    </row>
    <row r="251" spans="1:60" outlineLevel="1" x14ac:dyDescent="0.2">
      <c r="A251" s="217">
        <v>61</v>
      </c>
      <c r="B251" s="176" t="s">
        <v>3595</v>
      </c>
      <c r="C251" s="202" t="s">
        <v>3596</v>
      </c>
      <c r="D251" s="181" t="s">
        <v>610</v>
      </c>
      <c r="E251" s="186">
        <v>70.3</v>
      </c>
      <c r="F251" s="193"/>
      <c r="G251" s="194">
        <f>ROUND(E251*F251,2)</f>
        <v>0</v>
      </c>
      <c r="H251" s="194">
        <v>21</v>
      </c>
      <c r="I251" s="194">
        <f>G251*(1+H251/100)</f>
        <v>0</v>
      </c>
      <c r="J251" s="194">
        <v>0</v>
      </c>
      <c r="K251" s="194">
        <f>ROUND(E251*J251,2)</f>
        <v>0</v>
      </c>
      <c r="L251" s="194">
        <v>0</v>
      </c>
      <c r="M251" s="194">
        <f>ROUND(E251*L251,2)</f>
        <v>0</v>
      </c>
      <c r="N251" s="195"/>
      <c r="O251" s="221" t="s">
        <v>295</v>
      </c>
      <c r="P251" s="32"/>
      <c r="Q251" s="32"/>
      <c r="R251" s="32"/>
      <c r="S251" s="32"/>
      <c r="T251" s="32"/>
      <c r="U251" s="32"/>
      <c r="V251" s="32"/>
      <c r="W251" s="32"/>
      <c r="X251" s="32"/>
      <c r="Y251" s="32"/>
      <c r="Z251" s="32"/>
      <c r="AA251" s="32"/>
      <c r="AB251" s="32"/>
      <c r="AC251" s="32"/>
      <c r="AD251" s="32"/>
      <c r="AE251" s="32" t="s">
        <v>384</v>
      </c>
      <c r="AF251" s="32"/>
      <c r="AG251" s="32"/>
      <c r="AH251" s="32"/>
      <c r="AI251" s="32"/>
      <c r="AJ251" s="32"/>
      <c r="AK251" s="32"/>
      <c r="AL251" s="32"/>
      <c r="AM251" s="32">
        <v>21</v>
      </c>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93"/>
      <c r="D252" s="294"/>
      <c r="E252" s="295"/>
      <c r="F252" s="296"/>
      <c r="G252" s="297"/>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ht="22.5" outlineLevel="1" x14ac:dyDescent="0.2">
      <c r="A253" s="217">
        <v>62</v>
      </c>
      <c r="B253" s="176" t="s">
        <v>3597</v>
      </c>
      <c r="C253" s="202" t="s">
        <v>3598</v>
      </c>
      <c r="D253" s="181" t="s">
        <v>610</v>
      </c>
      <c r="E253" s="186">
        <v>71.003</v>
      </c>
      <c r="F253" s="193"/>
      <c r="G253" s="194">
        <f>ROUND(E253*F253,2)</f>
        <v>0</v>
      </c>
      <c r="H253" s="194">
        <v>21</v>
      </c>
      <c r="I253" s="194">
        <f>G253*(1+H253/100)</f>
        <v>0</v>
      </c>
      <c r="J253" s="194">
        <v>0.129</v>
      </c>
      <c r="K253" s="194">
        <f>ROUND(E253*J253,2)</f>
        <v>9.16</v>
      </c>
      <c r="L253" s="194">
        <v>0</v>
      </c>
      <c r="M253" s="194">
        <f>ROUND(E253*L253,2)</f>
        <v>0</v>
      </c>
      <c r="N253" s="195" t="s">
        <v>479</v>
      </c>
      <c r="O253" s="221" t="s">
        <v>281</v>
      </c>
      <c r="P253" s="32"/>
      <c r="Q253" s="32"/>
      <c r="R253" s="32"/>
      <c r="S253" s="32"/>
      <c r="T253" s="32"/>
      <c r="U253" s="32"/>
      <c r="V253" s="32"/>
      <c r="W253" s="32"/>
      <c r="X253" s="32"/>
      <c r="Y253" s="32"/>
      <c r="Z253" s="32"/>
      <c r="AA253" s="32"/>
      <c r="AB253" s="32"/>
      <c r="AC253" s="32"/>
      <c r="AD253" s="32"/>
      <c r="AE253" s="32" t="s">
        <v>643</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3599</v>
      </c>
      <c r="D254" s="236"/>
      <c r="E254" s="239">
        <v>71.003</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386</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x14ac:dyDescent="0.2">
      <c r="A256" s="216" t="s">
        <v>276</v>
      </c>
      <c r="B256" s="175" t="s">
        <v>144</v>
      </c>
      <c r="C256" s="201" t="s">
        <v>145</v>
      </c>
      <c r="D256" s="180"/>
      <c r="E256" s="185"/>
      <c r="F256" s="304">
        <f>SUM(G257:G271)</f>
        <v>0</v>
      </c>
      <c r="G256" s="305"/>
      <c r="H256" s="191"/>
      <c r="I256" s="191">
        <f>SUM(I257:I271)</f>
        <v>0</v>
      </c>
      <c r="J256" s="191"/>
      <c r="K256" s="191">
        <f>SUM(K257:K271)</f>
        <v>38.97</v>
      </c>
      <c r="L256" s="191"/>
      <c r="M256" s="191">
        <f>SUM(M257:M271)</f>
        <v>0</v>
      </c>
      <c r="N256" s="192"/>
      <c r="O256" s="220"/>
      <c r="AE256" t="s">
        <v>277</v>
      </c>
    </row>
    <row r="257" spans="1:60" outlineLevel="1" x14ac:dyDescent="0.2">
      <c r="A257" s="218"/>
      <c r="B257" s="318" t="s">
        <v>3600</v>
      </c>
      <c r="C257" s="319"/>
      <c r="D257" s="320"/>
      <c r="E257" s="321"/>
      <c r="F257" s="322"/>
      <c r="G257" s="323"/>
      <c r="H257" s="194"/>
      <c r="I257" s="194"/>
      <c r="J257" s="194"/>
      <c r="K257" s="194"/>
      <c r="L257" s="194"/>
      <c r="M257" s="194"/>
      <c r="N257" s="195"/>
      <c r="O257" s="221"/>
      <c r="P257" s="32"/>
      <c r="Q257" s="32"/>
      <c r="R257" s="32"/>
      <c r="S257" s="32"/>
      <c r="T257" s="32"/>
      <c r="U257" s="32"/>
      <c r="V257" s="32"/>
      <c r="W257" s="32"/>
      <c r="X257" s="32"/>
      <c r="Y257" s="32"/>
      <c r="Z257" s="32"/>
      <c r="AA257" s="32"/>
      <c r="AB257" s="32"/>
      <c r="AC257" s="32">
        <v>0</v>
      </c>
      <c r="AD257" s="32"/>
      <c r="AE257" s="32" t="s">
        <v>377</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312" t="s">
        <v>3601</v>
      </c>
      <c r="C258" s="313"/>
      <c r="D258" s="314"/>
      <c r="E258" s="315"/>
      <c r="F258" s="316"/>
      <c r="G258" s="317"/>
      <c r="H258" s="194"/>
      <c r="I258" s="194"/>
      <c r="J258" s="194"/>
      <c r="K258" s="194"/>
      <c r="L258" s="194"/>
      <c r="M258" s="194"/>
      <c r="N258" s="195"/>
      <c r="O258" s="221"/>
      <c r="P258" s="32"/>
      <c r="Q258" s="32"/>
      <c r="R258" s="32"/>
      <c r="S258" s="32"/>
      <c r="T258" s="32"/>
      <c r="U258" s="32"/>
      <c r="V258" s="32"/>
      <c r="W258" s="32"/>
      <c r="X258" s="32"/>
      <c r="Y258" s="32"/>
      <c r="Z258" s="32"/>
      <c r="AA258" s="32"/>
      <c r="AB258" s="32"/>
      <c r="AC258" s="32"/>
      <c r="AD258" s="32"/>
      <c r="AE258" s="32" t="s">
        <v>379</v>
      </c>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312" t="s">
        <v>3602</v>
      </c>
      <c r="C259" s="313"/>
      <c r="D259" s="314"/>
      <c r="E259" s="315"/>
      <c r="F259" s="316"/>
      <c r="G259" s="317"/>
      <c r="H259" s="194"/>
      <c r="I259" s="194"/>
      <c r="J259" s="194"/>
      <c r="K259" s="194"/>
      <c r="L259" s="194"/>
      <c r="M259" s="194"/>
      <c r="N259" s="195"/>
      <c r="O259" s="221"/>
      <c r="P259" s="32"/>
      <c r="Q259" s="32"/>
      <c r="R259" s="32"/>
      <c r="S259" s="32"/>
      <c r="T259" s="32"/>
      <c r="U259" s="32"/>
      <c r="V259" s="32"/>
      <c r="W259" s="32"/>
      <c r="X259" s="32"/>
      <c r="Y259" s="32"/>
      <c r="Z259" s="32"/>
      <c r="AA259" s="32"/>
      <c r="AB259" s="32"/>
      <c r="AC259" s="32">
        <v>1</v>
      </c>
      <c r="AD259" s="32"/>
      <c r="AE259" s="32" t="s">
        <v>377</v>
      </c>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ht="22.5" outlineLevel="1" x14ac:dyDescent="0.2">
      <c r="A260" s="217">
        <v>63</v>
      </c>
      <c r="B260" s="176" t="s">
        <v>3603</v>
      </c>
      <c r="C260" s="202" t="s">
        <v>3604</v>
      </c>
      <c r="D260" s="181" t="s">
        <v>560</v>
      </c>
      <c r="E260" s="186">
        <v>141.91999999999999</v>
      </c>
      <c r="F260" s="193"/>
      <c r="G260" s="194">
        <f>ROUND(E260*F260,2)</f>
        <v>0</v>
      </c>
      <c r="H260" s="194">
        <v>21</v>
      </c>
      <c r="I260" s="194">
        <f>G260*(1+H260/100)</f>
        <v>0</v>
      </c>
      <c r="J260" s="194">
        <v>0.26980999999999999</v>
      </c>
      <c r="K260" s="194">
        <f>ROUND(E260*J260,2)</f>
        <v>38.29</v>
      </c>
      <c r="L260" s="194">
        <v>0</v>
      </c>
      <c r="M260" s="194">
        <f>ROUND(E260*L260,2)</f>
        <v>0</v>
      </c>
      <c r="N260" s="195" t="s">
        <v>659</v>
      </c>
      <c r="O260" s="221" t="s">
        <v>281</v>
      </c>
      <c r="P260" s="32"/>
      <c r="Q260" s="32"/>
      <c r="R260" s="32"/>
      <c r="S260" s="32"/>
      <c r="T260" s="32"/>
      <c r="U260" s="32"/>
      <c r="V260" s="32"/>
      <c r="W260" s="32"/>
      <c r="X260" s="32"/>
      <c r="Y260" s="32"/>
      <c r="Z260" s="32"/>
      <c r="AA260" s="32"/>
      <c r="AB260" s="32"/>
      <c r="AC260" s="32"/>
      <c r="AD260" s="32"/>
      <c r="AE260" s="32" t="s">
        <v>384</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93"/>
      <c r="D261" s="294"/>
      <c r="E261" s="295"/>
      <c r="F261" s="296"/>
      <c r="G261" s="297"/>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312" t="s">
        <v>3600</v>
      </c>
      <c r="C262" s="313"/>
      <c r="D262" s="314"/>
      <c r="E262" s="315"/>
      <c r="F262" s="316"/>
      <c r="G262" s="317"/>
      <c r="H262" s="194"/>
      <c r="I262" s="194"/>
      <c r="J262" s="194"/>
      <c r="K262" s="194"/>
      <c r="L262" s="194"/>
      <c r="M262" s="194"/>
      <c r="N262" s="195"/>
      <c r="O262" s="221"/>
      <c r="P262" s="32"/>
      <c r="Q262" s="32"/>
      <c r="R262" s="32"/>
      <c r="S262" s="32"/>
      <c r="T262" s="32"/>
      <c r="U262" s="32"/>
      <c r="V262" s="32"/>
      <c r="W262" s="32"/>
      <c r="X262" s="32"/>
      <c r="Y262" s="32"/>
      <c r="Z262" s="32"/>
      <c r="AA262" s="32"/>
      <c r="AB262" s="32"/>
      <c r="AC262" s="32">
        <v>0</v>
      </c>
      <c r="AD262" s="32"/>
      <c r="AE262" s="32" t="s">
        <v>377</v>
      </c>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312" t="s">
        <v>3601</v>
      </c>
      <c r="C263" s="313"/>
      <c r="D263" s="314"/>
      <c r="E263" s="315"/>
      <c r="F263" s="316"/>
      <c r="G263" s="317"/>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t="s">
        <v>379</v>
      </c>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312" t="s">
        <v>3602</v>
      </c>
      <c r="C264" s="313"/>
      <c r="D264" s="314"/>
      <c r="E264" s="315"/>
      <c r="F264" s="316"/>
      <c r="G264" s="317"/>
      <c r="H264" s="194"/>
      <c r="I264" s="194"/>
      <c r="J264" s="194"/>
      <c r="K264" s="194"/>
      <c r="L264" s="194"/>
      <c r="M264" s="194"/>
      <c r="N264" s="195"/>
      <c r="O264" s="221"/>
      <c r="P264" s="32"/>
      <c r="Q264" s="32"/>
      <c r="R264" s="32"/>
      <c r="S264" s="32"/>
      <c r="T264" s="32"/>
      <c r="U264" s="32"/>
      <c r="V264" s="32"/>
      <c r="W264" s="32"/>
      <c r="X264" s="32"/>
      <c r="Y264" s="32"/>
      <c r="Z264" s="32"/>
      <c r="AA264" s="32"/>
      <c r="AB264" s="32"/>
      <c r="AC264" s="32">
        <v>1</v>
      </c>
      <c r="AD264" s="32"/>
      <c r="AE264" s="32" t="s">
        <v>377</v>
      </c>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ht="22.5" outlineLevel="1" x14ac:dyDescent="0.2">
      <c r="A265" s="217">
        <v>64</v>
      </c>
      <c r="B265" s="176" t="s">
        <v>3605</v>
      </c>
      <c r="C265" s="202" t="s">
        <v>3606</v>
      </c>
      <c r="D265" s="181" t="s">
        <v>560</v>
      </c>
      <c r="E265" s="186">
        <v>3.5</v>
      </c>
      <c r="F265" s="193"/>
      <c r="G265" s="194">
        <f>ROUND(E265*F265,2)</f>
        <v>0</v>
      </c>
      <c r="H265" s="194">
        <v>21</v>
      </c>
      <c r="I265" s="194">
        <f>G265*(1+H265/100)</f>
        <v>0</v>
      </c>
      <c r="J265" s="194">
        <v>0.19520000000000001</v>
      </c>
      <c r="K265" s="194">
        <f>ROUND(E265*J265,2)</f>
        <v>0.68</v>
      </c>
      <c r="L265" s="194">
        <v>0</v>
      </c>
      <c r="M265" s="194">
        <f>ROUND(E265*L265,2)</f>
        <v>0</v>
      </c>
      <c r="N265" s="195" t="s">
        <v>659</v>
      </c>
      <c r="O265" s="221" t="s">
        <v>281</v>
      </c>
      <c r="P265" s="32"/>
      <c r="Q265" s="32"/>
      <c r="R265" s="32"/>
      <c r="S265" s="32"/>
      <c r="T265" s="32"/>
      <c r="U265" s="32"/>
      <c r="V265" s="32"/>
      <c r="W265" s="32"/>
      <c r="X265" s="32"/>
      <c r="Y265" s="32"/>
      <c r="Z265" s="32"/>
      <c r="AA265" s="32"/>
      <c r="AB265" s="32"/>
      <c r="AC265" s="32"/>
      <c r="AD265" s="32"/>
      <c r="AE265" s="32" t="s">
        <v>384</v>
      </c>
      <c r="AF265" s="32"/>
      <c r="AG265" s="32"/>
      <c r="AH265" s="32"/>
      <c r="AI265" s="32"/>
      <c r="AJ265" s="32"/>
      <c r="AK265" s="32"/>
      <c r="AL265" s="32"/>
      <c r="AM265" s="32">
        <v>21</v>
      </c>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93"/>
      <c r="D266" s="294"/>
      <c r="E266" s="295"/>
      <c r="F266" s="296"/>
      <c r="G266" s="297"/>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312" t="s">
        <v>3607</v>
      </c>
      <c r="C267" s="313"/>
      <c r="D267" s="314"/>
      <c r="E267" s="315"/>
      <c r="F267" s="316"/>
      <c r="G267" s="317"/>
      <c r="H267" s="194"/>
      <c r="I267" s="194"/>
      <c r="J267" s="194"/>
      <c r="K267" s="194"/>
      <c r="L267" s="194"/>
      <c r="M267" s="194"/>
      <c r="N267" s="195"/>
      <c r="O267" s="221"/>
      <c r="P267" s="32"/>
      <c r="Q267" s="32"/>
      <c r="R267" s="32"/>
      <c r="S267" s="32"/>
      <c r="T267" s="32"/>
      <c r="U267" s="32"/>
      <c r="V267" s="32"/>
      <c r="W267" s="32"/>
      <c r="X267" s="32"/>
      <c r="Y267" s="32"/>
      <c r="Z267" s="32"/>
      <c r="AA267" s="32"/>
      <c r="AB267" s="32"/>
      <c r="AC267" s="32">
        <v>0</v>
      </c>
      <c r="AD267" s="32"/>
      <c r="AE267" s="32" t="s">
        <v>377</v>
      </c>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312" t="s">
        <v>3608</v>
      </c>
      <c r="C268" s="313"/>
      <c r="D268" s="314"/>
      <c r="E268" s="315"/>
      <c r="F268" s="316"/>
      <c r="G268" s="31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t="s">
        <v>379</v>
      </c>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7">
        <v>65</v>
      </c>
      <c r="B269" s="176" t="s">
        <v>3609</v>
      </c>
      <c r="C269" s="202" t="s">
        <v>3610</v>
      </c>
      <c r="D269" s="181" t="s">
        <v>560</v>
      </c>
      <c r="E269" s="186">
        <v>90.75</v>
      </c>
      <c r="F269" s="193"/>
      <c r="G269" s="194">
        <f>ROUND(E269*F269,2)</f>
        <v>0</v>
      </c>
      <c r="H269" s="194">
        <v>21</v>
      </c>
      <c r="I269" s="194">
        <f>G269*(1+H269/100)</f>
        <v>0</v>
      </c>
      <c r="J269" s="194">
        <v>0</v>
      </c>
      <c r="K269" s="194">
        <f>ROUND(E269*J269,2)</f>
        <v>0</v>
      </c>
      <c r="L269" s="194">
        <v>0</v>
      </c>
      <c r="M269" s="194">
        <f>ROUND(E269*L269,2)</f>
        <v>0</v>
      </c>
      <c r="N269" s="195" t="s">
        <v>659</v>
      </c>
      <c r="O269" s="221" t="s">
        <v>281</v>
      </c>
      <c r="P269" s="32"/>
      <c r="Q269" s="32"/>
      <c r="R269" s="32"/>
      <c r="S269" s="32"/>
      <c r="T269" s="32"/>
      <c r="U269" s="32"/>
      <c r="V269" s="32"/>
      <c r="W269" s="32"/>
      <c r="X269" s="32"/>
      <c r="Y269" s="32"/>
      <c r="Z269" s="32"/>
      <c r="AA269" s="32"/>
      <c r="AB269" s="32"/>
      <c r="AC269" s="32"/>
      <c r="AD269" s="32"/>
      <c r="AE269" s="32" t="s">
        <v>384</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43" t="s">
        <v>3611</v>
      </c>
      <c r="D270" s="236"/>
      <c r="E270" s="239">
        <v>90.75</v>
      </c>
      <c r="F270" s="194"/>
      <c r="G270" s="194"/>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t="s">
        <v>386</v>
      </c>
      <c r="AF270" s="32">
        <v>0</v>
      </c>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x14ac:dyDescent="0.2">
      <c r="A272" s="216" t="s">
        <v>276</v>
      </c>
      <c r="B272" s="175" t="s">
        <v>157</v>
      </c>
      <c r="C272" s="201" t="s">
        <v>158</v>
      </c>
      <c r="D272" s="180"/>
      <c r="E272" s="185"/>
      <c r="F272" s="304">
        <f>SUM(G273:G276)</f>
        <v>0</v>
      </c>
      <c r="G272" s="305"/>
      <c r="H272" s="191"/>
      <c r="I272" s="191">
        <f>SUM(I273:I276)</f>
        <v>0</v>
      </c>
      <c r="J272" s="191"/>
      <c r="K272" s="191">
        <f>SUM(K273:K276)</f>
        <v>0</v>
      </c>
      <c r="L272" s="191"/>
      <c r="M272" s="191">
        <f>SUM(M273:M276)</f>
        <v>0</v>
      </c>
      <c r="N272" s="192"/>
      <c r="O272" s="220"/>
      <c r="AE272" t="s">
        <v>277</v>
      </c>
    </row>
    <row r="273" spans="1:60" outlineLevel="1" x14ac:dyDescent="0.2">
      <c r="A273" s="218"/>
      <c r="B273" s="318" t="s">
        <v>3612</v>
      </c>
      <c r="C273" s="319"/>
      <c r="D273" s="320"/>
      <c r="E273" s="321"/>
      <c r="F273" s="322"/>
      <c r="G273" s="323"/>
      <c r="H273" s="194"/>
      <c r="I273" s="194"/>
      <c r="J273" s="194"/>
      <c r="K273" s="194"/>
      <c r="L273" s="194"/>
      <c r="M273" s="194"/>
      <c r="N273" s="195"/>
      <c r="O273" s="221"/>
      <c r="P273" s="32"/>
      <c r="Q273" s="32"/>
      <c r="R273" s="32"/>
      <c r="S273" s="32"/>
      <c r="T273" s="32"/>
      <c r="U273" s="32"/>
      <c r="V273" s="32"/>
      <c r="W273" s="32"/>
      <c r="X273" s="32"/>
      <c r="Y273" s="32"/>
      <c r="Z273" s="32"/>
      <c r="AA273" s="32"/>
      <c r="AB273" s="32"/>
      <c r="AC273" s="32">
        <v>0</v>
      </c>
      <c r="AD273" s="32"/>
      <c r="AE273" s="32" t="s">
        <v>377</v>
      </c>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312" t="s">
        <v>3613</v>
      </c>
      <c r="C274" s="313"/>
      <c r="D274" s="314"/>
      <c r="E274" s="315"/>
      <c r="F274" s="316"/>
      <c r="G274" s="317"/>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t="s">
        <v>379</v>
      </c>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7">
        <v>66</v>
      </c>
      <c r="B275" s="176" t="s">
        <v>3614</v>
      </c>
      <c r="C275" s="202" t="s">
        <v>1926</v>
      </c>
      <c r="D275" s="181" t="s">
        <v>478</v>
      </c>
      <c r="E275" s="186">
        <v>1518.22597</v>
      </c>
      <c r="F275" s="193"/>
      <c r="G275" s="194">
        <f>ROUND(E275*F275,2)</f>
        <v>0</v>
      </c>
      <c r="H275" s="194">
        <v>21</v>
      </c>
      <c r="I275" s="194">
        <f>G275*(1+H275/100)</f>
        <v>0</v>
      </c>
      <c r="J275" s="194">
        <v>0</v>
      </c>
      <c r="K275" s="194">
        <f>ROUND(E275*J275,2)</f>
        <v>0</v>
      </c>
      <c r="L275" s="194">
        <v>0</v>
      </c>
      <c r="M275" s="194">
        <f>ROUND(E275*L275,2)</f>
        <v>0</v>
      </c>
      <c r="N275" s="195" t="s">
        <v>659</v>
      </c>
      <c r="O275" s="221" t="s">
        <v>281</v>
      </c>
      <c r="P275" s="32"/>
      <c r="Q275" s="32"/>
      <c r="R275" s="32"/>
      <c r="S275" s="32"/>
      <c r="T275" s="32"/>
      <c r="U275" s="32"/>
      <c r="V275" s="32"/>
      <c r="W275" s="32"/>
      <c r="X275" s="32"/>
      <c r="Y275" s="32"/>
      <c r="Z275" s="32"/>
      <c r="AA275" s="32"/>
      <c r="AB275" s="32"/>
      <c r="AC275" s="32"/>
      <c r="AD275" s="32"/>
      <c r="AE275" s="32" t="s">
        <v>781</v>
      </c>
      <c r="AF275" s="32"/>
      <c r="AG275" s="32"/>
      <c r="AH275" s="32"/>
      <c r="AI275" s="32"/>
      <c r="AJ275" s="32"/>
      <c r="AK275" s="32"/>
      <c r="AL275" s="32"/>
      <c r="AM275" s="32">
        <v>21</v>
      </c>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ht="13.5" outlineLevel="1" thickBot="1" x14ac:dyDescent="0.25">
      <c r="A276" s="227"/>
      <c r="B276" s="228"/>
      <c r="C276" s="306"/>
      <c r="D276" s="307"/>
      <c r="E276" s="308"/>
      <c r="F276" s="309"/>
      <c r="G276" s="310"/>
      <c r="H276" s="229"/>
      <c r="I276" s="229"/>
      <c r="J276" s="229"/>
      <c r="K276" s="229"/>
      <c r="L276" s="229"/>
      <c r="M276" s="229"/>
      <c r="N276" s="230"/>
      <c r="O276" s="23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x14ac:dyDescent="0.2">
      <c r="A277" s="166"/>
      <c r="B277" s="178" t="s">
        <v>338</v>
      </c>
      <c r="C277" s="204" t="s">
        <v>338</v>
      </c>
      <c r="D277" s="183"/>
      <c r="E277" s="188"/>
      <c r="F277" s="197"/>
      <c r="G277" s="197"/>
      <c r="H277" s="197"/>
      <c r="I277" s="197"/>
      <c r="J277" s="197"/>
      <c r="K277" s="197"/>
      <c r="L277" s="197"/>
      <c r="M277" s="197"/>
      <c r="N277" s="197"/>
      <c r="O277" s="198"/>
    </row>
    <row r="278" spans="1:60" hidden="1" x14ac:dyDescent="0.2">
      <c r="A278" s="206"/>
      <c r="B278" s="199"/>
      <c r="C278" s="205"/>
      <c r="D278" s="144"/>
      <c r="E278" s="46"/>
      <c r="F278" s="46"/>
      <c r="G278" s="46"/>
      <c r="H278" s="46"/>
      <c r="I278" s="46"/>
      <c r="J278" s="46"/>
      <c r="K278" s="46"/>
      <c r="L278" s="46"/>
      <c r="M278" s="46"/>
      <c r="N278" s="46"/>
      <c r="O278" s="143"/>
    </row>
    <row r="279" spans="1:60" hidden="1" x14ac:dyDescent="0.2">
      <c r="A279" s="209"/>
      <c r="B279" s="210" t="s">
        <v>339</v>
      </c>
      <c r="C279" s="211"/>
      <c r="D279" s="212"/>
      <c r="E279" s="213"/>
      <c r="F279" s="213"/>
      <c r="G279" s="214">
        <f>F9+F46+F51+F56+F67+F87+F99+F102+F109+F128+F136+F144+F152+F167+F182+F186+F197+F202+F214+F231+F235+F245+F256+F272</f>
        <v>0</v>
      </c>
      <c r="H279" s="39"/>
      <c r="I279" s="39"/>
      <c r="J279" s="39"/>
      <c r="K279" s="39"/>
      <c r="L279" s="39"/>
      <c r="M279" s="39"/>
      <c r="N279" s="39"/>
      <c r="O279" s="145"/>
    </row>
    <row r="280" spans="1:60" x14ac:dyDescent="0.2">
      <c r="D280" s="142"/>
    </row>
    <row r="281" spans="1:60" x14ac:dyDescent="0.2">
      <c r="D281" s="142"/>
    </row>
    <row r="282" spans="1:60" x14ac:dyDescent="0.2">
      <c r="D282" s="142"/>
    </row>
    <row r="283" spans="1:60" x14ac:dyDescent="0.2">
      <c r="D283" s="142"/>
    </row>
    <row r="284" spans="1:60" x14ac:dyDescent="0.2">
      <c r="D284" s="142"/>
    </row>
    <row r="285" spans="1:60" x14ac:dyDescent="0.2">
      <c r="D285" s="142"/>
    </row>
    <row r="286" spans="1:60" x14ac:dyDescent="0.2">
      <c r="D286" s="142"/>
    </row>
    <row r="287" spans="1:60" x14ac:dyDescent="0.2">
      <c r="D287" s="142"/>
    </row>
    <row r="288" spans="1:60"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0yyYqFXaDtey2L4I14WKP/kf1riQBjNWBvDLWio+JDIoR60S0ZrMSMujhljjQBBaoYtfisIFgaAazjwINtJC0A==" saltValue="IUZg4ELYSpR8E4Akp0xGYw==" spinCount="100000" sheet="1"/>
  <mergeCells count="173">
    <mergeCell ref="C271:G271"/>
    <mergeCell ref="F272:G272"/>
    <mergeCell ref="B273:G273"/>
    <mergeCell ref="B274:G274"/>
    <mergeCell ref="C276:G276"/>
    <mergeCell ref="B262:G262"/>
    <mergeCell ref="B263:G263"/>
    <mergeCell ref="B264:G264"/>
    <mergeCell ref="C266:G266"/>
    <mergeCell ref="B267:G267"/>
    <mergeCell ref="B268:G268"/>
    <mergeCell ref="C255:G255"/>
    <mergeCell ref="F256:G256"/>
    <mergeCell ref="B257:G257"/>
    <mergeCell ref="B258:G258"/>
    <mergeCell ref="B259:G259"/>
    <mergeCell ref="C261:G261"/>
    <mergeCell ref="F245:G245"/>
    <mergeCell ref="B246:G246"/>
    <mergeCell ref="C248:G248"/>
    <mergeCell ref="B249:G249"/>
    <mergeCell ref="B250:G250"/>
    <mergeCell ref="C252:G252"/>
    <mergeCell ref="F235:G235"/>
    <mergeCell ref="C238:G238"/>
    <mergeCell ref="B239:G239"/>
    <mergeCell ref="B240:G240"/>
    <mergeCell ref="B241:G241"/>
    <mergeCell ref="C244:G244"/>
    <mergeCell ref="C227:G227"/>
    <mergeCell ref="B228:G228"/>
    <mergeCell ref="C230:G230"/>
    <mergeCell ref="F231:G231"/>
    <mergeCell ref="B232:G232"/>
    <mergeCell ref="C234:G234"/>
    <mergeCell ref="C218:G218"/>
    <mergeCell ref="B219:G219"/>
    <mergeCell ref="C221:G221"/>
    <mergeCell ref="C223:G223"/>
    <mergeCell ref="B224:G224"/>
    <mergeCell ref="B225:G225"/>
    <mergeCell ref="B207:G207"/>
    <mergeCell ref="B208:G208"/>
    <mergeCell ref="B209:G209"/>
    <mergeCell ref="C213:G213"/>
    <mergeCell ref="F214:G214"/>
    <mergeCell ref="B215:G215"/>
    <mergeCell ref="B199:G199"/>
    <mergeCell ref="C201:G201"/>
    <mergeCell ref="F202:G202"/>
    <mergeCell ref="B203:G203"/>
    <mergeCell ref="B204:G204"/>
    <mergeCell ref="C206:G206"/>
    <mergeCell ref="B191:G191"/>
    <mergeCell ref="B192:G192"/>
    <mergeCell ref="B193:G193"/>
    <mergeCell ref="C196:G196"/>
    <mergeCell ref="F197:G197"/>
    <mergeCell ref="B198:G198"/>
    <mergeCell ref="F182:G182"/>
    <mergeCell ref="B183:G183"/>
    <mergeCell ref="C185:G185"/>
    <mergeCell ref="F186:G186"/>
    <mergeCell ref="C188:G188"/>
    <mergeCell ref="C190:G190"/>
    <mergeCell ref="C172:G172"/>
    <mergeCell ref="C175:G175"/>
    <mergeCell ref="B176:G176"/>
    <mergeCell ref="B177:G177"/>
    <mergeCell ref="B178:G178"/>
    <mergeCell ref="C181:G181"/>
    <mergeCell ref="C163:G163"/>
    <mergeCell ref="B164:G164"/>
    <mergeCell ref="C166:G166"/>
    <mergeCell ref="F167:G167"/>
    <mergeCell ref="B168:G168"/>
    <mergeCell ref="B169:G169"/>
    <mergeCell ref="F152:G152"/>
    <mergeCell ref="B153:G153"/>
    <mergeCell ref="C155:G155"/>
    <mergeCell ref="B156:G156"/>
    <mergeCell ref="B157:G157"/>
    <mergeCell ref="C160:G160"/>
    <mergeCell ref="C143:G143"/>
    <mergeCell ref="F144:G144"/>
    <mergeCell ref="B145:G145"/>
    <mergeCell ref="C148:G148"/>
    <mergeCell ref="B149:G149"/>
    <mergeCell ref="C151:G151"/>
    <mergeCell ref="C135:G135"/>
    <mergeCell ref="F136:G136"/>
    <mergeCell ref="B137:G137"/>
    <mergeCell ref="B138:G138"/>
    <mergeCell ref="C140:G140"/>
    <mergeCell ref="B141:G141"/>
    <mergeCell ref="C127:G127"/>
    <mergeCell ref="F128:G128"/>
    <mergeCell ref="B129:G129"/>
    <mergeCell ref="B130:G130"/>
    <mergeCell ref="C132:G132"/>
    <mergeCell ref="B133:G133"/>
    <mergeCell ref="C116:G116"/>
    <mergeCell ref="C118:G118"/>
    <mergeCell ref="B119:G119"/>
    <mergeCell ref="B120:G120"/>
    <mergeCell ref="C122:G122"/>
    <mergeCell ref="C125:G125"/>
    <mergeCell ref="C105:G105"/>
    <mergeCell ref="C108:G108"/>
    <mergeCell ref="F109:G109"/>
    <mergeCell ref="B110:G110"/>
    <mergeCell ref="C113:G113"/>
    <mergeCell ref="B114:G114"/>
    <mergeCell ref="C94:G94"/>
    <mergeCell ref="C96:G96"/>
    <mergeCell ref="C98:G98"/>
    <mergeCell ref="F99:G99"/>
    <mergeCell ref="C101:G101"/>
    <mergeCell ref="F102:G102"/>
    <mergeCell ref="B83:G83"/>
    <mergeCell ref="C86:G86"/>
    <mergeCell ref="F87:G87"/>
    <mergeCell ref="B88:G88"/>
    <mergeCell ref="B89:G89"/>
    <mergeCell ref="C92:G92"/>
    <mergeCell ref="C71:G71"/>
    <mergeCell ref="C74:G74"/>
    <mergeCell ref="C77:G77"/>
    <mergeCell ref="C79:G79"/>
    <mergeCell ref="C81:G81"/>
    <mergeCell ref="B82:G82"/>
    <mergeCell ref="C62:G62"/>
    <mergeCell ref="B63:G63"/>
    <mergeCell ref="B64:G64"/>
    <mergeCell ref="C66:G66"/>
    <mergeCell ref="F67:G67"/>
    <mergeCell ref="B68:G68"/>
    <mergeCell ref="B52:G52"/>
    <mergeCell ref="B53:G53"/>
    <mergeCell ref="C55:G55"/>
    <mergeCell ref="F56:G56"/>
    <mergeCell ref="B57:G57"/>
    <mergeCell ref="C59:G59"/>
    <mergeCell ref="C45:G45"/>
    <mergeCell ref="F46:G46"/>
    <mergeCell ref="B47:G47"/>
    <mergeCell ref="B48:G48"/>
    <mergeCell ref="C50:G50"/>
    <mergeCell ref="F51:G51"/>
    <mergeCell ref="B35:G35"/>
    <mergeCell ref="C38:G38"/>
    <mergeCell ref="B39:G39"/>
    <mergeCell ref="B40:G40"/>
    <mergeCell ref="C42:G42"/>
    <mergeCell ref="B43:G43"/>
    <mergeCell ref="B31:G31"/>
    <mergeCell ref="B32:G32"/>
    <mergeCell ref="C34:G34"/>
    <mergeCell ref="B14:G14"/>
    <mergeCell ref="B15:G15"/>
    <mergeCell ref="B16:G16"/>
    <mergeCell ref="C23:G23"/>
    <mergeCell ref="B24:G24"/>
    <mergeCell ref="B25:G25"/>
    <mergeCell ref="A1:G1"/>
    <mergeCell ref="C7:G7"/>
    <mergeCell ref="F9:G9"/>
    <mergeCell ref="B10:G10"/>
    <mergeCell ref="B11:G11"/>
    <mergeCell ref="C13:G13"/>
    <mergeCell ref="B26:G26"/>
    <mergeCell ref="B27:G27"/>
    <mergeCell ref="C30:G30"/>
  </mergeCells>
  <pageMargins left="0.59055118110236204" right="0.39370078740157499" top="0.78740157499999996" bottom="0.78740157499999996" header="0.3" footer="0.3"/>
  <pageSetup paperSize="9"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53</v>
      </c>
      <c r="C2" s="291" t="s">
        <v>54</v>
      </c>
      <c r="D2" s="280"/>
      <c r="E2" s="280"/>
      <c r="F2" s="280"/>
      <c r="G2" s="26" t="s">
        <v>15</v>
      </c>
      <c r="H2" s="34"/>
      <c r="O2" s="8" t="s">
        <v>3363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03</v>
      </c>
      <c r="H6" s="35"/>
    </row>
    <row r="7" spans="1:16" ht="15.6" customHeight="1" x14ac:dyDescent="0.25">
      <c r="B7" s="281" t="str">
        <f>C2</f>
        <v xml:space="preserve">Retence dešťových vod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3615</v>
      </c>
      <c r="B14" s="127" t="s">
        <v>3616</v>
      </c>
      <c r="C14" s="126"/>
      <c r="D14" s="126"/>
      <c r="E14" s="126"/>
      <c r="F14" s="126"/>
      <c r="G14" s="128"/>
      <c r="H14" s="130">
        <f>'IO 03 D.4 Pol'!G234</f>
        <v>0</v>
      </c>
      <c r="I14" s="32"/>
      <c r="J14" s="32"/>
      <c r="O14">
        <f>'IO 03 D.4 Pol'!AN6</f>
        <v>0</v>
      </c>
      <c r="P14">
        <f>'IO 03 D.4 Pol'!AO6</f>
        <v>0</v>
      </c>
    </row>
    <row r="15" spans="1:16" ht="12.75" customHeight="1" thickBot="1" x14ac:dyDescent="0.25">
      <c r="A15" s="136"/>
      <c r="B15" s="137" t="s">
        <v>263</v>
      </c>
      <c r="C15" s="138"/>
      <c r="D15" s="139" t="str">
        <f>B2</f>
        <v>IO 03</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3615</v>
      </c>
      <c r="E17" s="292" t="s">
        <v>3616</v>
      </c>
      <c r="F17" s="292"/>
      <c r="G17" s="292"/>
      <c r="H17" s="292"/>
      <c r="I17" s="32"/>
      <c r="J17" s="32"/>
      <c r="BC17" s="232" t="str">
        <f>E17</f>
        <v>Dešťová kanalizace</v>
      </c>
    </row>
    <row r="18" spans="1:55" ht="12.75" customHeight="1" x14ac:dyDescent="0.2">
      <c r="A18" s="131" t="s">
        <v>341</v>
      </c>
      <c r="B18" s="132"/>
      <c r="C18" s="133"/>
      <c r="D18" s="133"/>
      <c r="E18" s="133"/>
      <c r="F18" s="133"/>
      <c r="G18" s="134"/>
      <c r="H18" s="135" t="s">
        <v>261</v>
      </c>
      <c r="I18" s="32"/>
      <c r="J18" s="32"/>
    </row>
    <row r="19" spans="1:55" ht="12.75" customHeight="1" x14ac:dyDescent="0.2">
      <c r="A19" s="129" t="s">
        <v>64</v>
      </c>
      <c r="B19" s="127" t="s">
        <v>65</v>
      </c>
      <c r="C19" s="126"/>
      <c r="D19" s="126"/>
      <c r="E19" s="126"/>
      <c r="F19" s="126"/>
      <c r="G19" s="128"/>
      <c r="H19" s="233">
        <f>'IO 03 D.4 Pol'!F9</f>
        <v>0</v>
      </c>
      <c r="I19" s="32"/>
      <c r="J19" s="32"/>
    </row>
    <row r="20" spans="1:55" ht="12.75" customHeight="1" x14ac:dyDescent="0.2">
      <c r="A20" s="129" t="s">
        <v>66</v>
      </c>
      <c r="B20" s="127" t="s">
        <v>67</v>
      </c>
      <c r="C20" s="126"/>
      <c r="D20" s="126"/>
      <c r="E20" s="126"/>
      <c r="F20" s="126"/>
      <c r="G20" s="128"/>
      <c r="H20" s="233">
        <f>'IO 03 D.4 Pol'!F49</f>
        <v>0</v>
      </c>
      <c r="I20" s="32"/>
      <c r="J20" s="32"/>
    </row>
    <row r="21" spans="1:55" ht="12.75" customHeight="1" x14ac:dyDescent="0.2">
      <c r="A21" s="129" t="s">
        <v>90</v>
      </c>
      <c r="B21" s="127" t="s">
        <v>91</v>
      </c>
      <c r="C21" s="126"/>
      <c r="D21" s="126"/>
      <c r="E21" s="126"/>
      <c r="F21" s="126"/>
      <c r="G21" s="128"/>
      <c r="H21" s="233">
        <f>'IO 03 D.4 Pol'!F128</f>
        <v>0</v>
      </c>
      <c r="I21" s="32"/>
      <c r="J21" s="32"/>
    </row>
    <row r="22" spans="1:55" ht="12.75" customHeight="1" x14ac:dyDescent="0.2">
      <c r="A22" s="129" t="s">
        <v>118</v>
      </c>
      <c r="B22" s="127" t="s">
        <v>119</v>
      </c>
      <c r="C22" s="126"/>
      <c r="D22" s="126"/>
      <c r="E22" s="126"/>
      <c r="F22" s="126"/>
      <c r="G22" s="128"/>
      <c r="H22" s="233">
        <f>'IO 03 D.4 Pol'!F141</f>
        <v>0</v>
      </c>
      <c r="I22" s="32"/>
      <c r="J22" s="32"/>
    </row>
    <row r="23" spans="1:55" ht="12.75" customHeight="1" x14ac:dyDescent="0.2">
      <c r="A23" s="129" t="s">
        <v>157</v>
      </c>
      <c r="B23" s="127" t="s">
        <v>158</v>
      </c>
      <c r="C23" s="126"/>
      <c r="D23" s="126"/>
      <c r="E23" s="126"/>
      <c r="F23" s="126"/>
      <c r="G23" s="128"/>
      <c r="H23" s="233">
        <f>'IO 03 D.4 Pol'!F226</f>
        <v>0</v>
      </c>
      <c r="I23" s="32"/>
      <c r="J23" s="32"/>
    </row>
    <row r="24" spans="1:55" ht="12.75" customHeight="1" thickBot="1" x14ac:dyDescent="0.25">
      <c r="A24" s="136"/>
      <c r="B24" s="137" t="s">
        <v>342</v>
      </c>
      <c r="C24" s="138"/>
      <c r="D24" s="139" t="str">
        <f>D17</f>
        <v>D.4</v>
      </c>
      <c r="E24" s="138"/>
      <c r="F24" s="138"/>
      <c r="G24" s="140"/>
      <c r="H24" s="234">
        <f>SUM(H19:H23)</f>
        <v>0</v>
      </c>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iAh/beGeSLzVlx+W6Vsc8Sd3QxxnWn0JcZL5TZWgSpCNxt+PosYKWH1jOhOU+4XelD1IO/n3hTmHr7qvC2qGug==" saltValue="nKPg7e4DGCIcVe+PRDnEKg=="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53</v>
      </c>
      <c r="C3" s="169" t="s">
        <v>54</v>
      </c>
      <c r="D3" s="147"/>
      <c r="E3" s="146"/>
      <c r="F3" s="146"/>
      <c r="G3" s="149"/>
      <c r="AC3" s="8" t="s">
        <v>3363</v>
      </c>
    </row>
    <row r="4" spans="1:60" ht="13.5" thickBot="1" x14ac:dyDescent="0.25">
      <c r="A4" s="156" t="s">
        <v>31</v>
      </c>
      <c r="B4" s="157" t="s">
        <v>3615</v>
      </c>
      <c r="C4" s="170" t="s">
        <v>3616</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SUMIF(AM8:AM234,AN5,G8:G234)</f>
        <v>0</v>
      </c>
      <c r="AO6">
        <f>SUMIF(AM8:AM234,AO5,G8:G234)</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64</v>
      </c>
      <c r="C9" s="201" t="s">
        <v>65</v>
      </c>
      <c r="D9" s="180"/>
      <c r="E9" s="185"/>
      <c r="F9" s="304">
        <f>SUM(G10:G48)</f>
        <v>0</v>
      </c>
      <c r="G9" s="305"/>
      <c r="H9" s="191"/>
      <c r="I9" s="191">
        <f>SUM(I10:I48)</f>
        <v>0</v>
      </c>
      <c r="J9" s="191"/>
      <c r="K9" s="191">
        <f>SUM(K10:K48)</f>
        <v>6.58</v>
      </c>
      <c r="L9" s="191"/>
      <c r="M9" s="191">
        <f>SUM(M10:M48)</f>
        <v>13.200000000000001</v>
      </c>
      <c r="N9" s="192"/>
      <c r="O9" s="220"/>
      <c r="AE9" t="s">
        <v>277</v>
      </c>
    </row>
    <row r="10" spans="1:60" outlineLevel="1" x14ac:dyDescent="0.2">
      <c r="A10" s="218"/>
      <c r="B10" s="318" t="s">
        <v>1671</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1677</v>
      </c>
      <c r="C11" s="202" t="s">
        <v>1678</v>
      </c>
      <c r="D11" s="181" t="s">
        <v>610</v>
      </c>
      <c r="E11" s="186">
        <v>12</v>
      </c>
      <c r="F11" s="193"/>
      <c r="G11" s="194">
        <f>ROUND(E11*F11,2)</f>
        <v>0</v>
      </c>
      <c r="H11" s="194">
        <v>21</v>
      </c>
      <c r="I11" s="194">
        <f>G11*(1+H11/100)</f>
        <v>0</v>
      </c>
      <c r="J11" s="194">
        <v>0</v>
      </c>
      <c r="K11" s="194">
        <f>ROUND(E11*J11,2)</f>
        <v>0</v>
      </c>
      <c r="L11" s="194">
        <v>0.88</v>
      </c>
      <c r="M11" s="194">
        <f>ROUND(E11*L11,2)</f>
        <v>10.56</v>
      </c>
      <c r="N11" s="195" t="s">
        <v>659</v>
      </c>
      <c r="O11" s="221" t="s">
        <v>281</v>
      </c>
      <c r="P11" s="32"/>
      <c r="Q11" s="32"/>
      <c r="R11" s="32"/>
      <c r="S11" s="32"/>
      <c r="T11" s="32"/>
      <c r="U11" s="32"/>
      <c r="V11" s="32"/>
      <c r="W11" s="32"/>
      <c r="X11" s="32"/>
      <c r="Y11" s="32"/>
      <c r="Z11" s="32"/>
      <c r="AA11" s="32"/>
      <c r="AB11" s="32"/>
      <c r="AC11" s="32"/>
      <c r="AD11" s="32"/>
      <c r="AE11" s="32" t="s">
        <v>397</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7">
        <v>2</v>
      </c>
      <c r="B13" s="176" t="s">
        <v>1672</v>
      </c>
      <c r="C13" s="202" t="s">
        <v>1673</v>
      </c>
      <c r="D13" s="181" t="s">
        <v>610</v>
      </c>
      <c r="E13" s="186">
        <v>12</v>
      </c>
      <c r="F13" s="193"/>
      <c r="G13" s="194">
        <f>ROUND(E13*F13,2)</f>
        <v>0</v>
      </c>
      <c r="H13" s="194">
        <v>21</v>
      </c>
      <c r="I13" s="194">
        <f>G13*(1+H13/100)</f>
        <v>0</v>
      </c>
      <c r="J13" s="194">
        <v>0</v>
      </c>
      <c r="K13" s="194">
        <f>ROUND(E13*J13,2)</f>
        <v>0</v>
      </c>
      <c r="L13" s="194">
        <v>0.22</v>
      </c>
      <c r="M13" s="194">
        <f>ROUND(E13*L13,2)</f>
        <v>2.64</v>
      </c>
      <c r="N13" s="195" t="s">
        <v>659</v>
      </c>
      <c r="O13" s="221" t="s">
        <v>281</v>
      </c>
      <c r="P13" s="32"/>
      <c r="Q13" s="32"/>
      <c r="R13" s="32"/>
      <c r="S13" s="32"/>
      <c r="T13" s="32"/>
      <c r="U13" s="32"/>
      <c r="V13" s="32"/>
      <c r="W13" s="32"/>
      <c r="X13" s="32"/>
      <c r="Y13" s="32"/>
      <c r="Z13" s="32"/>
      <c r="AA13" s="32"/>
      <c r="AB13" s="32"/>
      <c r="AC13" s="32"/>
      <c r="AD13" s="32"/>
      <c r="AE13" s="32" t="s">
        <v>397</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3617</v>
      </c>
      <c r="D14" s="236"/>
      <c r="E14" s="239">
        <v>12</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386</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1837</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0</v>
      </c>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312" t="s">
        <v>1838</v>
      </c>
      <c r="C17" s="313"/>
      <c r="D17" s="314"/>
      <c r="E17" s="315"/>
      <c r="F17" s="316"/>
      <c r="G17" s="317"/>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379</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3</v>
      </c>
      <c r="B18" s="176" t="s">
        <v>1839</v>
      </c>
      <c r="C18" s="202" t="s">
        <v>1840</v>
      </c>
      <c r="D18" s="181" t="s">
        <v>382</v>
      </c>
      <c r="E18" s="186">
        <v>3</v>
      </c>
      <c r="F18" s="193"/>
      <c r="G18" s="194">
        <f>ROUND(E18*F18,2)</f>
        <v>0</v>
      </c>
      <c r="H18" s="194">
        <v>21</v>
      </c>
      <c r="I18" s="194">
        <f>G18*(1+H18/100)</f>
        <v>0</v>
      </c>
      <c r="J18" s="194">
        <v>1.6867000000000001</v>
      </c>
      <c r="K18" s="194">
        <f>ROUND(E18*J18,2)</f>
        <v>5.0599999999999996</v>
      </c>
      <c r="L18" s="194">
        <v>0</v>
      </c>
      <c r="M18" s="194">
        <f>ROUND(E18*L18,2)</f>
        <v>0</v>
      </c>
      <c r="N18" s="195" t="s">
        <v>659</v>
      </c>
      <c r="O18" s="221" t="s">
        <v>281</v>
      </c>
      <c r="P18" s="32"/>
      <c r="Q18" s="32"/>
      <c r="R18" s="32"/>
      <c r="S18" s="32"/>
      <c r="T18" s="32"/>
      <c r="U18" s="32"/>
      <c r="V18" s="32"/>
      <c r="W18" s="32"/>
      <c r="X18" s="32"/>
      <c r="Y18" s="32"/>
      <c r="Z18" s="32"/>
      <c r="AA18" s="32"/>
      <c r="AB18" s="32"/>
      <c r="AC18" s="32"/>
      <c r="AD18" s="32"/>
      <c r="AE18" s="32" t="s">
        <v>397</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3618</v>
      </c>
      <c r="D19" s="236"/>
      <c r="E19" s="239">
        <v>3</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1834</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v>0</v>
      </c>
      <c r="AD21" s="32"/>
      <c r="AE21" s="32" t="s">
        <v>377</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4</v>
      </c>
      <c r="B22" s="176" t="s">
        <v>1835</v>
      </c>
      <c r="C22" s="202" t="s">
        <v>1836</v>
      </c>
      <c r="D22" s="181" t="s">
        <v>610</v>
      </c>
      <c r="E22" s="186">
        <v>12</v>
      </c>
      <c r="F22" s="193"/>
      <c r="G22" s="194">
        <f>ROUND(E22*F22,2)</f>
        <v>0</v>
      </c>
      <c r="H22" s="194">
        <v>21</v>
      </c>
      <c r="I22" s="194">
        <f>G22*(1+H22/100)</f>
        <v>0</v>
      </c>
      <c r="J22" s="194">
        <v>0.12659999999999999</v>
      </c>
      <c r="K22" s="194">
        <f>ROUND(E22*J22,2)</f>
        <v>1.52</v>
      </c>
      <c r="L22" s="194">
        <v>0</v>
      </c>
      <c r="M22" s="194">
        <f>ROUND(E22*L22,2)</f>
        <v>0</v>
      </c>
      <c r="N22" s="195" t="s">
        <v>659</v>
      </c>
      <c r="O22" s="221" t="s">
        <v>281</v>
      </c>
      <c r="P22" s="32"/>
      <c r="Q22" s="32"/>
      <c r="R22" s="32"/>
      <c r="S22" s="32"/>
      <c r="T22" s="32"/>
      <c r="U22" s="32"/>
      <c r="V22" s="32"/>
      <c r="W22" s="32"/>
      <c r="X22" s="32"/>
      <c r="Y22" s="32"/>
      <c r="Z22" s="32"/>
      <c r="AA22" s="32"/>
      <c r="AB22" s="32"/>
      <c r="AC22" s="32"/>
      <c r="AD22" s="32"/>
      <c r="AE22" s="32" t="s">
        <v>397</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1842</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377</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1843</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379</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5</v>
      </c>
      <c r="B26" s="176" t="s">
        <v>1844</v>
      </c>
      <c r="C26" s="202" t="s">
        <v>1845</v>
      </c>
      <c r="D26" s="181" t="s">
        <v>560</v>
      </c>
      <c r="E26" s="186">
        <v>43</v>
      </c>
      <c r="F26" s="193"/>
      <c r="G26" s="194">
        <f>ROUND(E26*F26,2)</f>
        <v>0</v>
      </c>
      <c r="H26" s="194">
        <v>21</v>
      </c>
      <c r="I26" s="194">
        <f>G26*(1+H26/100)</f>
        <v>0</v>
      </c>
      <c r="J26" s="194">
        <v>0</v>
      </c>
      <c r="K26" s="194">
        <f>ROUND(E26*J26,2)</f>
        <v>0</v>
      </c>
      <c r="L26" s="194">
        <v>0</v>
      </c>
      <c r="M26" s="194">
        <f>ROUND(E26*L26,2)</f>
        <v>0</v>
      </c>
      <c r="N26" s="195" t="s">
        <v>659</v>
      </c>
      <c r="O26" s="221" t="s">
        <v>281</v>
      </c>
      <c r="P26" s="32"/>
      <c r="Q26" s="32"/>
      <c r="R26" s="32"/>
      <c r="S26" s="32"/>
      <c r="T26" s="32"/>
      <c r="U26" s="32"/>
      <c r="V26" s="32"/>
      <c r="W26" s="32"/>
      <c r="X26" s="32"/>
      <c r="Y26" s="32"/>
      <c r="Z26" s="32"/>
      <c r="AA26" s="32"/>
      <c r="AB26" s="32"/>
      <c r="AC26" s="32"/>
      <c r="AD26" s="32"/>
      <c r="AE26" s="32" t="s">
        <v>397</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1846</v>
      </c>
      <c r="D27" s="236"/>
      <c r="E27" s="239">
        <v>30</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1847</v>
      </c>
      <c r="D28" s="236"/>
      <c r="E28" s="239">
        <v>13</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386</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312" t="s">
        <v>1936</v>
      </c>
      <c r="C30" s="313"/>
      <c r="D30" s="314"/>
      <c r="E30" s="315"/>
      <c r="F30" s="316"/>
      <c r="G30" s="317"/>
      <c r="H30" s="194"/>
      <c r="I30" s="194"/>
      <c r="J30" s="194"/>
      <c r="K30" s="194"/>
      <c r="L30" s="194"/>
      <c r="M30" s="194"/>
      <c r="N30" s="195"/>
      <c r="O30" s="221"/>
      <c r="P30" s="32"/>
      <c r="Q30" s="32"/>
      <c r="R30" s="32"/>
      <c r="S30" s="32"/>
      <c r="T30" s="32"/>
      <c r="U30" s="32"/>
      <c r="V30" s="32"/>
      <c r="W30" s="32"/>
      <c r="X30" s="32"/>
      <c r="Y30" s="32"/>
      <c r="Z30" s="32"/>
      <c r="AA30" s="32"/>
      <c r="AB30" s="32"/>
      <c r="AC30" s="32">
        <v>0</v>
      </c>
      <c r="AD30" s="32"/>
      <c r="AE30" s="32" t="s">
        <v>377</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6</v>
      </c>
      <c r="B31" s="176" t="s">
        <v>1942</v>
      </c>
      <c r="C31" s="202" t="s">
        <v>1943</v>
      </c>
      <c r="D31" s="181" t="s">
        <v>478</v>
      </c>
      <c r="E31" s="186">
        <v>28.38</v>
      </c>
      <c r="F31" s="193"/>
      <c r="G31" s="194">
        <f>ROUND(E31*F31,2)</f>
        <v>0</v>
      </c>
      <c r="H31" s="194">
        <v>21</v>
      </c>
      <c r="I31" s="194">
        <f>G31*(1+H31/100)</f>
        <v>0</v>
      </c>
      <c r="J31" s="194">
        <v>0</v>
      </c>
      <c r="K31" s="194">
        <f>ROUND(E31*J31,2)</f>
        <v>0</v>
      </c>
      <c r="L31" s="194">
        <v>0</v>
      </c>
      <c r="M31" s="194">
        <f>ROUND(E31*L31,2)</f>
        <v>0</v>
      </c>
      <c r="N31" s="195" t="s">
        <v>659</v>
      </c>
      <c r="O31" s="221" t="s">
        <v>281</v>
      </c>
      <c r="P31" s="32"/>
      <c r="Q31" s="32"/>
      <c r="R31" s="32"/>
      <c r="S31" s="32"/>
      <c r="T31" s="32"/>
      <c r="U31" s="32"/>
      <c r="V31" s="32"/>
      <c r="W31" s="32"/>
      <c r="X31" s="32"/>
      <c r="Y31" s="32"/>
      <c r="Z31" s="32"/>
      <c r="AA31" s="32"/>
      <c r="AB31" s="32"/>
      <c r="AC31" s="32"/>
      <c r="AD31" s="32"/>
      <c r="AE31" s="32" t="s">
        <v>397</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7</v>
      </c>
      <c r="B33" s="176" t="s">
        <v>1937</v>
      </c>
      <c r="C33" s="202" t="s">
        <v>1938</v>
      </c>
      <c r="D33" s="181" t="s">
        <v>478</v>
      </c>
      <c r="E33" s="186">
        <v>510.84</v>
      </c>
      <c r="F33" s="193"/>
      <c r="G33" s="194">
        <f>ROUND(E33*F33,2)</f>
        <v>0</v>
      </c>
      <c r="H33" s="194">
        <v>21</v>
      </c>
      <c r="I33" s="194">
        <f>G33*(1+H33/100)</f>
        <v>0</v>
      </c>
      <c r="J33" s="194">
        <v>0</v>
      </c>
      <c r="K33" s="194">
        <f>ROUND(E33*J33,2)</f>
        <v>0</v>
      </c>
      <c r="L33" s="194">
        <v>0</v>
      </c>
      <c r="M33" s="194">
        <f>ROUND(E33*L33,2)</f>
        <v>0</v>
      </c>
      <c r="N33" s="195" t="s">
        <v>659</v>
      </c>
      <c r="O33" s="221" t="s">
        <v>281</v>
      </c>
      <c r="P33" s="32"/>
      <c r="Q33" s="32"/>
      <c r="R33" s="32"/>
      <c r="S33" s="32"/>
      <c r="T33" s="32"/>
      <c r="U33" s="32"/>
      <c r="V33" s="32"/>
      <c r="W33" s="32"/>
      <c r="X33" s="32"/>
      <c r="Y33" s="32"/>
      <c r="Z33" s="32"/>
      <c r="AA33" s="32"/>
      <c r="AB33" s="32"/>
      <c r="AC33" s="32"/>
      <c r="AD33" s="32"/>
      <c r="AE33" s="32" t="s">
        <v>397</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1939</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0</v>
      </c>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8</v>
      </c>
      <c r="B36" s="176" t="s">
        <v>1940</v>
      </c>
      <c r="C36" s="202" t="s">
        <v>1941</v>
      </c>
      <c r="D36" s="181" t="s">
        <v>478</v>
      </c>
      <c r="E36" s="186">
        <v>28.38</v>
      </c>
      <c r="F36" s="193"/>
      <c r="G36" s="194">
        <f>ROUND(E36*F36,2)</f>
        <v>0</v>
      </c>
      <c r="H36" s="194">
        <v>21</v>
      </c>
      <c r="I36" s="194">
        <f>G36*(1+H36/100)</f>
        <v>0</v>
      </c>
      <c r="J36" s="194">
        <v>0</v>
      </c>
      <c r="K36" s="194">
        <f>ROUND(E36*J36,2)</f>
        <v>0</v>
      </c>
      <c r="L36" s="194">
        <v>0</v>
      </c>
      <c r="M36" s="194">
        <f>ROUND(E36*L36,2)</f>
        <v>0</v>
      </c>
      <c r="N36" s="195" t="s">
        <v>659</v>
      </c>
      <c r="O36" s="221" t="s">
        <v>281</v>
      </c>
      <c r="P36" s="32"/>
      <c r="Q36" s="32"/>
      <c r="R36" s="32"/>
      <c r="S36" s="32"/>
      <c r="T36" s="32"/>
      <c r="U36" s="32"/>
      <c r="V36" s="32"/>
      <c r="W36" s="32"/>
      <c r="X36" s="32"/>
      <c r="Y36" s="32"/>
      <c r="Z36" s="32"/>
      <c r="AA36" s="32"/>
      <c r="AB36" s="32"/>
      <c r="AC36" s="32"/>
      <c r="AD36" s="32"/>
      <c r="AE36" s="32" t="s">
        <v>397</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1923</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v>0</v>
      </c>
      <c r="AD38" s="32"/>
      <c r="AE38" s="32" t="s">
        <v>377</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1924</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379</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9</v>
      </c>
      <c r="B40" s="176" t="s">
        <v>1925</v>
      </c>
      <c r="C40" s="202" t="s">
        <v>1926</v>
      </c>
      <c r="D40" s="181" t="s">
        <v>478</v>
      </c>
      <c r="E40" s="186">
        <v>17.411770000000001</v>
      </c>
      <c r="F40" s="193"/>
      <c r="G40" s="194">
        <f>ROUND(E40*F40,2)</f>
        <v>0</v>
      </c>
      <c r="H40" s="194">
        <v>21</v>
      </c>
      <c r="I40" s="194">
        <f>G40*(1+H40/100)</f>
        <v>0</v>
      </c>
      <c r="J40" s="194">
        <v>0</v>
      </c>
      <c r="K40" s="194">
        <f>ROUND(E40*J40,2)</f>
        <v>0</v>
      </c>
      <c r="L40" s="194">
        <v>0</v>
      </c>
      <c r="M40" s="194">
        <f>ROUND(E40*L40,2)</f>
        <v>0</v>
      </c>
      <c r="N40" s="195" t="s">
        <v>659</v>
      </c>
      <c r="O40" s="221" t="s">
        <v>281</v>
      </c>
      <c r="P40" s="32"/>
      <c r="Q40" s="32"/>
      <c r="R40" s="32"/>
      <c r="S40" s="32"/>
      <c r="T40" s="32"/>
      <c r="U40" s="32"/>
      <c r="V40" s="32"/>
      <c r="W40" s="32"/>
      <c r="X40" s="32"/>
      <c r="Y40" s="32"/>
      <c r="Z40" s="32"/>
      <c r="AA40" s="32"/>
      <c r="AB40" s="32"/>
      <c r="AC40" s="32"/>
      <c r="AD40" s="32"/>
      <c r="AE40" s="32" t="s">
        <v>397</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1927</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0</v>
      </c>
      <c r="AD42" s="32"/>
      <c r="AE42" s="32" t="s">
        <v>377</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10</v>
      </c>
      <c r="B43" s="176" t="s">
        <v>1928</v>
      </c>
      <c r="C43" s="202" t="s">
        <v>1929</v>
      </c>
      <c r="D43" s="181" t="s">
        <v>478</v>
      </c>
      <c r="E43" s="186">
        <v>10.56</v>
      </c>
      <c r="F43" s="193"/>
      <c r="G43" s="194">
        <f>ROUND(E43*F43,2)</f>
        <v>0</v>
      </c>
      <c r="H43" s="194">
        <v>21</v>
      </c>
      <c r="I43" s="194">
        <f>G43*(1+H43/100)</f>
        <v>0</v>
      </c>
      <c r="J43" s="194">
        <v>0</v>
      </c>
      <c r="K43" s="194">
        <f>ROUND(E43*J43,2)</f>
        <v>0</v>
      </c>
      <c r="L43" s="194">
        <v>0</v>
      </c>
      <c r="M43" s="194">
        <f>ROUND(E43*L43,2)</f>
        <v>0</v>
      </c>
      <c r="N43" s="195" t="s">
        <v>1930</v>
      </c>
      <c r="O43" s="221" t="s">
        <v>281</v>
      </c>
      <c r="P43" s="32"/>
      <c r="Q43" s="32"/>
      <c r="R43" s="32"/>
      <c r="S43" s="32"/>
      <c r="T43" s="32"/>
      <c r="U43" s="32"/>
      <c r="V43" s="32"/>
      <c r="W43" s="32"/>
      <c r="X43" s="32"/>
      <c r="Y43" s="32"/>
      <c r="Z43" s="32"/>
      <c r="AA43" s="32"/>
      <c r="AB43" s="32"/>
      <c r="AC43" s="32"/>
      <c r="AD43" s="32"/>
      <c r="AE43" s="32" t="s">
        <v>1931</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3619</v>
      </c>
      <c r="D44" s="236"/>
      <c r="E44" s="239">
        <v>10.56</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386</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11</v>
      </c>
      <c r="B46" s="176" t="s">
        <v>1933</v>
      </c>
      <c r="C46" s="202" t="s">
        <v>1934</v>
      </c>
      <c r="D46" s="181" t="s">
        <v>478</v>
      </c>
      <c r="E46" s="186">
        <v>2.64</v>
      </c>
      <c r="F46" s="193"/>
      <c r="G46" s="194">
        <f>ROUND(E46*F46,2)</f>
        <v>0</v>
      </c>
      <c r="H46" s="194">
        <v>21</v>
      </c>
      <c r="I46" s="194">
        <f>G46*(1+H46/100)</f>
        <v>0</v>
      </c>
      <c r="J46" s="194">
        <v>0</v>
      </c>
      <c r="K46" s="194">
        <f>ROUND(E46*J46,2)</f>
        <v>0</v>
      </c>
      <c r="L46" s="194">
        <v>0</v>
      </c>
      <c r="M46" s="194">
        <f>ROUND(E46*L46,2)</f>
        <v>0</v>
      </c>
      <c r="N46" s="195" t="s">
        <v>1930</v>
      </c>
      <c r="O46" s="221" t="s">
        <v>281</v>
      </c>
      <c r="P46" s="32"/>
      <c r="Q46" s="32"/>
      <c r="R46" s="32"/>
      <c r="S46" s="32"/>
      <c r="T46" s="32"/>
      <c r="U46" s="32"/>
      <c r="V46" s="32"/>
      <c r="W46" s="32"/>
      <c r="X46" s="32"/>
      <c r="Y46" s="32"/>
      <c r="Z46" s="32"/>
      <c r="AA46" s="32"/>
      <c r="AB46" s="32"/>
      <c r="AC46" s="32"/>
      <c r="AD46" s="32"/>
      <c r="AE46" s="32" t="s">
        <v>397</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3620</v>
      </c>
      <c r="D47" s="236"/>
      <c r="E47" s="239">
        <v>2.64</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386</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216" t="s">
        <v>276</v>
      </c>
      <c r="B49" s="175" t="s">
        <v>66</v>
      </c>
      <c r="C49" s="201" t="s">
        <v>67</v>
      </c>
      <c r="D49" s="180"/>
      <c r="E49" s="185"/>
      <c r="F49" s="304">
        <f>SUM(G50:G127)</f>
        <v>0</v>
      </c>
      <c r="G49" s="305"/>
      <c r="H49" s="191"/>
      <c r="I49" s="191">
        <f>SUM(I50:I127)</f>
        <v>0</v>
      </c>
      <c r="J49" s="191"/>
      <c r="K49" s="191">
        <f>SUM(K50:K127)</f>
        <v>36.780000000000008</v>
      </c>
      <c r="L49" s="191"/>
      <c r="M49" s="191">
        <f>SUM(M50:M127)</f>
        <v>0</v>
      </c>
      <c r="N49" s="192"/>
      <c r="O49" s="220"/>
      <c r="AE49" t="s">
        <v>277</v>
      </c>
    </row>
    <row r="50" spans="1:60" outlineLevel="1" x14ac:dyDescent="0.2">
      <c r="A50" s="218"/>
      <c r="B50" s="318" t="s">
        <v>394</v>
      </c>
      <c r="C50" s="319"/>
      <c r="D50" s="320"/>
      <c r="E50" s="321"/>
      <c r="F50" s="322"/>
      <c r="G50" s="323"/>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377</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312" t="s">
        <v>395</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379</v>
      </c>
      <c r="AF51" s="32"/>
      <c r="AG51" s="32"/>
      <c r="AH51" s="32"/>
      <c r="AI51" s="32"/>
      <c r="AJ51" s="32"/>
      <c r="AK51" s="32"/>
      <c r="AL51" s="32"/>
      <c r="AM51" s="32"/>
      <c r="AN51" s="32"/>
      <c r="AO51" s="32"/>
      <c r="AP51" s="32"/>
      <c r="AQ51" s="32"/>
      <c r="AR51" s="32"/>
      <c r="AS51" s="32"/>
      <c r="AT51" s="32"/>
      <c r="AU51" s="32"/>
      <c r="AV51" s="32"/>
      <c r="AW51" s="32"/>
      <c r="AX51" s="32"/>
      <c r="AY51" s="32"/>
      <c r="AZ51" s="235" t="str">
        <f>B51</f>
        <v>zapažených i nezapažených s urovnáním dna do předepsaného profilu a spádu, s přehozením výkopku na přilehlém terénu na vzdálenost do 3 m od podélné osy rýhy nebo s naložením výkopku na dopravní prostředek.</v>
      </c>
      <c r="BA51" s="32"/>
      <c r="BB51" s="32"/>
      <c r="BC51" s="32"/>
      <c r="BD51" s="32"/>
      <c r="BE51" s="32"/>
      <c r="BF51" s="32"/>
      <c r="BG51" s="32"/>
      <c r="BH51" s="32"/>
    </row>
    <row r="52" spans="1:60" outlineLevel="1" x14ac:dyDescent="0.2">
      <c r="A52" s="217">
        <v>12</v>
      </c>
      <c r="B52" s="176" t="s">
        <v>396</v>
      </c>
      <c r="C52" s="202" t="s">
        <v>381</v>
      </c>
      <c r="D52" s="181" t="s">
        <v>382</v>
      </c>
      <c r="E52" s="186">
        <v>7.1513999999999998</v>
      </c>
      <c r="F52" s="193"/>
      <c r="G52" s="194">
        <f>ROUND(E52*F52,2)</f>
        <v>0</v>
      </c>
      <c r="H52" s="194">
        <v>21</v>
      </c>
      <c r="I52" s="194">
        <f>G52*(1+H52/100)</f>
        <v>0</v>
      </c>
      <c r="J52" s="194">
        <v>0</v>
      </c>
      <c r="K52" s="194">
        <f>ROUND(E52*J52,2)</f>
        <v>0</v>
      </c>
      <c r="L52" s="194">
        <v>0</v>
      </c>
      <c r="M52" s="194">
        <f>ROUND(E52*L52,2)</f>
        <v>0</v>
      </c>
      <c r="N52" s="195" t="s">
        <v>383</v>
      </c>
      <c r="O52" s="221" t="s">
        <v>281</v>
      </c>
      <c r="P52" s="32"/>
      <c r="Q52" s="32"/>
      <c r="R52" s="32"/>
      <c r="S52" s="32"/>
      <c r="T52" s="32"/>
      <c r="U52" s="32"/>
      <c r="V52" s="32"/>
      <c r="W52" s="32"/>
      <c r="X52" s="32"/>
      <c r="Y52" s="32"/>
      <c r="Z52" s="32"/>
      <c r="AA52" s="32"/>
      <c r="AB52" s="32"/>
      <c r="AC52" s="32"/>
      <c r="AD52" s="32"/>
      <c r="AE52" s="32" t="s">
        <v>1674</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3" t="s">
        <v>3621</v>
      </c>
      <c r="D53" s="236"/>
      <c r="E53" s="239">
        <v>7.1513999999999998</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386</v>
      </c>
      <c r="AF53" s="32">
        <v>0</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13</v>
      </c>
      <c r="B55" s="176" t="s">
        <v>406</v>
      </c>
      <c r="C55" s="202" t="s">
        <v>392</v>
      </c>
      <c r="D55" s="181" t="s">
        <v>382</v>
      </c>
      <c r="E55" s="186">
        <v>3.5756999999999999</v>
      </c>
      <c r="F55" s="193"/>
      <c r="G55" s="194">
        <f>ROUND(E55*F55,2)</f>
        <v>0</v>
      </c>
      <c r="H55" s="194">
        <v>21</v>
      </c>
      <c r="I55" s="194">
        <f>G55*(1+H55/100)</f>
        <v>0</v>
      </c>
      <c r="J55" s="194">
        <v>0</v>
      </c>
      <c r="K55" s="194">
        <f>ROUND(E55*J55,2)</f>
        <v>0</v>
      </c>
      <c r="L55" s="194">
        <v>0</v>
      </c>
      <c r="M55" s="194">
        <f>ROUND(E55*L55,2)</f>
        <v>0</v>
      </c>
      <c r="N55" s="195" t="s">
        <v>383</v>
      </c>
      <c r="O55" s="221" t="s">
        <v>281</v>
      </c>
      <c r="P55" s="32"/>
      <c r="Q55" s="32"/>
      <c r="R55" s="32"/>
      <c r="S55" s="32"/>
      <c r="T55" s="32"/>
      <c r="U55" s="32"/>
      <c r="V55" s="32"/>
      <c r="W55" s="32"/>
      <c r="X55" s="32"/>
      <c r="Y55" s="32"/>
      <c r="Z55" s="32"/>
      <c r="AA55" s="32"/>
      <c r="AB55" s="32"/>
      <c r="AC55" s="32"/>
      <c r="AD55" s="32"/>
      <c r="AE55" s="32" t="s">
        <v>1674</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3622</v>
      </c>
      <c r="D56" s="236"/>
      <c r="E56" s="239">
        <v>3.5756999999999999</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386</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408</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0</v>
      </c>
      <c r="AD58" s="32"/>
      <c r="AE58" s="32" t="s">
        <v>377</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ht="22.5" outlineLevel="1" x14ac:dyDescent="0.2">
      <c r="A59" s="218"/>
      <c r="B59" s="312" t="s">
        <v>409</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379</v>
      </c>
      <c r="AF59" s="32"/>
      <c r="AG59" s="32"/>
      <c r="AH59" s="32"/>
      <c r="AI59" s="32"/>
      <c r="AJ59" s="32"/>
      <c r="AK59" s="32"/>
      <c r="AL59" s="32"/>
      <c r="AM59" s="32"/>
      <c r="AN59" s="32"/>
      <c r="AO59" s="32"/>
      <c r="AP59" s="32"/>
      <c r="AQ59" s="32"/>
      <c r="AR59" s="32"/>
      <c r="AS59" s="32"/>
      <c r="AT59" s="32"/>
      <c r="AU59" s="32"/>
      <c r="AV59" s="32"/>
      <c r="AW59" s="32"/>
      <c r="AX59" s="32"/>
      <c r="AY59" s="32"/>
      <c r="AZ59" s="235" t="str">
        <f>B59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59" s="32"/>
      <c r="BB59" s="32"/>
      <c r="BC59" s="32"/>
      <c r="BD59" s="32"/>
      <c r="BE59" s="32"/>
      <c r="BF59" s="32"/>
      <c r="BG59" s="32"/>
      <c r="BH59" s="32"/>
    </row>
    <row r="60" spans="1:60" outlineLevel="1" x14ac:dyDescent="0.2">
      <c r="A60" s="217">
        <v>14</v>
      </c>
      <c r="B60" s="176" t="s">
        <v>410</v>
      </c>
      <c r="C60" s="202" t="s">
        <v>411</v>
      </c>
      <c r="D60" s="181" t="s">
        <v>382</v>
      </c>
      <c r="E60" s="186">
        <v>72.887420000000006</v>
      </c>
      <c r="F60" s="193"/>
      <c r="G60" s="194">
        <f>ROUND(E60*F60,2)</f>
        <v>0</v>
      </c>
      <c r="H60" s="194">
        <v>21</v>
      </c>
      <c r="I60" s="194">
        <f>G60*(1+H60/100)</f>
        <v>0</v>
      </c>
      <c r="J60" s="194">
        <v>0</v>
      </c>
      <c r="K60" s="194">
        <f>ROUND(E60*J60,2)</f>
        <v>0</v>
      </c>
      <c r="L60" s="194">
        <v>0</v>
      </c>
      <c r="M60" s="194">
        <f>ROUND(E60*L60,2)</f>
        <v>0</v>
      </c>
      <c r="N60" s="195" t="s">
        <v>383</v>
      </c>
      <c r="O60" s="221" t="s">
        <v>281</v>
      </c>
      <c r="P60" s="32"/>
      <c r="Q60" s="32"/>
      <c r="R60" s="32"/>
      <c r="S60" s="32"/>
      <c r="T60" s="32"/>
      <c r="U60" s="32"/>
      <c r="V60" s="32"/>
      <c r="W60" s="32"/>
      <c r="X60" s="32"/>
      <c r="Y60" s="32"/>
      <c r="Z60" s="32"/>
      <c r="AA60" s="32"/>
      <c r="AB60" s="32"/>
      <c r="AC60" s="32"/>
      <c r="AD60" s="32"/>
      <c r="AE60" s="32" t="s">
        <v>1674</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3623</v>
      </c>
      <c r="D61" s="236"/>
      <c r="E61" s="239">
        <v>10.663399999999999</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386</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3624</v>
      </c>
      <c r="D62" s="236"/>
      <c r="E62" s="239">
        <v>2.4</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386</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3625</v>
      </c>
      <c r="D63" s="236"/>
      <c r="E63" s="239">
        <v>43.2879</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3626</v>
      </c>
      <c r="D64" s="236"/>
      <c r="E64" s="239">
        <v>2.2200000000000002</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386</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3627</v>
      </c>
      <c r="D65" s="236"/>
      <c r="E65" s="239">
        <v>14.31612</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386</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15</v>
      </c>
      <c r="B67" s="176" t="s">
        <v>414</v>
      </c>
      <c r="C67" s="202" t="s">
        <v>392</v>
      </c>
      <c r="D67" s="181" t="s">
        <v>382</v>
      </c>
      <c r="E67" s="186">
        <v>36.443710000000003</v>
      </c>
      <c r="F67" s="193"/>
      <c r="G67" s="194">
        <f>ROUND(E67*F67,2)</f>
        <v>0</v>
      </c>
      <c r="H67" s="194">
        <v>21</v>
      </c>
      <c r="I67" s="194">
        <f>G67*(1+H67/100)</f>
        <v>0</v>
      </c>
      <c r="J67" s="194">
        <v>0</v>
      </c>
      <c r="K67" s="194">
        <f>ROUND(E67*J67,2)</f>
        <v>0</v>
      </c>
      <c r="L67" s="194">
        <v>0</v>
      </c>
      <c r="M67" s="194">
        <f>ROUND(E67*L67,2)</f>
        <v>0</v>
      </c>
      <c r="N67" s="195" t="s">
        <v>383</v>
      </c>
      <c r="O67" s="221" t="s">
        <v>281</v>
      </c>
      <c r="P67" s="32"/>
      <c r="Q67" s="32"/>
      <c r="R67" s="32"/>
      <c r="S67" s="32"/>
      <c r="T67" s="32"/>
      <c r="U67" s="32"/>
      <c r="V67" s="32"/>
      <c r="W67" s="32"/>
      <c r="X67" s="32"/>
      <c r="Y67" s="32"/>
      <c r="Z67" s="32"/>
      <c r="AA67" s="32"/>
      <c r="AB67" s="32"/>
      <c r="AC67" s="32"/>
      <c r="AD67" s="32"/>
      <c r="AE67" s="32" t="s">
        <v>1674</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3" t="s">
        <v>3628</v>
      </c>
      <c r="D68" s="236"/>
      <c r="E68" s="239">
        <v>36.443710000000003</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386</v>
      </c>
      <c r="AF68" s="32">
        <v>0</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1726</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v>0</v>
      </c>
      <c r="AD70" s="32"/>
      <c r="AE70" s="32" t="s">
        <v>377</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1727</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379</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16</v>
      </c>
      <c r="B72" s="176" t="s">
        <v>1728</v>
      </c>
      <c r="C72" s="202" t="s">
        <v>1729</v>
      </c>
      <c r="D72" s="181" t="s">
        <v>610</v>
      </c>
      <c r="E72" s="186">
        <v>72.146500000000003</v>
      </c>
      <c r="F72" s="193"/>
      <c r="G72" s="194">
        <f>ROUND(E72*F72,2)</f>
        <v>0</v>
      </c>
      <c r="H72" s="194">
        <v>21</v>
      </c>
      <c r="I72" s="194">
        <f>G72*(1+H72/100)</f>
        <v>0</v>
      </c>
      <c r="J72" s="194">
        <v>9.8999999999999999E-4</v>
      </c>
      <c r="K72" s="194">
        <f>ROUND(E72*J72,2)</f>
        <v>7.0000000000000007E-2</v>
      </c>
      <c r="L72" s="194">
        <v>0</v>
      </c>
      <c r="M72" s="194">
        <f>ROUND(E72*L72,2)</f>
        <v>0</v>
      </c>
      <c r="N72" s="195" t="s">
        <v>383</v>
      </c>
      <c r="O72" s="221" t="s">
        <v>281</v>
      </c>
      <c r="P72" s="32"/>
      <c r="Q72" s="32"/>
      <c r="R72" s="32"/>
      <c r="S72" s="32"/>
      <c r="T72" s="32"/>
      <c r="U72" s="32"/>
      <c r="V72" s="32"/>
      <c r="W72" s="32"/>
      <c r="X72" s="32"/>
      <c r="Y72" s="32"/>
      <c r="Z72" s="32"/>
      <c r="AA72" s="32"/>
      <c r="AB72" s="32"/>
      <c r="AC72" s="32"/>
      <c r="AD72" s="32"/>
      <c r="AE72" s="32" t="s">
        <v>1674</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3629</v>
      </c>
      <c r="D73" s="236"/>
      <c r="E73" s="239">
        <v>72.146500000000003</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17</v>
      </c>
      <c r="B75" s="176" t="s">
        <v>3630</v>
      </c>
      <c r="C75" s="202" t="s">
        <v>3631</v>
      </c>
      <c r="D75" s="181" t="s">
        <v>610</v>
      </c>
      <c r="E75" s="186">
        <v>23.860199999999999</v>
      </c>
      <c r="F75" s="193"/>
      <c r="G75" s="194">
        <f>ROUND(E75*F75,2)</f>
        <v>0</v>
      </c>
      <c r="H75" s="194">
        <v>21</v>
      </c>
      <c r="I75" s="194">
        <f>G75*(1+H75/100)</f>
        <v>0</v>
      </c>
      <c r="J75" s="194">
        <v>8.5999999999999998E-4</v>
      </c>
      <c r="K75" s="194">
        <f>ROUND(E75*J75,2)</f>
        <v>0.02</v>
      </c>
      <c r="L75" s="194">
        <v>0</v>
      </c>
      <c r="M75" s="194">
        <f>ROUND(E75*L75,2)</f>
        <v>0</v>
      </c>
      <c r="N75" s="195" t="s">
        <v>383</v>
      </c>
      <c r="O75" s="221" t="s">
        <v>281</v>
      </c>
      <c r="P75" s="32"/>
      <c r="Q75" s="32"/>
      <c r="R75" s="32"/>
      <c r="S75" s="32"/>
      <c r="T75" s="32"/>
      <c r="U75" s="32"/>
      <c r="V75" s="32"/>
      <c r="W75" s="32"/>
      <c r="X75" s="32"/>
      <c r="Y75" s="32"/>
      <c r="Z75" s="32"/>
      <c r="AA75" s="32"/>
      <c r="AB75" s="32"/>
      <c r="AC75" s="32"/>
      <c r="AD75" s="32"/>
      <c r="AE75" s="32" t="s">
        <v>1674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3632</v>
      </c>
      <c r="D76" s="236"/>
      <c r="E76" s="239">
        <v>23.860199999999999</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386</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1742</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v>0</v>
      </c>
      <c r="AD78" s="32"/>
      <c r="AE78" s="32" t="s">
        <v>377</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312" t="s">
        <v>1743</v>
      </c>
      <c r="C79" s="313"/>
      <c r="D79" s="314"/>
      <c r="E79" s="315"/>
      <c r="F79" s="316"/>
      <c r="G79" s="317"/>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379</v>
      </c>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18</v>
      </c>
      <c r="B80" s="176" t="s">
        <v>3633</v>
      </c>
      <c r="C80" s="202" t="s">
        <v>3634</v>
      </c>
      <c r="D80" s="181" t="s">
        <v>610</v>
      </c>
      <c r="E80" s="186">
        <v>23.860199999999999</v>
      </c>
      <c r="F80" s="193"/>
      <c r="G80" s="194">
        <f>ROUND(E80*F80,2)</f>
        <v>0</v>
      </c>
      <c r="H80" s="194">
        <v>21</v>
      </c>
      <c r="I80" s="194">
        <f>G80*(1+H80/100)</f>
        <v>0</v>
      </c>
      <c r="J80" s="194">
        <v>0</v>
      </c>
      <c r="K80" s="194">
        <f>ROUND(E80*J80,2)</f>
        <v>0</v>
      </c>
      <c r="L80" s="194">
        <v>0</v>
      </c>
      <c r="M80" s="194">
        <f>ROUND(E80*L80,2)</f>
        <v>0</v>
      </c>
      <c r="N80" s="195" t="s">
        <v>383</v>
      </c>
      <c r="O80" s="221" t="s">
        <v>281</v>
      </c>
      <c r="P80" s="32"/>
      <c r="Q80" s="32"/>
      <c r="R80" s="32"/>
      <c r="S80" s="32"/>
      <c r="T80" s="32"/>
      <c r="U80" s="32"/>
      <c r="V80" s="32"/>
      <c r="W80" s="32"/>
      <c r="X80" s="32"/>
      <c r="Y80" s="32"/>
      <c r="Z80" s="32"/>
      <c r="AA80" s="32"/>
      <c r="AB80" s="32"/>
      <c r="AC80" s="32"/>
      <c r="AD80" s="32"/>
      <c r="AE80" s="32" t="s">
        <v>1674</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3" t="s">
        <v>3632</v>
      </c>
      <c r="D81" s="236"/>
      <c r="E81" s="239">
        <v>23.860199999999999</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386</v>
      </c>
      <c r="AF81" s="32">
        <v>0</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1401</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0</v>
      </c>
      <c r="AD83" s="32"/>
      <c r="AE83" s="32" t="s">
        <v>377</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312" t="s">
        <v>1402</v>
      </c>
      <c r="C84" s="313"/>
      <c r="D84" s="314"/>
      <c r="E84" s="315"/>
      <c r="F84" s="316"/>
      <c r="G84" s="317"/>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379</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7">
        <v>19</v>
      </c>
      <c r="B85" s="176" t="s">
        <v>1403</v>
      </c>
      <c r="C85" s="202" t="s">
        <v>1404</v>
      </c>
      <c r="D85" s="181" t="s">
        <v>382</v>
      </c>
      <c r="E85" s="186">
        <v>114</v>
      </c>
      <c r="F85" s="193"/>
      <c r="G85" s="194">
        <f>ROUND(E85*F85,2)</f>
        <v>0</v>
      </c>
      <c r="H85" s="194">
        <v>21</v>
      </c>
      <c r="I85" s="194">
        <f>G85*(1+H85/100)</f>
        <v>0</v>
      </c>
      <c r="J85" s="194">
        <v>0</v>
      </c>
      <c r="K85" s="194">
        <f>ROUND(E85*J85,2)</f>
        <v>0</v>
      </c>
      <c r="L85" s="194">
        <v>0</v>
      </c>
      <c r="M85" s="194">
        <f>ROUND(E85*L85,2)</f>
        <v>0</v>
      </c>
      <c r="N85" s="195" t="s">
        <v>383</v>
      </c>
      <c r="O85" s="221" t="s">
        <v>281</v>
      </c>
      <c r="P85" s="32"/>
      <c r="Q85" s="32"/>
      <c r="R85" s="32"/>
      <c r="S85" s="32"/>
      <c r="T85" s="32"/>
      <c r="U85" s="32"/>
      <c r="V85" s="32"/>
      <c r="W85" s="32"/>
      <c r="X85" s="32"/>
      <c r="Y85" s="32"/>
      <c r="Z85" s="32"/>
      <c r="AA85" s="32"/>
      <c r="AB85" s="32"/>
      <c r="AC85" s="32"/>
      <c r="AD85" s="32"/>
      <c r="AE85" s="32" t="s">
        <v>1674</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416</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417</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379</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20</v>
      </c>
      <c r="B89" s="176" t="s">
        <v>418</v>
      </c>
      <c r="C89" s="202" t="s">
        <v>419</v>
      </c>
      <c r="D89" s="181" t="s">
        <v>382</v>
      </c>
      <c r="E89" s="186">
        <v>91.72</v>
      </c>
      <c r="F89" s="193"/>
      <c r="G89" s="194">
        <f>ROUND(E89*F89,2)</f>
        <v>0</v>
      </c>
      <c r="H89" s="194">
        <v>21</v>
      </c>
      <c r="I89" s="194">
        <f>G89*(1+H89/100)</f>
        <v>0</v>
      </c>
      <c r="J89" s="194">
        <v>0</v>
      </c>
      <c r="K89" s="194">
        <f>ROUND(E89*J89,2)</f>
        <v>0</v>
      </c>
      <c r="L89" s="194">
        <v>0</v>
      </c>
      <c r="M89" s="194">
        <f>ROUND(E89*L89,2)</f>
        <v>0</v>
      </c>
      <c r="N89" s="195" t="s">
        <v>383</v>
      </c>
      <c r="O89" s="221" t="s">
        <v>281</v>
      </c>
      <c r="P89" s="32"/>
      <c r="Q89" s="32"/>
      <c r="R89" s="32"/>
      <c r="S89" s="32"/>
      <c r="T89" s="32"/>
      <c r="U89" s="32"/>
      <c r="V89" s="32"/>
      <c r="W89" s="32"/>
      <c r="X89" s="32"/>
      <c r="Y89" s="32"/>
      <c r="Z89" s="32"/>
      <c r="AA89" s="32"/>
      <c r="AB89" s="32"/>
      <c r="AC89" s="32"/>
      <c r="AD89" s="32"/>
      <c r="AE89" s="32" t="s">
        <v>1674</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3635</v>
      </c>
      <c r="D90" s="236"/>
      <c r="E90" s="239">
        <v>91.72</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386</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7">
        <v>21</v>
      </c>
      <c r="B92" s="176" t="s">
        <v>535</v>
      </c>
      <c r="C92" s="202" t="s">
        <v>422</v>
      </c>
      <c r="D92" s="181" t="s">
        <v>382</v>
      </c>
      <c r="E92" s="186">
        <v>30.607420000000001</v>
      </c>
      <c r="F92" s="193"/>
      <c r="G92" s="194">
        <f>ROUND(E92*F92,2)</f>
        <v>0</v>
      </c>
      <c r="H92" s="194">
        <v>21</v>
      </c>
      <c r="I92" s="194">
        <f>G92*(1+H92/100)</f>
        <v>0</v>
      </c>
      <c r="J92" s="194">
        <v>0</v>
      </c>
      <c r="K92" s="194">
        <f>ROUND(E92*J92,2)</f>
        <v>0</v>
      </c>
      <c r="L92" s="194">
        <v>0</v>
      </c>
      <c r="M92" s="194">
        <f>ROUND(E92*L92,2)</f>
        <v>0</v>
      </c>
      <c r="N92" s="195" t="s">
        <v>383</v>
      </c>
      <c r="O92" s="221" t="s">
        <v>281</v>
      </c>
      <c r="P92" s="32"/>
      <c r="Q92" s="32"/>
      <c r="R92" s="32"/>
      <c r="S92" s="32"/>
      <c r="T92" s="32"/>
      <c r="U92" s="32"/>
      <c r="V92" s="32"/>
      <c r="W92" s="32"/>
      <c r="X92" s="32"/>
      <c r="Y92" s="32"/>
      <c r="Z92" s="32"/>
      <c r="AA92" s="32"/>
      <c r="AB92" s="32"/>
      <c r="AC92" s="32"/>
      <c r="AD92" s="32"/>
      <c r="AE92" s="32" t="s">
        <v>1674</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3" t="s">
        <v>3636</v>
      </c>
      <c r="D93" s="236"/>
      <c r="E93" s="239">
        <v>30.607420000000001</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386</v>
      </c>
      <c r="AF93" s="32">
        <v>0</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312" t="s">
        <v>425</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v>1</v>
      </c>
      <c r="AD95" s="32"/>
      <c r="AE95" s="32" t="s">
        <v>377</v>
      </c>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22</v>
      </c>
      <c r="B96" s="176" t="s">
        <v>1749</v>
      </c>
      <c r="C96" s="202" t="s">
        <v>427</v>
      </c>
      <c r="D96" s="181" t="s">
        <v>382</v>
      </c>
      <c r="E96" s="186">
        <v>61.214840000000002</v>
      </c>
      <c r="F96" s="193"/>
      <c r="G96" s="194">
        <f>ROUND(E96*F96,2)</f>
        <v>0</v>
      </c>
      <c r="H96" s="194">
        <v>21</v>
      </c>
      <c r="I96" s="194">
        <f>G96*(1+H96/100)</f>
        <v>0</v>
      </c>
      <c r="J96" s="194">
        <v>0</v>
      </c>
      <c r="K96" s="194">
        <f>ROUND(E96*J96,2)</f>
        <v>0</v>
      </c>
      <c r="L96" s="194">
        <v>0</v>
      </c>
      <c r="M96" s="194">
        <f>ROUND(E96*L96,2)</f>
        <v>0</v>
      </c>
      <c r="N96" s="195" t="s">
        <v>383</v>
      </c>
      <c r="O96" s="221" t="s">
        <v>281</v>
      </c>
      <c r="P96" s="32"/>
      <c r="Q96" s="32"/>
      <c r="R96" s="32"/>
      <c r="S96" s="32"/>
      <c r="T96" s="32"/>
      <c r="U96" s="32"/>
      <c r="V96" s="32"/>
      <c r="W96" s="32"/>
      <c r="X96" s="32"/>
      <c r="Y96" s="32"/>
      <c r="Z96" s="32"/>
      <c r="AA96" s="32"/>
      <c r="AB96" s="32"/>
      <c r="AC96" s="32"/>
      <c r="AD96" s="32"/>
      <c r="AE96" s="32" t="s">
        <v>1674</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3" t="s">
        <v>3637</v>
      </c>
      <c r="D97" s="236"/>
      <c r="E97" s="239">
        <v>61.214840000000002</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386</v>
      </c>
      <c r="AF97" s="32">
        <v>0</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433</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v>0</v>
      </c>
      <c r="AD99" s="32"/>
      <c r="AE99" s="32" t="s">
        <v>377</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434</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1</v>
      </c>
      <c r="AD100" s="32"/>
      <c r="AE100" s="32" t="s">
        <v>377</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23</v>
      </c>
      <c r="B101" s="176" t="s">
        <v>1572</v>
      </c>
      <c r="C101" s="202" t="s">
        <v>1573</v>
      </c>
      <c r="D101" s="181" t="s">
        <v>382</v>
      </c>
      <c r="E101" s="186">
        <v>45.86</v>
      </c>
      <c r="F101" s="193"/>
      <c r="G101" s="194">
        <f>ROUND(E101*F101,2)</f>
        <v>0</v>
      </c>
      <c r="H101" s="194">
        <v>21</v>
      </c>
      <c r="I101" s="194">
        <f>G101*(1+H101/100)</f>
        <v>0</v>
      </c>
      <c r="J101" s="194">
        <v>0</v>
      </c>
      <c r="K101" s="194">
        <f>ROUND(E101*J101,2)</f>
        <v>0</v>
      </c>
      <c r="L101" s="194">
        <v>0</v>
      </c>
      <c r="M101" s="194">
        <f>ROUND(E101*L101,2)</f>
        <v>0</v>
      </c>
      <c r="N101" s="195" t="s">
        <v>383</v>
      </c>
      <c r="O101" s="221" t="s">
        <v>281</v>
      </c>
      <c r="P101" s="32"/>
      <c r="Q101" s="32"/>
      <c r="R101" s="32"/>
      <c r="S101" s="32"/>
      <c r="T101" s="32"/>
      <c r="U101" s="32"/>
      <c r="V101" s="32"/>
      <c r="W101" s="32"/>
      <c r="X101" s="32"/>
      <c r="Y101" s="32"/>
      <c r="Z101" s="32"/>
      <c r="AA101" s="32"/>
      <c r="AB101" s="32"/>
      <c r="AC101" s="32"/>
      <c r="AD101" s="32"/>
      <c r="AE101" s="32" t="s">
        <v>1674</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312" t="s">
        <v>552</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v>0</v>
      </c>
      <c r="AD103" s="32"/>
      <c r="AE103" s="32" t="s">
        <v>377</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7">
        <v>24</v>
      </c>
      <c r="B104" s="176" t="s">
        <v>474</v>
      </c>
      <c r="C104" s="202" t="s">
        <v>475</v>
      </c>
      <c r="D104" s="181" t="s">
        <v>382</v>
      </c>
      <c r="E104" s="186">
        <v>30.607420000000001</v>
      </c>
      <c r="F104" s="193"/>
      <c r="G104" s="194">
        <f>ROUND(E104*F104,2)</f>
        <v>0</v>
      </c>
      <c r="H104" s="194">
        <v>21</v>
      </c>
      <c r="I104" s="194">
        <f>G104*(1+H104/100)</f>
        <v>0</v>
      </c>
      <c r="J104" s="194">
        <v>0</v>
      </c>
      <c r="K104" s="194">
        <f>ROUND(E104*J104,2)</f>
        <v>0</v>
      </c>
      <c r="L104" s="194">
        <v>0</v>
      </c>
      <c r="M104" s="194">
        <f>ROUND(E104*L104,2)</f>
        <v>0</v>
      </c>
      <c r="N104" s="195" t="s">
        <v>383</v>
      </c>
      <c r="O104" s="221" t="s">
        <v>281</v>
      </c>
      <c r="P104" s="32"/>
      <c r="Q104" s="32"/>
      <c r="R104" s="32"/>
      <c r="S104" s="32"/>
      <c r="T104" s="32"/>
      <c r="U104" s="32"/>
      <c r="V104" s="32"/>
      <c r="W104" s="32"/>
      <c r="X104" s="32"/>
      <c r="Y104" s="32"/>
      <c r="Z104" s="32"/>
      <c r="AA104" s="32"/>
      <c r="AB104" s="32"/>
      <c r="AC104" s="32"/>
      <c r="AD104" s="32"/>
      <c r="AE104" s="32" t="s">
        <v>1674</v>
      </c>
      <c r="AF104" s="32"/>
      <c r="AG104" s="32"/>
      <c r="AH104" s="32"/>
      <c r="AI104" s="32"/>
      <c r="AJ104" s="32"/>
      <c r="AK104" s="32"/>
      <c r="AL104" s="32"/>
      <c r="AM104" s="32">
        <v>21</v>
      </c>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438</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439</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379</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25</v>
      </c>
      <c r="B108" s="176" t="s">
        <v>1418</v>
      </c>
      <c r="C108" s="202" t="s">
        <v>1419</v>
      </c>
      <c r="D108" s="181" t="s">
        <v>382</v>
      </c>
      <c r="E108" s="186">
        <v>45.864910000000002</v>
      </c>
      <c r="F108" s="193"/>
      <c r="G108" s="194">
        <f>ROUND(E108*F108,2)</f>
        <v>0</v>
      </c>
      <c r="H108" s="194">
        <v>21</v>
      </c>
      <c r="I108" s="194">
        <f>G108*(1+H108/100)</f>
        <v>0</v>
      </c>
      <c r="J108" s="194">
        <v>0</v>
      </c>
      <c r="K108" s="194">
        <f>ROUND(E108*J108,2)</f>
        <v>0</v>
      </c>
      <c r="L108" s="194">
        <v>0</v>
      </c>
      <c r="M108" s="194">
        <f>ROUND(E108*L108,2)</f>
        <v>0</v>
      </c>
      <c r="N108" s="195" t="s">
        <v>383</v>
      </c>
      <c r="O108" s="221" t="s">
        <v>281</v>
      </c>
      <c r="P108" s="32"/>
      <c r="Q108" s="32"/>
      <c r="R108" s="32"/>
      <c r="S108" s="32"/>
      <c r="T108" s="32"/>
      <c r="U108" s="32"/>
      <c r="V108" s="32"/>
      <c r="W108" s="32"/>
      <c r="X108" s="32"/>
      <c r="Y108" s="32"/>
      <c r="Z108" s="32"/>
      <c r="AA108" s="32"/>
      <c r="AB108" s="32"/>
      <c r="AC108" s="32"/>
      <c r="AD108" s="32"/>
      <c r="AE108" s="32" t="s">
        <v>397</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22.5" outlineLevel="1" x14ac:dyDescent="0.2">
      <c r="A109" s="218"/>
      <c r="B109" s="177"/>
      <c r="C109" s="203" t="s">
        <v>1420</v>
      </c>
      <c r="D109" s="182"/>
      <c r="E109" s="187"/>
      <c r="F109" s="196"/>
      <c r="G109" s="196"/>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284</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3638</v>
      </c>
      <c r="D110" s="236"/>
      <c r="E110" s="239">
        <v>76.467420000000004</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386</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43" t="s">
        <v>3639</v>
      </c>
      <c r="D111" s="236"/>
      <c r="E111" s="239">
        <v>-30.602509999999999</v>
      </c>
      <c r="F111" s="194"/>
      <c r="G111" s="194"/>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386</v>
      </c>
      <c r="AF111" s="32">
        <v>0</v>
      </c>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1780</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0</v>
      </c>
      <c r="AD113" s="32"/>
      <c r="AE113" s="32" t="s">
        <v>377</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ht="22.5" outlineLevel="1" x14ac:dyDescent="0.2">
      <c r="A114" s="218"/>
      <c r="B114" s="312" t="s">
        <v>1781</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379</v>
      </c>
      <c r="AF114" s="32"/>
      <c r="AG114" s="32"/>
      <c r="AH114" s="32"/>
      <c r="AI114" s="32"/>
      <c r="AJ114" s="32"/>
      <c r="AK114" s="32"/>
      <c r="AL114" s="32"/>
      <c r="AM114" s="32"/>
      <c r="AN114" s="32"/>
      <c r="AO114" s="32"/>
      <c r="AP114" s="32"/>
      <c r="AQ114" s="32"/>
      <c r="AR114" s="32"/>
      <c r="AS114" s="32"/>
      <c r="AT114" s="32"/>
      <c r="AU114" s="32"/>
      <c r="AV114" s="32"/>
      <c r="AW114" s="32"/>
      <c r="AX114" s="32"/>
      <c r="AY114" s="32"/>
      <c r="AZ114" s="235" t="str">
        <f>B114</f>
        <v>sypaninou z vhodných hornin tř. 1 - 4 nebo materiálem připraveným podél výkopu ve vzdálenosti do 3 m od jeho kraje, pro jakoukoliv hloubku výkopu a jakoukoliv míru zhutnění,</v>
      </c>
      <c r="BA114" s="32"/>
      <c r="BB114" s="32"/>
      <c r="BC114" s="32"/>
      <c r="BD114" s="32"/>
      <c r="BE114" s="32"/>
      <c r="BF114" s="32"/>
      <c r="BG114" s="32"/>
      <c r="BH114" s="32"/>
    </row>
    <row r="115" spans="1:60" outlineLevel="1" x14ac:dyDescent="0.2">
      <c r="A115" s="217">
        <v>26</v>
      </c>
      <c r="B115" s="176" t="s">
        <v>1782</v>
      </c>
      <c r="C115" s="202" t="s">
        <v>457</v>
      </c>
      <c r="D115" s="181" t="s">
        <v>382</v>
      </c>
      <c r="E115" s="186">
        <v>21.572199999999999</v>
      </c>
      <c r="F115" s="193"/>
      <c r="G115" s="194">
        <f>ROUND(E115*F115,2)</f>
        <v>0</v>
      </c>
      <c r="H115" s="194">
        <v>21</v>
      </c>
      <c r="I115" s="194">
        <f>G115*(1+H115/100)</f>
        <v>0</v>
      </c>
      <c r="J115" s="194">
        <v>1.7</v>
      </c>
      <c r="K115" s="194">
        <f>ROUND(E115*J115,2)</f>
        <v>36.67</v>
      </c>
      <c r="L115" s="194">
        <v>0</v>
      </c>
      <c r="M115" s="194">
        <f>ROUND(E115*L115,2)</f>
        <v>0</v>
      </c>
      <c r="N115" s="195" t="s">
        <v>383</v>
      </c>
      <c r="O115" s="221" t="s">
        <v>281</v>
      </c>
      <c r="P115" s="32"/>
      <c r="Q115" s="32"/>
      <c r="R115" s="32"/>
      <c r="S115" s="32"/>
      <c r="T115" s="32"/>
      <c r="U115" s="32"/>
      <c r="V115" s="32"/>
      <c r="W115" s="32"/>
      <c r="X115" s="32"/>
      <c r="Y115" s="32"/>
      <c r="Z115" s="32"/>
      <c r="AA115" s="32"/>
      <c r="AB115" s="32"/>
      <c r="AC115" s="32"/>
      <c r="AD115" s="32"/>
      <c r="AE115" s="32" t="s">
        <v>1674</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3" t="s">
        <v>3640</v>
      </c>
      <c r="D116" s="236"/>
      <c r="E116" s="239">
        <v>4.0347999999999997</v>
      </c>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386</v>
      </c>
      <c r="AF116" s="32">
        <v>0</v>
      </c>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3" t="s">
        <v>3641</v>
      </c>
      <c r="D117" s="236"/>
      <c r="E117" s="239">
        <v>12.3018</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386</v>
      </c>
      <c r="AF117" s="32">
        <v>0</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3642</v>
      </c>
      <c r="D118" s="236"/>
      <c r="E118" s="239">
        <v>1.8426</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386</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3643</v>
      </c>
      <c r="D119" s="236"/>
      <c r="E119" s="239">
        <v>3.3929999999999998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312" t="s">
        <v>553</v>
      </c>
      <c r="C121" s="313"/>
      <c r="D121" s="314"/>
      <c r="E121" s="315"/>
      <c r="F121" s="316"/>
      <c r="G121" s="317"/>
      <c r="H121" s="194"/>
      <c r="I121" s="194"/>
      <c r="J121" s="194"/>
      <c r="K121" s="194"/>
      <c r="L121" s="194"/>
      <c r="M121" s="194"/>
      <c r="N121" s="195"/>
      <c r="O121" s="221"/>
      <c r="P121" s="32"/>
      <c r="Q121" s="32"/>
      <c r="R121" s="32"/>
      <c r="S121" s="32"/>
      <c r="T121" s="32"/>
      <c r="U121" s="32"/>
      <c r="V121" s="32"/>
      <c r="W121" s="32"/>
      <c r="X121" s="32"/>
      <c r="Y121" s="32"/>
      <c r="Z121" s="32"/>
      <c r="AA121" s="32"/>
      <c r="AB121" s="32"/>
      <c r="AC121" s="32">
        <v>0</v>
      </c>
      <c r="AD121" s="32"/>
      <c r="AE121" s="32" t="s">
        <v>377</v>
      </c>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7">
        <v>27</v>
      </c>
      <c r="B122" s="176" t="s">
        <v>554</v>
      </c>
      <c r="C122" s="202" t="s">
        <v>555</v>
      </c>
      <c r="D122" s="181" t="s">
        <v>382</v>
      </c>
      <c r="E122" s="186">
        <v>30.607420000000001</v>
      </c>
      <c r="F122" s="193"/>
      <c r="G122" s="194">
        <f>ROUND(E122*F122,2)</f>
        <v>0</v>
      </c>
      <c r="H122" s="194">
        <v>21</v>
      </c>
      <c r="I122" s="194">
        <f>G122*(1+H122/100)</f>
        <v>0</v>
      </c>
      <c r="J122" s="194">
        <v>0</v>
      </c>
      <c r="K122" s="194">
        <f>ROUND(E122*J122,2)</f>
        <v>0</v>
      </c>
      <c r="L122" s="194">
        <v>0</v>
      </c>
      <c r="M122" s="194">
        <f>ROUND(E122*L122,2)</f>
        <v>0</v>
      </c>
      <c r="N122" s="195" t="s">
        <v>383</v>
      </c>
      <c r="O122" s="221" t="s">
        <v>281</v>
      </c>
      <c r="P122" s="32"/>
      <c r="Q122" s="32"/>
      <c r="R122" s="32"/>
      <c r="S122" s="32"/>
      <c r="T122" s="32"/>
      <c r="U122" s="32"/>
      <c r="V122" s="32"/>
      <c r="W122" s="32"/>
      <c r="X122" s="32"/>
      <c r="Y122" s="32"/>
      <c r="Z122" s="32"/>
      <c r="AA122" s="32"/>
      <c r="AB122" s="32"/>
      <c r="AC122" s="32"/>
      <c r="AD122" s="32"/>
      <c r="AE122" s="32" t="s">
        <v>1674</v>
      </c>
      <c r="AF122" s="32"/>
      <c r="AG122" s="32"/>
      <c r="AH122" s="32"/>
      <c r="AI122" s="32"/>
      <c r="AJ122" s="32"/>
      <c r="AK122" s="32"/>
      <c r="AL122" s="32"/>
      <c r="AM122" s="32">
        <v>21</v>
      </c>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312" t="s">
        <v>1679</v>
      </c>
      <c r="C124" s="313"/>
      <c r="D124" s="314"/>
      <c r="E124" s="315"/>
      <c r="F124" s="316"/>
      <c r="G124" s="317"/>
      <c r="H124" s="194"/>
      <c r="I124" s="194"/>
      <c r="J124" s="194"/>
      <c r="K124" s="194"/>
      <c r="L124" s="194"/>
      <c r="M124" s="194"/>
      <c r="N124" s="195"/>
      <c r="O124" s="221"/>
      <c r="P124" s="32"/>
      <c r="Q124" s="32"/>
      <c r="R124" s="32"/>
      <c r="S124" s="32"/>
      <c r="T124" s="32"/>
      <c r="U124" s="32"/>
      <c r="V124" s="32"/>
      <c r="W124" s="32"/>
      <c r="X124" s="32"/>
      <c r="Y124" s="32"/>
      <c r="Z124" s="32"/>
      <c r="AA124" s="32"/>
      <c r="AB124" s="32"/>
      <c r="AC124" s="32">
        <v>0</v>
      </c>
      <c r="AD124" s="32"/>
      <c r="AE124" s="32" t="s">
        <v>377</v>
      </c>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ht="22.5" outlineLevel="1" x14ac:dyDescent="0.2">
      <c r="A125" s="218"/>
      <c r="B125" s="312" t="s">
        <v>1680</v>
      </c>
      <c r="C125" s="313"/>
      <c r="D125" s="314"/>
      <c r="E125" s="315"/>
      <c r="F125" s="316"/>
      <c r="G125" s="31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379</v>
      </c>
      <c r="AF125" s="32"/>
      <c r="AG125" s="32"/>
      <c r="AH125" s="32"/>
      <c r="AI125" s="32"/>
      <c r="AJ125" s="32"/>
      <c r="AK125" s="32"/>
      <c r="AL125" s="32"/>
      <c r="AM125" s="32"/>
      <c r="AN125" s="32"/>
      <c r="AO125" s="32"/>
      <c r="AP125" s="32"/>
      <c r="AQ125" s="32"/>
      <c r="AR125" s="32"/>
      <c r="AS125" s="32"/>
      <c r="AT125" s="32"/>
      <c r="AU125" s="32"/>
      <c r="AV125" s="32"/>
      <c r="AW125" s="32"/>
      <c r="AX125" s="32"/>
      <c r="AY125" s="32"/>
      <c r="AZ125" s="235" t="str">
        <f>B125</f>
        <v>ve stavu i v poloze, ve kterých byla na začátku zemních prací a to s podepřením, vzepřením nebo s vyvěšením, případně s ochranným bedněním, se zřízením a s odstraněním zajišťovací konstrukce, s opotřebením hmot.</v>
      </c>
      <c r="BA125" s="32"/>
      <c r="BB125" s="32"/>
      <c r="BC125" s="32"/>
      <c r="BD125" s="32"/>
      <c r="BE125" s="32"/>
      <c r="BF125" s="32"/>
      <c r="BG125" s="32"/>
      <c r="BH125" s="32"/>
    </row>
    <row r="126" spans="1:60" ht="22.5" outlineLevel="1" x14ac:dyDescent="0.2">
      <c r="A126" s="217">
        <v>28</v>
      </c>
      <c r="B126" s="176" t="s">
        <v>1681</v>
      </c>
      <c r="C126" s="202" t="s">
        <v>1682</v>
      </c>
      <c r="D126" s="181" t="s">
        <v>560</v>
      </c>
      <c r="E126" s="186">
        <v>2</v>
      </c>
      <c r="F126" s="193"/>
      <c r="G126" s="194">
        <f>ROUND(E126*F126,2)</f>
        <v>0</v>
      </c>
      <c r="H126" s="194">
        <v>21</v>
      </c>
      <c r="I126" s="194">
        <f>G126*(1+H126/100)</f>
        <v>0</v>
      </c>
      <c r="J126" s="194">
        <v>8.6899999999999998E-3</v>
      </c>
      <c r="K126" s="194">
        <f>ROUND(E126*J126,2)</f>
        <v>0.02</v>
      </c>
      <c r="L126" s="194">
        <v>0</v>
      </c>
      <c r="M126" s="194">
        <f>ROUND(E126*L126,2)</f>
        <v>0</v>
      </c>
      <c r="N126" s="195" t="s">
        <v>1683</v>
      </c>
      <c r="O126" s="221" t="s">
        <v>281</v>
      </c>
      <c r="P126" s="32"/>
      <c r="Q126" s="32"/>
      <c r="R126" s="32"/>
      <c r="S126" s="32"/>
      <c r="T126" s="32"/>
      <c r="U126" s="32"/>
      <c r="V126" s="32"/>
      <c r="W126" s="32"/>
      <c r="X126" s="32"/>
      <c r="Y126" s="32"/>
      <c r="Z126" s="32"/>
      <c r="AA126" s="32"/>
      <c r="AB126" s="32"/>
      <c r="AC126" s="32"/>
      <c r="AD126" s="32"/>
      <c r="AE126" s="32" t="s">
        <v>1684</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276</v>
      </c>
      <c r="B128" s="175" t="s">
        <v>90</v>
      </c>
      <c r="C128" s="201" t="s">
        <v>91</v>
      </c>
      <c r="D128" s="180"/>
      <c r="E128" s="185"/>
      <c r="F128" s="304">
        <f>SUM(G129:G140)</f>
        <v>0</v>
      </c>
      <c r="G128" s="305"/>
      <c r="H128" s="191"/>
      <c r="I128" s="191">
        <f>SUM(I129:I140)</f>
        <v>0</v>
      </c>
      <c r="J128" s="191"/>
      <c r="K128" s="191">
        <f>SUM(K129:K140)</f>
        <v>11.39</v>
      </c>
      <c r="L128" s="191"/>
      <c r="M128" s="191">
        <f>SUM(M129:M140)</f>
        <v>0</v>
      </c>
      <c r="N128" s="192"/>
      <c r="O128" s="220"/>
      <c r="AE128" t="s">
        <v>277</v>
      </c>
    </row>
    <row r="129" spans="1:60" outlineLevel="1" x14ac:dyDescent="0.2">
      <c r="A129" s="218"/>
      <c r="B129" s="318" t="s">
        <v>1805</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1806</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379</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29</v>
      </c>
      <c r="B131" s="176" t="s">
        <v>1807</v>
      </c>
      <c r="C131" s="202" t="s">
        <v>1808</v>
      </c>
      <c r="D131" s="181" t="s">
        <v>382</v>
      </c>
      <c r="E131" s="186">
        <v>5.8933999999999997</v>
      </c>
      <c r="F131" s="193"/>
      <c r="G131" s="194">
        <f>ROUND(E131*F131,2)</f>
        <v>0</v>
      </c>
      <c r="H131" s="194">
        <v>21</v>
      </c>
      <c r="I131" s="194">
        <f>G131*(1+H131/100)</f>
        <v>0</v>
      </c>
      <c r="J131" s="194">
        <v>1.8907700000000001</v>
      </c>
      <c r="K131" s="194">
        <f>ROUND(E131*J131,2)</f>
        <v>11.14</v>
      </c>
      <c r="L131" s="194">
        <v>0</v>
      </c>
      <c r="M131" s="194">
        <f>ROUND(E131*L131,2)</f>
        <v>0</v>
      </c>
      <c r="N131" s="195" t="s">
        <v>743</v>
      </c>
      <c r="O131" s="221" t="s">
        <v>281</v>
      </c>
      <c r="P131" s="32"/>
      <c r="Q131" s="32"/>
      <c r="R131" s="32"/>
      <c r="S131" s="32"/>
      <c r="T131" s="32"/>
      <c r="U131" s="32"/>
      <c r="V131" s="32"/>
      <c r="W131" s="32"/>
      <c r="X131" s="32"/>
      <c r="Y131" s="32"/>
      <c r="Z131" s="32"/>
      <c r="AA131" s="32"/>
      <c r="AB131" s="32"/>
      <c r="AC131" s="32"/>
      <c r="AD131" s="32"/>
      <c r="AE131" s="32" t="s">
        <v>1674</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43" t="s">
        <v>3644</v>
      </c>
      <c r="D132" s="236"/>
      <c r="E132" s="239">
        <v>1.1528</v>
      </c>
      <c r="F132" s="194"/>
      <c r="G132" s="194"/>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386</v>
      </c>
      <c r="AF132" s="32">
        <v>0</v>
      </c>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3645</v>
      </c>
      <c r="D133" s="236"/>
      <c r="E133" s="239">
        <v>2.766</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386</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3646</v>
      </c>
      <c r="D134" s="236"/>
      <c r="E134" s="239">
        <v>0.74880000000000002</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386</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3" t="s">
        <v>3647</v>
      </c>
      <c r="D135" s="236"/>
      <c r="E135" s="239">
        <v>1.2258</v>
      </c>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386</v>
      </c>
      <c r="AF135" s="32">
        <v>0</v>
      </c>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1829</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v>0</v>
      </c>
      <c r="AD137" s="32"/>
      <c r="AE137" s="32" t="s">
        <v>377</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1830</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379</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30</v>
      </c>
      <c r="B139" s="176" t="s">
        <v>1831</v>
      </c>
      <c r="C139" s="202" t="s">
        <v>1832</v>
      </c>
      <c r="D139" s="181" t="s">
        <v>382</v>
      </c>
      <c r="E139" s="186">
        <v>0.1</v>
      </c>
      <c r="F139" s="193"/>
      <c r="G139" s="194">
        <f>ROUND(E139*F139,2)</f>
        <v>0</v>
      </c>
      <c r="H139" s="194">
        <v>21</v>
      </c>
      <c r="I139" s="194">
        <f>G139*(1+H139/100)</f>
        <v>0</v>
      </c>
      <c r="J139" s="194">
        <v>2.5</v>
      </c>
      <c r="K139" s="194">
        <f>ROUND(E139*J139,2)</f>
        <v>0.25</v>
      </c>
      <c r="L139" s="194">
        <v>0</v>
      </c>
      <c r="M139" s="194">
        <f>ROUND(E139*L139,2)</f>
        <v>0</v>
      </c>
      <c r="N139" s="195" t="s">
        <v>743</v>
      </c>
      <c r="O139" s="221" t="s">
        <v>281</v>
      </c>
      <c r="P139" s="32"/>
      <c r="Q139" s="32"/>
      <c r="R139" s="32"/>
      <c r="S139" s="32"/>
      <c r="T139" s="32"/>
      <c r="U139" s="32"/>
      <c r="V139" s="32"/>
      <c r="W139" s="32"/>
      <c r="X139" s="32"/>
      <c r="Y139" s="32"/>
      <c r="Z139" s="32"/>
      <c r="AA139" s="32"/>
      <c r="AB139" s="32"/>
      <c r="AC139" s="32"/>
      <c r="AD139" s="32"/>
      <c r="AE139" s="32" t="s">
        <v>1674</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x14ac:dyDescent="0.2">
      <c r="A141" s="216" t="s">
        <v>276</v>
      </c>
      <c r="B141" s="175" t="s">
        <v>118</v>
      </c>
      <c r="C141" s="201" t="s">
        <v>119</v>
      </c>
      <c r="D141" s="180"/>
      <c r="E141" s="185"/>
      <c r="F141" s="304">
        <f>SUM(G142:G225)</f>
        <v>0</v>
      </c>
      <c r="G141" s="305"/>
      <c r="H141" s="191"/>
      <c r="I141" s="191">
        <f>SUM(I142:I225)</f>
        <v>0</v>
      </c>
      <c r="J141" s="191"/>
      <c r="K141" s="191">
        <f>SUM(K142:K225)</f>
        <v>8.0599999999999987</v>
      </c>
      <c r="L141" s="191"/>
      <c r="M141" s="191">
        <f>SUM(M142:M225)</f>
        <v>0</v>
      </c>
      <c r="N141" s="192"/>
      <c r="O141" s="220"/>
      <c r="AE141" t="s">
        <v>277</v>
      </c>
    </row>
    <row r="142" spans="1:60" outlineLevel="1" x14ac:dyDescent="0.2">
      <c r="A142" s="218"/>
      <c r="B142" s="318" t="s">
        <v>1867</v>
      </c>
      <c r="C142" s="319"/>
      <c r="D142" s="320"/>
      <c r="E142" s="321"/>
      <c r="F142" s="322"/>
      <c r="G142" s="323"/>
      <c r="H142" s="194"/>
      <c r="I142" s="194"/>
      <c r="J142" s="194"/>
      <c r="K142" s="194"/>
      <c r="L142" s="194"/>
      <c r="M142" s="194"/>
      <c r="N142" s="195"/>
      <c r="O142" s="221"/>
      <c r="P142" s="32"/>
      <c r="Q142" s="32"/>
      <c r="R142" s="32"/>
      <c r="S142" s="32"/>
      <c r="T142" s="32"/>
      <c r="U142" s="32"/>
      <c r="V142" s="32"/>
      <c r="W142" s="32"/>
      <c r="X142" s="32"/>
      <c r="Y142" s="32"/>
      <c r="Z142" s="32"/>
      <c r="AA142" s="32"/>
      <c r="AB142" s="32"/>
      <c r="AC142" s="32">
        <v>0</v>
      </c>
      <c r="AD142" s="32"/>
      <c r="AE142" s="32" t="s">
        <v>377</v>
      </c>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1868</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379</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31</v>
      </c>
      <c r="B144" s="176" t="s">
        <v>3648</v>
      </c>
      <c r="C144" s="202" t="s">
        <v>3649</v>
      </c>
      <c r="D144" s="181" t="s">
        <v>560</v>
      </c>
      <c r="E144" s="186">
        <v>52</v>
      </c>
      <c r="F144" s="193"/>
      <c r="G144" s="194">
        <f>ROUND(E144*F144,2)</f>
        <v>0</v>
      </c>
      <c r="H144" s="194">
        <v>21</v>
      </c>
      <c r="I144" s="194">
        <f>G144*(1+H144/100)</f>
        <v>0</v>
      </c>
      <c r="J144" s="194">
        <v>1.0000000000000001E-5</v>
      </c>
      <c r="K144" s="194">
        <f>ROUND(E144*J144,2)</f>
        <v>0</v>
      </c>
      <c r="L144" s="194">
        <v>0</v>
      </c>
      <c r="M144" s="194">
        <f>ROUND(E144*L144,2)</f>
        <v>0</v>
      </c>
      <c r="N144" s="195" t="s">
        <v>743</v>
      </c>
      <c r="O144" s="221" t="s">
        <v>281</v>
      </c>
      <c r="P144" s="32"/>
      <c r="Q144" s="32"/>
      <c r="R144" s="32"/>
      <c r="S144" s="32"/>
      <c r="T144" s="32"/>
      <c r="U144" s="32"/>
      <c r="V144" s="32"/>
      <c r="W144" s="32"/>
      <c r="X144" s="32"/>
      <c r="Y144" s="32"/>
      <c r="Z144" s="32"/>
      <c r="AA144" s="32"/>
      <c r="AB144" s="32"/>
      <c r="AC144" s="32"/>
      <c r="AD144" s="32"/>
      <c r="AE144" s="32" t="s">
        <v>1674</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312" t="s">
        <v>3650</v>
      </c>
      <c r="C146" s="313"/>
      <c r="D146" s="314"/>
      <c r="E146" s="315"/>
      <c r="F146" s="316"/>
      <c r="G146" s="317"/>
      <c r="H146" s="194"/>
      <c r="I146" s="194"/>
      <c r="J146" s="194"/>
      <c r="K146" s="194"/>
      <c r="L146" s="194"/>
      <c r="M146" s="194"/>
      <c r="N146" s="195"/>
      <c r="O146" s="221"/>
      <c r="P146" s="32"/>
      <c r="Q146" s="32"/>
      <c r="R146" s="32"/>
      <c r="S146" s="32"/>
      <c r="T146" s="32"/>
      <c r="U146" s="32"/>
      <c r="V146" s="32"/>
      <c r="W146" s="32"/>
      <c r="X146" s="32"/>
      <c r="Y146" s="32"/>
      <c r="Z146" s="32"/>
      <c r="AA146" s="32"/>
      <c r="AB146" s="32"/>
      <c r="AC146" s="32">
        <v>0</v>
      </c>
      <c r="AD146" s="32"/>
      <c r="AE146" s="32" t="s">
        <v>377</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7">
        <v>32</v>
      </c>
      <c r="B147" s="176" t="s">
        <v>3651</v>
      </c>
      <c r="C147" s="202" t="s">
        <v>1882</v>
      </c>
      <c r="D147" s="181" t="s">
        <v>560</v>
      </c>
      <c r="E147" s="186">
        <v>23</v>
      </c>
      <c r="F147" s="193"/>
      <c r="G147" s="194">
        <f>ROUND(E147*F147,2)</f>
        <v>0</v>
      </c>
      <c r="H147" s="194">
        <v>21</v>
      </c>
      <c r="I147" s="194">
        <f>G147*(1+H147/100)</f>
        <v>0</v>
      </c>
      <c r="J147" s="194">
        <v>0</v>
      </c>
      <c r="K147" s="194">
        <f>ROUND(E147*J147,2)</f>
        <v>0</v>
      </c>
      <c r="L147" s="194">
        <v>0</v>
      </c>
      <c r="M147" s="194">
        <f>ROUND(E147*L147,2)</f>
        <v>0</v>
      </c>
      <c r="N147" s="195" t="s">
        <v>743</v>
      </c>
      <c r="O147" s="221" t="s">
        <v>281</v>
      </c>
      <c r="P147" s="32"/>
      <c r="Q147" s="32"/>
      <c r="R147" s="32"/>
      <c r="S147" s="32"/>
      <c r="T147" s="32"/>
      <c r="U147" s="32"/>
      <c r="V147" s="32"/>
      <c r="W147" s="32"/>
      <c r="X147" s="32"/>
      <c r="Y147" s="32"/>
      <c r="Z147" s="32"/>
      <c r="AA147" s="32"/>
      <c r="AB147" s="32"/>
      <c r="AC147" s="32"/>
      <c r="AD147" s="32"/>
      <c r="AE147" s="32" t="s">
        <v>1674</v>
      </c>
      <c r="AF147" s="32"/>
      <c r="AG147" s="32"/>
      <c r="AH147" s="32"/>
      <c r="AI147" s="32"/>
      <c r="AJ147" s="32"/>
      <c r="AK147" s="32"/>
      <c r="AL147" s="32"/>
      <c r="AM147" s="32">
        <v>21</v>
      </c>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33</v>
      </c>
      <c r="B149" s="176" t="s">
        <v>3652</v>
      </c>
      <c r="C149" s="202" t="s">
        <v>3649</v>
      </c>
      <c r="D149" s="181" t="s">
        <v>560</v>
      </c>
      <c r="E149" s="186">
        <v>6</v>
      </c>
      <c r="F149" s="193"/>
      <c r="G149" s="194">
        <f>ROUND(E149*F149,2)</f>
        <v>0</v>
      </c>
      <c r="H149" s="194">
        <v>21</v>
      </c>
      <c r="I149" s="194">
        <f>G149*(1+H149/100)</f>
        <v>0</v>
      </c>
      <c r="J149" s="194">
        <v>0</v>
      </c>
      <c r="K149" s="194">
        <f>ROUND(E149*J149,2)</f>
        <v>0</v>
      </c>
      <c r="L149" s="194">
        <v>0</v>
      </c>
      <c r="M149" s="194">
        <f>ROUND(E149*L149,2)</f>
        <v>0</v>
      </c>
      <c r="N149" s="195" t="s">
        <v>743</v>
      </c>
      <c r="O149" s="221" t="s">
        <v>281</v>
      </c>
      <c r="P149" s="32"/>
      <c r="Q149" s="32"/>
      <c r="R149" s="32"/>
      <c r="S149" s="32"/>
      <c r="T149" s="32"/>
      <c r="U149" s="32"/>
      <c r="V149" s="32"/>
      <c r="W149" s="32"/>
      <c r="X149" s="32"/>
      <c r="Y149" s="32"/>
      <c r="Z149" s="32"/>
      <c r="AA149" s="32"/>
      <c r="AB149" s="32"/>
      <c r="AC149" s="32"/>
      <c r="AD149" s="32"/>
      <c r="AE149" s="32" t="s">
        <v>1674</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93"/>
      <c r="D150" s="294"/>
      <c r="E150" s="295"/>
      <c r="F150" s="296"/>
      <c r="G150" s="29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312" t="s">
        <v>3653</v>
      </c>
      <c r="C151" s="313"/>
      <c r="D151" s="314"/>
      <c r="E151" s="315"/>
      <c r="F151" s="316"/>
      <c r="G151" s="317"/>
      <c r="H151" s="194"/>
      <c r="I151" s="194"/>
      <c r="J151" s="194"/>
      <c r="K151" s="194"/>
      <c r="L151" s="194"/>
      <c r="M151" s="194"/>
      <c r="N151" s="195"/>
      <c r="O151" s="221"/>
      <c r="P151" s="32"/>
      <c r="Q151" s="32"/>
      <c r="R151" s="32"/>
      <c r="S151" s="32"/>
      <c r="T151" s="32"/>
      <c r="U151" s="32"/>
      <c r="V151" s="32"/>
      <c r="W151" s="32"/>
      <c r="X151" s="32"/>
      <c r="Y151" s="32"/>
      <c r="Z151" s="32"/>
      <c r="AA151" s="32"/>
      <c r="AB151" s="32"/>
      <c r="AC151" s="32">
        <v>1</v>
      </c>
      <c r="AD151" s="32"/>
      <c r="AE151" s="32" t="s">
        <v>377</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34</v>
      </c>
      <c r="B152" s="176" t="s">
        <v>3654</v>
      </c>
      <c r="C152" s="202" t="s">
        <v>1882</v>
      </c>
      <c r="D152" s="181" t="s">
        <v>498</v>
      </c>
      <c r="E152" s="186">
        <v>6</v>
      </c>
      <c r="F152" s="193"/>
      <c r="G152" s="194">
        <f>ROUND(E152*F152,2)</f>
        <v>0</v>
      </c>
      <c r="H152" s="194">
        <v>21</v>
      </c>
      <c r="I152" s="194">
        <f>G152*(1+H152/100)</f>
        <v>0</v>
      </c>
      <c r="J152" s="194">
        <v>0</v>
      </c>
      <c r="K152" s="194">
        <f>ROUND(E152*J152,2)</f>
        <v>0</v>
      </c>
      <c r="L152" s="194">
        <v>0</v>
      </c>
      <c r="M152" s="194">
        <f>ROUND(E152*L152,2)</f>
        <v>0</v>
      </c>
      <c r="N152" s="195" t="s">
        <v>743</v>
      </c>
      <c r="O152" s="221" t="s">
        <v>281</v>
      </c>
      <c r="P152" s="32"/>
      <c r="Q152" s="32"/>
      <c r="R152" s="32"/>
      <c r="S152" s="32"/>
      <c r="T152" s="32"/>
      <c r="U152" s="32"/>
      <c r="V152" s="32"/>
      <c r="W152" s="32"/>
      <c r="X152" s="32"/>
      <c r="Y152" s="32"/>
      <c r="Z152" s="32"/>
      <c r="AA152" s="32"/>
      <c r="AB152" s="32"/>
      <c r="AC152" s="32"/>
      <c r="AD152" s="32"/>
      <c r="AE152" s="32" t="s">
        <v>1674</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312" t="s">
        <v>3650</v>
      </c>
      <c r="C154" s="313"/>
      <c r="D154" s="314"/>
      <c r="E154" s="315"/>
      <c r="F154" s="316"/>
      <c r="G154" s="317"/>
      <c r="H154" s="194"/>
      <c r="I154" s="194"/>
      <c r="J154" s="194"/>
      <c r="K154" s="194"/>
      <c r="L154" s="194"/>
      <c r="M154" s="194"/>
      <c r="N154" s="195"/>
      <c r="O154" s="221"/>
      <c r="P154" s="32"/>
      <c r="Q154" s="32"/>
      <c r="R154" s="32"/>
      <c r="S154" s="32"/>
      <c r="T154" s="32"/>
      <c r="U154" s="32"/>
      <c r="V154" s="32"/>
      <c r="W154" s="32"/>
      <c r="X154" s="32"/>
      <c r="Y154" s="32"/>
      <c r="Z154" s="32"/>
      <c r="AA154" s="32"/>
      <c r="AB154" s="32"/>
      <c r="AC154" s="32">
        <v>0</v>
      </c>
      <c r="AD154" s="32"/>
      <c r="AE154" s="32" t="s">
        <v>377</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312" t="s">
        <v>3653</v>
      </c>
      <c r="C155" s="313"/>
      <c r="D155" s="314"/>
      <c r="E155" s="315"/>
      <c r="F155" s="316"/>
      <c r="G155" s="317"/>
      <c r="H155" s="194"/>
      <c r="I155" s="194"/>
      <c r="J155" s="194"/>
      <c r="K155" s="194"/>
      <c r="L155" s="194"/>
      <c r="M155" s="194"/>
      <c r="N155" s="195"/>
      <c r="O155" s="221"/>
      <c r="P155" s="32"/>
      <c r="Q155" s="32"/>
      <c r="R155" s="32"/>
      <c r="S155" s="32"/>
      <c r="T155" s="32"/>
      <c r="U155" s="32"/>
      <c r="V155" s="32"/>
      <c r="W155" s="32"/>
      <c r="X155" s="32"/>
      <c r="Y155" s="32"/>
      <c r="Z155" s="32"/>
      <c r="AA155" s="32"/>
      <c r="AB155" s="32"/>
      <c r="AC155" s="32">
        <v>1</v>
      </c>
      <c r="AD155" s="32"/>
      <c r="AE155" s="32" t="s">
        <v>377</v>
      </c>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35</v>
      </c>
      <c r="B156" s="176" t="s">
        <v>3655</v>
      </c>
      <c r="C156" s="202" t="s">
        <v>1870</v>
      </c>
      <c r="D156" s="181" t="s">
        <v>498</v>
      </c>
      <c r="E156" s="186">
        <v>3</v>
      </c>
      <c r="F156" s="193"/>
      <c r="G156" s="194">
        <f>ROUND(E156*F156,2)</f>
        <v>0</v>
      </c>
      <c r="H156" s="194">
        <v>21</v>
      </c>
      <c r="I156" s="194">
        <f>G156*(1+H156/100)</f>
        <v>0</v>
      </c>
      <c r="J156" s="194">
        <v>0</v>
      </c>
      <c r="K156" s="194">
        <f>ROUND(E156*J156,2)</f>
        <v>0</v>
      </c>
      <c r="L156" s="194">
        <v>0</v>
      </c>
      <c r="M156" s="194">
        <f>ROUND(E156*L156,2)</f>
        <v>0</v>
      </c>
      <c r="N156" s="195" t="s">
        <v>743</v>
      </c>
      <c r="O156" s="221" t="s">
        <v>281</v>
      </c>
      <c r="P156" s="32"/>
      <c r="Q156" s="32"/>
      <c r="R156" s="32"/>
      <c r="S156" s="32"/>
      <c r="T156" s="32"/>
      <c r="U156" s="32"/>
      <c r="V156" s="32"/>
      <c r="W156" s="32"/>
      <c r="X156" s="32"/>
      <c r="Y156" s="32"/>
      <c r="Z156" s="32"/>
      <c r="AA156" s="32"/>
      <c r="AB156" s="32"/>
      <c r="AC156" s="32"/>
      <c r="AD156" s="32"/>
      <c r="AE156" s="32" t="s">
        <v>1674</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312" t="s">
        <v>3650</v>
      </c>
      <c r="C158" s="313"/>
      <c r="D158" s="314"/>
      <c r="E158" s="315"/>
      <c r="F158" s="316"/>
      <c r="G158" s="317"/>
      <c r="H158" s="194"/>
      <c r="I158" s="194"/>
      <c r="J158" s="194"/>
      <c r="K158" s="194"/>
      <c r="L158" s="194"/>
      <c r="M158" s="194"/>
      <c r="N158" s="195"/>
      <c r="O158" s="221"/>
      <c r="P158" s="32"/>
      <c r="Q158" s="32"/>
      <c r="R158" s="32"/>
      <c r="S158" s="32"/>
      <c r="T158" s="32"/>
      <c r="U158" s="32"/>
      <c r="V158" s="32"/>
      <c r="W158" s="32"/>
      <c r="X158" s="32"/>
      <c r="Y158" s="32"/>
      <c r="Z158" s="32"/>
      <c r="AA158" s="32"/>
      <c r="AB158" s="32"/>
      <c r="AC158" s="32">
        <v>0</v>
      </c>
      <c r="AD158" s="32"/>
      <c r="AE158" s="32" t="s">
        <v>377</v>
      </c>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312" t="s">
        <v>3653</v>
      </c>
      <c r="C159" s="313"/>
      <c r="D159" s="314"/>
      <c r="E159" s="315"/>
      <c r="F159" s="316"/>
      <c r="G159" s="317"/>
      <c r="H159" s="194"/>
      <c r="I159" s="194"/>
      <c r="J159" s="194"/>
      <c r="K159" s="194"/>
      <c r="L159" s="194"/>
      <c r="M159" s="194"/>
      <c r="N159" s="195"/>
      <c r="O159" s="221"/>
      <c r="P159" s="32"/>
      <c r="Q159" s="32"/>
      <c r="R159" s="32"/>
      <c r="S159" s="32"/>
      <c r="T159" s="32"/>
      <c r="U159" s="32"/>
      <c r="V159" s="32"/>
      <c r="W159" s="32"/>
      <c r="X159" s="32"/>
      <c r="Y159" s="32"/>
      <c r="Z159" s="32"/>
      <c r="AA159" s="32"/>
      <c r="AB159" s="32"/>
      <c r="AC159" s="32">
        <v>1</v>
      </c>
      <c r="AD159" s="32"/>
      <c r="AE159" s="32" t="s">
        <v>377</v>
      </c>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36</v>
      </c>
      <c r="B160" s="176" t="s">
        <v>3656</v>
      </c>
      <c r="C160" s="202" t="s">
        <v>3649</v>
      </c>
      <c r="D160" s="181" t="s">
        <v>498</v>
      </c>
      <c r="E160" s="186">
        <v>7</v>
      </c>
      <c r="F160" s="193"/>
      <c r="G160" s="194">
        <f>ROUND(E160*F160,2)</f>
        <v>0</v>
      </c>
      <c r="H160" s="194">
        <v>21</v>
      </c>
      <c r="I160" s="194">
        <f>G160*(1+H160/100)</f>
        <v>0</v>
      </c>
      <c r="J160" s="194">
        <v>0</v>
      </c>
      <c r="K160" s="194">
        <f>ROUND(E160*J160,2)</f>
        <v>0</v>
      </c>
      <c r="L160" s="194">
        <v>0</v>
      </c>
      <c r="M160" s="194">
        <f>ROUND(E160*L160,2)</f>
        <v>0</v>
      </c>
      <c r="N160" s="195" t="s">
        <v>743</v>
      </c>
      <c r="O160" s="221" t="s">
        <v>281</v>
      </c>
      <c r="P160" s="32"/>
      <c r="Q160" s="32"/>
      <c r="R160" s="32"/>
      <c r="S160" s="32"/>
      <c r="T160" s="32"/>
      <c r="U160" s="32"/>
      <c r="V160" s="32"/>
      <c r="W160" s="32"/>
      <c r="X160" s="32"/>
      <c r="Y160" s="32"/>
      <c r="Z160" s="32"/>
      <c r="AA160" s="32"/>
      <c r="AB160" s="32"/>
      <c r="AC160" s="32"/>
      <c r="AD160" s="32"/>
      <c r="AE160" s="32" t="s">
        <v>1674</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312" t="s">
        <v>1875</v>
      </c>
      <c r="C162" s="313"/>
      <c r="D162" s="314"/>
      <c r="E162" s="315"/>
      <c r="F162" s="316"/>
      <c r="G162" s="317"/>
      <c r="H162" s="194"/>
      <c r="I162" s="194"/>
      <c r="J162" s="194"/>
      <c r="K162" s="194"/>
      <c r="L162" s="194"/>
      <c r="M162" s="194"/>
      <c r="N162" s="195"/>
      <c r="O162" s="221"/>
      <c r="P162" s="32"/>
      <c r="Q162" s="32"/>
      <c r="R162" s="32"/>
      <c r="S162" s="32"/>
      <c r="T162" s="32"/>
      <c r="U162" s="32"/>
      <c r="V162" s="32"/>
      <c r="W162" s="32"/>
      <c r="X162" s="32"/>
      <c r="Y162" s="32"/>
      <c r="Z162" s="32"/>
      <c r="AA162" s="32"/>
      <c r="AB162" s="32"/>
      <c r="AC162" s="32">
        <v>0</v>
      </c>
      <c r="AD162" s="32"/>
      <c r="AE162" s="32" t="s">
        <v>377</v>
      </c>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312" t="s">
        <v>1806</v>
      </c>
      <c r="C163" s="313"/>
      <c r="D163" s="314"/>
      <c r="E163" s="315"/>
      <c r="F163" s="316"/>
      <c r="G163" s="31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379</v>
      </c>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312" t="s">
        <v>1876</v>
      </c>
      <c r="C164" s="313"/>
      <c r="D164" s="314"/>
      <c r="E164" s="315"/>
      <c r="F164" s="316"/>
      <c r="G164" s="317"/>
      <c r="H164" s="194"/>
      <c r="I164" s="194"/>
      <c r="J164" s="194"/>
      <c r="K164" s="194"/>
      <c r="L164" s="194"/>
      <c r="M164" s="194"/>
      <c r="N164" s="195"/>
      <c r="O164" s="221"/>
      <c r="P164" s="32"/>
      <c r="Q164" s="32"/>
      <c r="R164" s="32"/>
      <c r="S164" s="32"/>
      <c r="T164" s="32"/>
      <c r="U164" s="32"/>
      <c r="V164" s="32"/>
      <c r="W164" s="32"/>
      <c r="X164" s="32"/>
      <c r="Y164" s="32"/>
      <c r="Z164" s="32"/>
      <c r="AA164" s="32"/>
      <c r="AB164" s="32"/>
      <c r="AC164" s="32">
        <v>1</v>
      </c>
      <c r="AD164" s="32"/>
      <c r="AE164" s="32" t="s">
        <v>377</v>
      </c>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37</v>
      </c>
      <c r="B165" s="176" t="s">
        <v>3657</v>
      </c>
      <c r="C165" s="202" t="s">
        <v>3658</v>
      </c>
      <c r="D165" s="181" t="s">
        <v>498</v>
      </c>
      <c r="E165" s="186">
        <v>1</v>
      </c>
      <c r="F165" s="193"/>
      <c r="G165" s="194">
        <f>ROUND(E165*F165,2)</f>
        <v>0</v>
      </c>
      <c r="H165" s="194">
        <v>21</v>
      </c>
      <c r="I165" s="194">
        <f>G165*(1+H165/100)</f>
        <v>0</v>
      </c>
      <c r="J165" s="194">
        <v>4.0000000000000003E-5</v>
      </c>
      <c r="K165" s="194">
        <f>ROUND(E165*J165,2)</f>
        <v>0</v>
      </c>
      <c r="L165" s="194">
        <v>0</v>
      </c>
      <c r="M165" s="194">
        <f>ROUND(E165*L165,2)</f>
        <v>0</v>
      </c>
      <c r="N165" s="195" t="s">
        <v>743</v>
      </c>
      <c r="O165" s="221" t="s">
        <v>281</v>
      </c>
      <c r="P165" s="32"/>
      <c r="Q165" s="32"/>
      <c r="R165" s="32"/>
      <c r="S165" s="32"/>
      <c r="T165" s="32"/>
      <c r="U165" s="32"/>
      <c r="V165" s="32"/>
      <c r="W165" s="32"/>
      <c r="X165" s="32"/>
      <c r="Y165" s="32"/>
      <c r="Z165" s="32"/>
      <c r="AA165" s="32"/>
      <c r="AB165" s="32"/>
      <c r="AC165" s="32"/>
      <c r="AD165" s="32"/>
      <c r="AE165" s="32" t="s">
        <v>1674</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1875</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377</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312" t="s">
        <v>1806</v>
      </c>
      <c r="C168" s="313"/>
      <c r="D168" s="314"/>
      <c r="E168" s="315"/>
      <c r="F168" s="316"/>
      <c r="G168" s="31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379</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1880</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v>1</v>
      </c>
      <c r="AD169" s="32"/>
      <c r="AE169" s="32" t="s">
        <v>377</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38</v>
      </c>
      <c r="B170" s="176" t="s">
        <v>3659</v>
      </c>
      <c r="C170" s="202" t="s">
        <v>3658</v>
      </c>
      <c r="D170" s="181" t="s">
        <v>498</v>
      </c>
      <c r="E170" s="186">
        <v>3</v>
      </c>
      <c r="F170" s="193"/>
      <c r="G170" s="194">
        <f>ROUND(E170*F170,2)</f>
        <v>0</v>
      </c>
      <c r="H170" s="194">
        <v>21</v>
      </c>
      <c r="I170" s="194">
        <f>G170*(1+H170/100)</f>
        <v>0</v>
      </c>
      <c r="J170" s="194">
        <v>3.0000000000000001E-5</v>
      </c>
      <c r="K170" s="194">
        <f>ROUND(E170*J170,2)</f>
        <v>0</v>
      </c>
      <c r="L170" s="194">
        <v>0</v>
      </c>
      <c r="M170" s="194">
        <f>ROUND(E170*L170,2)</f>
        <v>0</v>
      </c>
      <c r="N170" s="195" t="s">
        <v>743</v>
      </c>
      <c r="O170" s="221" t="s">
        <v>281</v>
      </c>
      <c r="P170" s="32"/>
      <c r="Q170" s="32"/>
      <c r="R170" s="32"/>
      <c r="S170" s="32"/>
      <c r="T170" s="32"/>
      <c r="U170" s="32"/>
      <c r="V170" s="32"/>
      <c r="W170" s="32"/>
      <c r="X170" s="32"/>
      <c r="Y170" s="32"/>
      <c r="Z170" s="32"/>
      <c r="AA170" s="32"/>
      <c r="AB170" s="32"/>
      <c r="AC170" s="32"/>
      <c r="AD170" s="32"/>
      <c r="AE170" s="32" t="s">
        <v>1674</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312" t="s">
        <v>1902</v>
      </c>
      <c r="C172" s="313"/>
      <c r="D172" s="314"/>
      <c r="E172" s="315"/>
      <c r="F172" s="316"/>
      <c r="G172" s="317"/>
      <c r="H172" s="194"/>
      <c r="I172" s="194"/>
      <c r="J172" s="194"/>
      <c r="K172" s="194"/>
      <c r="L172" s="194"/>
      <c r="M172" s="194"/>
      <c r="N172" s="195"/>
      <c r="O172" s="221"/>
      <c r="P172" s="32"/>
      <c r="Q172" s="32"/>
      <c r="R172" s="32"/>
      <c r="S172" s="32"/>
      <c r="T172" s="32"/>
      <c r="U172" s="32"/>
      <c r="V172" s="32"/>
      <c r="W172" s="32"/>
      <c r="X172" s="32"/>
      <c r="Y172" s="32"/>
      <c r="Z172" s="32"/>
      <c r="AA172" s="32"/>
      <c r="AB172" s="32"/>
      <c r="AC172" s="32">
        <v>0</v>
      </c>
      <c r="AD172" s="32"/>
      <c r="AE172" s="32" t="s">
        <v>377</v>
      </c>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312" t="s">
        <v>1903</v>
      </c>
      <c r="C173" s="313"/>
      <c r="D173" s="314"/>
      <c r="E173" s="315"/>
      <c r="F173" s="316"/>
      <c r="G173" s="31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t="s">
        <v>379</v>
      </c>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312" t="s">
        <v>1904</v>
      </c>
      <c r="C174" s="313"/>
      <c r="D174" s="314"/>
      <c r="E174" s="315"/>
      <c r="F174" s="316"/>
      <c r="G174" s="317"/>
      <c r="H174" s="194"/>
      <c r="I174" s="194"/>
      <c r="J174" s="194"/>
      <c r="K174" s="194"/>
      <c r="L174" s="194"/>
      <c r="M174" s="194"/>
      <c r="N174" s="195"/>
      <c r="O174" s="221"/>
      <c r="P174" s="32"/>
      <c r="Q174" s="32"/>
      <c r="R174" s="32"/>
      <c r="S174" s="32"/>
      <c r="T174" s="32"/>
      <c r="U174" s="32"/>
      <c r="V174" s="32"/>
      <c r="W174" s="32"/>
      <c r="X174" s="32"/>
      <c r="Y174" s="32"/>
      <c r="Z174" s="32"/>
      <c r="AA174" s="32"/>
      <c r="AB174" s="32"/>
      <c r="AC174" s="32">
        <v>1</v>
      </c>
      <c r="AD174" s="32"/>
      <c r="AE174" s="32" t="s">
        <v>377</v>
      </c>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39</v>
      </c>
      <c r="B175" s="176" t="s">
        <v>1905</v>
      </c>
      <c r="C175" s="202" t="s">
        <v>1906</v>
      </c>
      <c r="D175" s="181" t="s">
        <v>560</v>
      </c>
      <c r="E175" s="186">
        <v>23</v>
      </c>
      <c r="F175" s="193"/>
      <c r="G175" s="194">
        <f>ROUND(E175*F175,2)</f>
        <v>0</v>
      </c>
      <c r="H175" s="194">
        <v>21</v>
      </c>
      <c r="I175" s="194">
        <f>G175*(1+H175/100)</f>
        <v>0</v>
      </c>
      <c r="J175" s="194">
        <v>0</v>
      </c>
      <c r="K175" s="194">
        <f>ROUND(E175*J175,2)</f>
        <v>0</v>
      </c>
      <c r="L175" s="194">
        <v>0</v>
      </c>
      <c r="M175" s="194">
        <f>ROUND(E175*L175,2)</f>
        <v>0</v>
      </c>
      <c r="N175" s="195" t="s">
        <v>743</v>
      </c>
      <c r="O175" s="221" t="s">
        <v>281</v>
      </c>
      <c r="P175" s="32"/>
      <c r="Q175" s="32"/>
      <c r="R175" s="32"/>
      <c r="S175" s="32"/>
      <c r="T175" s="32"/>
      <c r="U175" s="32"/>
      <c r="V175" s="32"/>
      <c r="W175" s="32"/>
      <c r="X175" s="32"/>
      <c r="Y175" s="32"/>
      <c r="Z175" s="32"/>
      <c r="AA175" s="32"/>
      <c r="AB175" s="32"/>
      <c r="AC175" s="32"/>
      <c r="AD175" s="32"/>
      <c r="AE175" s="32" t="s">
        <v>1674</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1902</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v>0</v>
      </c>
      <c r="AD177" s="32"/>
      <c r="AE177" s="32" t="s">
        <v>377</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1903</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379</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312" t="s">
        <v>1904</v>
      </c>
      <c r="C179" s="313"/>
      <c r="D179" s="314"/>
      <c r="E179" s="315"/>
      <c r="F179" s="316"/>
      <c r="G179" s="317"/>
      <c r="H179" s="194"/>
      <c r="I179" s="194"/>
      <c r="J179" s="194"/>
      <c r="K179" s="194"/>
      <c r="L179" s="194"/>
      <c r="M179" s="194"/>
      <c r="N179" s="195"/>
      <c r="O179" s="221"/>
      <c r="P179" s="32"/>
      <c r="Q179" s="32"/>
      <c r="R179" s="32"/>
      <c r="S179" s="32"/>
      <c r="T179" s="32"/>
      <c r="U179" s="32"/>
      <c r="V179" s="32"/>
      <c r="W179" s="32"/>
      <c r="X179" s="32"/>
      <c r="Y179" s="32"/>
      <c r="Z179" s="32"/>
      <c r="AA179" s="32"/>
      <c r="AB179" s="32"/>
      <c r="AC179" s="32">
        <v>1</v>
      </c>
      <c r="AD179" s="32"/>
      <c r="AE179" s="32" t="s">
        <v>377</v>
      </c>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40</v>
      </c>
      <c r="B180" s="176" t="s">
        <v>3660</v>
      </c>
      <c r="C180" s="202" t="s">
        <v>3661</v>
      </c>
      <c r="D180" s="181" t="s">
        <v>560</v>
      </c>
      <c r="E180" s="186">
        <v>58</v>
      </c>
      <c r="F180" s="193"/>
      <c r="G180" s="194">
        <f>ROUND(E180*F180,2)</f>
        <v>0</v>
      </c>
      <c r="H180" s="194">
        <v>21</v>
      </c>
      <c r="I180" s="194">
        <f>G180*(1+H180/100)</f>
        <v>0</v>
      </c>
      <c r="J180" s="194">
        <v>0</v>
      </c>
      <c r="K180" s="194">
        <f>ROUND(E180*J180,2)</f>
        <v>0</v>
      </c>
      <c r="L180" s="194">
        <v>0</v>
      </c>
      <c r="M180" s="194">
        <f>ROUND(E180*L180,2)</f>
        <v>0</v>
      </c>
      <c r="N180" s="195" t="s">
        <v>743</v>
      </c>
      <c r="O180" s="221" t="s">
        <v>281</v>
      </c>
      <c r="P180" s="32"/>
      <c r="Q180" s="32"/>
      <c r="R180" s="32"/>
      <c r="S180" s="32"/>
      <c r="T180" s="32"/>
      <c r="U180" s="32"/>
      <c r="V180" s="32"/>
      <c r="W180" s="32"/>
      <c r="X180" s="32"/>
      <c r="Y180" s="32"/>
      <c r="Z180" s="32"/>
      <c r="AA180" s="32"/>
      <c r="AB180" s="32"/>
      <c r="AC180" s="32"/>
      <c r="AD180" s="32"/>
      <c r="AE180" s="32" t="s">
        <v>1674</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312" t="s">
        <v>1902</v>
      </c>
      <c r="C182" s="313"/>
      <c r="D182" s="314"/>
      <c r="E182" s="315"/>
      <c r="F182" s="316"/>
      <c r="G182" s="317"/>
      <c r="H182" s="194"/>
      <c r="I182" s="194"/>
      <c r="J182" s="194"/>
      <c r="K182" s="194"/>
      <c r="L182" s="194"/>
      <c r="M182" s="194"/>
      <c r="N182" s="195"/>
      <c r="O182" s="221"/>
      <c r="P182" s="32"/>
      <c r="Q182" s="32"/>
      <c r="R182" s="32"/>
      <c r="S182" s="32"/>
      <c r="T182" s="32"/>
      <c r="U182" s="32"/>
      <c r="V182" s="32"/>
      <c r="W182" s="32"/>
      <c r="X182" s="32"/>
      <c r="Y182" s="32"/>
      <c r="Z182" s="32"/>
      <c r="AA182" s="32"/>
      <c r="AB182" s="32"/>
      <c r="AC182" s="32">
        <v>0</v>
      </c>
      <c r="AD182" s="32"/>
      <c r="AE182" s="32" t="s">
        <v>377</v>
      </c>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312" t="s">
        <v>1903</v>
      </c>
      <c r="C183" s="313"/>
      <c r="D183" s="314"/>
      <c r="E183" s="315"/>
      <c r="F183" s="316"/>
      <c r="G183" s="31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379</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312" t="s">
        <v>1907</v>
      </c>
      <c r="C184" s="313"/>
      <c r="D184" s="314"/>
      <c r="E184" s="315"/>
      <c r="F184" s="316"/>
      <c r="G184" s="317"/>
      <c r="H184" s="194"/>
      <c r="I184" s="194"/>
      <c r="J184" s="194"/>
      <c r="K184" s="194"/>
      <c r="L184" s="194"/>
      <c r="M184" s="194"/>
      <c r="N184" s="195"/>
      <c r="O184" s="221"/>
      <c r="P184" s="32"/>
      <c r="Q184" s="32"/>
      <c r="R184" s="32"/>
      <c r="S184" s="32"/>
      <c r="T184" s="32"/>
      <c r="U184" s="32"/>
      <c r="V184" s="32"/>
      <c r="W184" s="32"/>
      <c r="X184" s="32"/>
      <c r="Y184" s="32"/>
      <c r="Z184" s="32"/>
      <c r="AA184" s="32"/>
      <c r="AB184" s="32"/>
      <c r="AC184" s="32">
        <v>1</v>
      </c>
      <c r="AD184" s="32"/>
      <c r="AE184" s="32" t="s">
        <v>377</v>
      </c>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7">
        <v>41</v>
      </c>
      <c r="B185" s="176" t="s">
        <v>3662</v>
      </c>
      <c r="C185" s="202" t="s">
        <v>3661</v>
      </c>
      <c r="D185" s="181" t="s">
        <v>1909</v>
      </c>
      <c r="E185" s="186">
        <v>4</v>
      </c>
      <c r="F185" s="193"/>
      <c r="G185" s="194">
        <f>ROUND(E185*F185,2)</f>
        <v>0</v>
      </c>
      <c r="H185" s="194">
        <v>21</v>
      </c>
      <c r="I185" s="194">
        <f>G185*(1+H185/100)</f>
        <v>0</v>
      </c>
      <c r="J185" s="194">
        <v>1.7000000000000001E-4</v>
      </c>
      <c r="K185" s="194">
        <f>ROUND(E185*J185,2)</f>
        <v>0</v>
      </c>
      <c r="L185" s="194">
        <v>0</v>
      </c>
      <c r="M185" s="194">
        <f>ROUND(E185*L185,2)</f>
        <v>0</v>
      </c>
      <c r="N185" s="195" t="s">
        <v>743</v>
      </c>
      <c r="O185" s="221" t="s">
        <v>281</v>
      </c>
      <c r="P185" s="32"/>
      <c r="Q185" s="32"/>
      <c r="R185" s="32"/>
      <c r="S185" s="32"/>
      <c r="T185" s="32"/>
      <c r="U185" s="32"/>
      <c r="V185" s="32"/>
      <c r="W185" s="32"/>
      <c r="X185" s="32"/>
      <c r="Y185" s="32"/>
      <c r="Z185" s="32"/>
      <c r="AA185" s="32"/>
      <c r="AB185" s="32"/>
      <c r="AC185" s="32"/>
      <c r="AD185" s="32"/>
      <c r="AE185" s="32" t="s">
        <v>1674</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312" t="s">
        <v>1850</v>
      </c>
      <c r="C187" s="313"/>
      <c r="D187" s="314"/>
      <c r="E187" s="315"/>
      <c r="F187" s="316"/>
      <c r="G187" s="317"/>
      <c r="H187" s="194"/>
      <c r="I187" s="194"/>
      <c r="J187" s="194"/>
      <c r="K187" s="194"/>
      <c r="L187" s="194"/>
      <c r="M187" s="194"/>
      <c r="N187" s="195"/>
      <c r="O187" s="221"/>
      <c r="P187" s="32"/>
      <c r="Q187" s="32"/>
      <c r="R187" s="32"/>
      <c r="S187" s="32"/>
      <c r="T187" s="32"/>
      <c r="U187" s="32"/>
      <c r="V187" s="32"/>
      <c r="W187" s="32"/>
      <c r="X187" s="32"/>
      <c r="Y187" s="32"/>
      <c r="Z187" s="32"/>
      <c r="AA187" s="32"/>
      <c r="AB187" s="32"/>
      <c r="AC187" s="32">
        <v>0</v>
      </c>
      <c r="AD187" s="32"/>
      <c r="AE187" s="32" t="s">
        <v>377</v>
      </c>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312" t="s">
        <v>1851</v>
      </c>
      <c r="C188" s="313"/>
      <c r="D188" s="314"/>
      <c r="E188" s="315"/>
      <c r="F188" s="316"/>
      <c r="G188" s="31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379</v>
      </c>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312" t="s">
        <v>1852</v>
      </c>
      <c r="C189" s="313"/>
      <c r="D189" s="314"/>
      <c r="E189" s="315"/>
      <c r="F189" s="316"/>
      <c r="G189" s="317"/>
      <c r="H189" s="194"/>
      <c r="I189" s="194"/>
      <c r="J189" s="194"/>
      <c r="K189" s="194"/>
      <c r="L189" s="194"/>
      <c r="M189" s="194"/>
      <c r="N189" s="195"/>
      <c r="O189" s="221"/>
      <c r="P189" s="32"/>
      <c r="Q189" s="32"/>
      <c r="R189" s="32"/>
      <c r="S189" s="32"/>
      <c r="T189" s="32"/>
      <c r="U189" s="32"/>
      <c r="V189" s="32"/>
      <c r="W189" s="32"/>
      <c r="X189" s="32"/>
      <c r="Y189" s="32"/>
      <c r="Z189" s="32"/>
      <c r="AA189" s="32"/>
      <c r="AB189" s="32"/>
      <c r="AC189" s="32">
        <v>1</v>
      </c>
      <c r="AD189" s="32"/>
      <c r="AE189" s="32" t="s">
        <v>377</v>
      </c>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ht="22.5" outlineLevel="1" x14ac:dyDescent="0.2">
      <c r="A190" s="217">
        <v>42</v>
      </c>
      <c r="B190" s="176" t="s">
        <v>3663</v>
      </c>
      <c r="C190" s="202" t="s">
        <v>3664</v>
      </c>
      <c r="D190" s="181" t="s">
        <v>498</v>
      </c>
      <c r="E190" s="186">
        <v>2</v>
      </c>
      <c r="F190" s="193"/>
      <c r="G190" s="194">
        <f>ROUND(E190*F190,2)</f>
        <v>0</v>
      </c>
      <c r="H190" s="194">
        <v>21</v>
      </c>
      <c r="I190" s="194">
        <f>G190*(1+H190/100)</f>
        <v>0</v>
      </c>
      <c r="J190" s="194">
        <v>3.3308399999999998</v>
      </c>
      <c r="K190" s="194">
        <f>ROUND(E190*J190,2)</f>
        <v>6.66</v>
      </c>
      <c r="L190" s="194">
        <v>0</v>
      </c>
      <c r="M190" s="194">
        <f>ROUND(E190*L190,2)</f>
        <v>0</v>
      </c>
      <c r="N190" s="195" t="s">
        <v>743</v>
      </c>
      <c r="O190" s="221" t="s">
        <v>281</v>
      </c>
      <c r="P190" s="32"/>
      <c r="Q190" s="32"/>
      <c r="R190" s="32"/>
      <c r="S190" s="32"/>
      <c r="T190" s="32"/>
      <c r="U190" s="32"/>
      <c r="V190" s="32"/>
      <c r="W190" s="32"/>
      <c r="X190" s="32"/>
      <c r="Y190" s="32"/>
      <c r="Z190" s="32"/>
      <c r="AA190" s="32"/>
      <c r="AB190" s="32"/>
      <c r="AC190" s="32"/>
      <c r="AD190" s="32"/>
      <c r="AE190" s="32" t="s">
        <v>1674</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312" t="s">
        <v>740</v>
      </c>
      <c r="C192" s="313"/>
      <c r="D192" s="314"/>
      <c r="E192" s="315"/>
      <c r="F192" s="316"/>
      <c r="G192" s="317"/>
      <c r="H192" s="194"/>
      <c r="I192" s="194"/>
      <c r="J192" s="194"/>
      <c r="K192" s="194"/>
      <c r="L192" s="194"/>
      <c r="M192" s="194"/>
      <c r="N192" s="195"/>
      <c r="O192" s="221"/>
      <c r="P192" s="32"/>
      <c r="Q192" s="32"/>
      <c r="R192" s="32"/>
      <c r="S192" s="32"/>
      <c r="T192" s="32"/>
      <c r="U192" s="32"/>
      <c r="V192" s="32"/>
      <c r="W192" s="32"/>
      <c r="X192" s="32"/>
      <c r="Y192" s="32"/>
      <c r="Z192" s="32"/>
      <c r="AA192" s="32"/>
      <c r="AB192" s="32"/>
      <c r="AC192" s="32">
        <v>0</v>
      </c>
      <c r="AD192" s="32"/>
      <c r="AE192" s="32" t="s">
        <v>377</v>
      </c>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312" t="s">
        <v>1860</v>
      </c>
      <c r="C193" s="313"/>
      <c r="D193" s="314"/>
      <c r="E193" s="315"/>
      <c r="F193" s="316"/>
      <c r="G193" s="317"/>
      <c r="H193" s="194"/>
      <c r="I193" s="194"/>
      <c r="J193" s="194"/>
      <c r="K193" s="194"/>
      <c r="L193" s="194"/>
      <c r="M193" s="194"/>
      <c r="N193" s="195"/>
      <c r="O193" s="221"/>
      <c r="P193" s="32"/>
      <c r="Q193" s="32"/>
      <c r="R193" s="32"/>
      <c r="S193" s="32"/>
      <c r="T193" s="32"/>
      <c r="U193" s="32"/>
      <c r="V193" s="32"/>
      <c r="W193" s="32"/>
      <c r="X193" s="32"/>
      <c r="Y193" s="32"/>
      <c r="Z193" s="32"/>
      <c r="AA193" s="32"/>
      <c r="AB193" s="32"/>
      <c r="AC193" s="32">
        <v>1</v>
      </c>
      <c r="AD193" s="32"/>
      <c r="AE193" s="32" t="s">
        <v>377</v>
      </c>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43</v>
      </c>
      <c r="B194" s="176" t="s">
        <v>1861</v>
      </c>
      <c r="C194" s="202" t="s">
        <v>1862</v>
      </c>
      <c r="D194" s="181" t="s">
        <v>498</v>
      </c>
      <c r="E194" s="186">
        <v>2</v>
      </c>
      <c r="F194" s="193"/>
      <c r="G194" s="194">
        <f>ROUND(E194*F194,2)</f>
        <v>0</v>
      </c>
      <c r="H194" s="194">
        <v>21</v>
      </c>
      <c r="I194" s="194">
        <f>G194*(1+H194/100)</f>
        <v>0</v>
      </c>
      <c r="J194" s="194">
        <v>0.16502</v>
      </c>
      <c r="K194" s="194">
        <f>ROUND(E194*J194,2)</f>
        <v>0.33</v>
      </c>
      <c r="L194" s="194">
        <v>0</v>
      </c>
      <c r="M194" s="194">
        <f>ROUND(E194*L194,2)</f>
        <v>0</v>
      </c>
      <c r="N194" s="195" t="s">
        <v>743</v>
      </c>
      <c r="O194" s="221" t="s">
        <v>281</v>
      </c>
      <c r="P194" s="32"/>
      <c r="Q194" s="32"/>
      <c r="R194" s="32"/>
      <c r="S194" s="32"/>
      <c r="T194" s="32"/>
      <c r="U194" s="32"/>
      <c r="V194" s="32"/>
      <c r="W194" s="32"/>
      <c r="X194" s="32"/>
      <c r="Y194" s="32"/>
      <c r="Z194" s="32"/>
      <c r="AA194" s="32"/>
      <c r="AB194" s="32"/>
      <c r="AC194" s="32"/>
      <c r="AD194" s="32"/>
      <c r="AE194" s="32" t="s">
        <v>1674</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44</v>
      </c>
      <c r="B196" s="176" t="s">
        <v>1848</v>
      </c>
      <c r="C196" s="202" t="s">
        <v>3665</v>
      </c>
      <c r="D196" s="181" t="s">
        <v>498</v>
      </c>
      <c r="E196" s="186">
        <v>1</v>
      </c>
      <c r="F196" s="193"/>
      <c r="G196" s="194">
        <f>ROUND(E196*F196,2)</f>
        <v>0</v>
      </c>
      <c r="H196" s="194">
        <v>21</v>
      </c>
      <c r="I196" s="194">
        <f>G196*(1+H196/100)</f>
        <v>0</v>
      </c>
      <c r="J196" s="194">
        <v>0.02</v>
      </c>
      <c r="K196" s="194">
        <f>ROUND(E196*J196,2)</f>
        <v>0.02</v>
      </c>
      <c r="L196" s="194">
        <v>0</v>
      </c>
      <c r="M196" s="194">
        <f>ROUND(E196*L196,2)</f>
        <v>0</v>
      </c>
      <c r="N196" s="195"/>
      <c r="O196" s="221" t="s">
        <v>295</v>
      </c>
      <c r="P196" s="32"/>
      <c r="Q196" s="32"/>
      <c r="R196" s="32"/>
      <c r="S196" s="32"/>
      <c r="T196" s="32"/>
      <c r="U196" s="32"/>
      <c r="V196" s="32"/>
      <c r="W196" s="32"/>
      <c r="X196" s="32"/>
      <c r="Y196" s="32"/>
      <c r="Z196" s="32"/>
      <c r="AA196" s="32"/>
      <c r="AB196" s="32"/>
      <c r="AC196" s="32"/>
      <c r="AD196" s="32"/>
      <c r="AE196" s="32" t="s">
        <v>1674</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45</v>
      </c>
      <c r="B198" s="176" t="s">
        <v>2011</v>
      </c>
      <c r="C198" s="202" t="s">
        <v>3666</v>
      </c>
      <c r="D198" s="181" t="s">
        <v>498</v>
      </c>
      <c r="E198" s="186">
        <v>1</v>
      </c>
      <c r="F198" s="193"/>
      <c r="G198" s="194">
        <f>ROUND(E198*F198,2)</f>
        <v>0</v>
      </c>
      <c r="H198" s="194">
        <v>21</v>
      </c>
      <c r="I198" s="194">
        <f>G198*(1+H198/100)</f>
        <v>0</v>
      </c>
      <c r="J198" s="194">
        <v>1.4E-3</v>
      </c>
      <c r="K198" s="194">
        <f>ROUND(E198*J198,2)</f>
        <v>0</v>
      </c>
      <c r="L198" s="194">
        <v>0</v>
      </c>
      <c r="M198" s="194">
        <f>ROUND(E198*L198,2)</f>
        <v>0</v>
      </c>
      <c r="N198" s="195"/>
      <c r="O198" s="221" t="s">
        <v>295</v>
      </c>
      <c r="P198" s="32"/>
      <c r="Q198" s="32"/>
      <c r="R198" s="32"/>
      <c r="S198" s="32"/>
      <c r="T198" s="32"/>
      <c r="U198" s="32"/>
      <c r="V198" s="32"/>
      <c r="W198" s="32"/>
      <c r="X198" s="32"/>
      <c r="Y198" s="32"/>
      <c r="Z198" s="32"/>
      <c r="AA198" s="32"/>
      <c r="AB198" s="32"/>
      <c r="AC198" s="32"/>
      <c r="AD198" s="32"/>
      <c r="AE198" s="32" t="s">
        <v>1674</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46</v>
      </c>
      <c r="B200" s="176" t="s">
        <v>2013</v>
      </c>
      <c r="C200" s="202" t="s">
        <v>3667</v>
      </c>
      <c r="D200" s="181" t="s">
        <v>498</v>
      </c>
      <c r="E200" s="186">
        <v>4</v>
      </c>
      <c r="F200" s="193"/>
      <c r="G200" s="194">
        <f>ROUND(E200*F200,2)</f>
        <v>0</v>
      </c>
      <c r="H200" s="194">
        <v>21</v>
      </c>
      <c r="I200" s="194">
        <f>G200*(1+H200/100)</f>
        <v>0</v>
      </c>
      <c r="J200" s="194">
        <v>5.0000000000000001E-4</v>
      </c>
      <c r="K200" s="194">
        <f>ROUND(E200*J200,2)</f>
        <v>0</v>
      </c>
      <c r="L200" s="194">
        <v>0</v>
      </c>
      <c r="M200" s="194">
        <f>ROUND(E200*L200,2)</f>
        <v>0</v>
      </c>
      <c r="N200" s="195"/>
      <c r="O200" s="221" t="s">
        <v>295</v>
      </c>
      <c r="P200" s="32"/>
      <c r="Q200" s="32"/>
      <c r="R200" s="32"/>
      <c r="S200" s="32"/>
      <c r="T200" s="32"/>
      <c r="U200" s="32"/>
      <c r="V200" s="32"/>
      <c r="W200" s="32"/>
      <c r="X200" s="32"/>
      <c r="Y200" s="32"/>
      <c r="Z200" s="32"/>
      <c r="AA200" s="32"/>
      <c r="AB200" s="32"/>
      <c r="AC200" s="32"/>
      <c r="AD200" s="32"/>
      <c r="AE200" s="32" t="s">
        <v>1674</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7">
        <v>47</v>
      </c>
      <c r="B202" s="176" t="s">
        <v>2309</v>
      </c>
      <c r="C202" s="202" t="s">
        <v>3668</v>
      </c>
      <c r="D202" s="181" t="s">
        <v>498</v>
      </c>
      <c r="E202" s="186">
        <v>1</v>
      </c>
      <c r="F202" s="193"/>
      <c r="G202" s="194">
        <f>ROUND(E202*F202,2)</f>
        <v>0</v>
      </c>
      <c r="H202" s="194">
        <v>21</v>
      </c>
      <c r="I202" s="194">
        <f>G202*(1+H202/100)</f>
        <v>0</v>
      </c>
      <c r="J202" s="194">
        <v>1.4999999999999999E-2</v>
      </c>
      <c r="K202" s="194">
        <f>ROUND(E202*J202,2)</f>
        <v>0.02</v>
      </c>
      <c r="L202" s="194">
        <v>0</v>
      </c>
      <c r="M202" s="194">
        <f>ROUND(E202*L202,2)</f>
        <v>0</v>
      </c>
      <c r="N202" s="195"/>
      <c r="O202" s="221" t="s">
        <v>295</v>
      </c>
      <c r="P202" s="32"/>
      <c r="Q202" s="32"/>
      <c r="R202" s="32"/>
      <c r="S202" s="32"/>
      <c r="T202" s="32"/>
      <c r="U202" s="32"/>
      <c r="V202" s="32"/>
      <c r="W202" s="32"/>
      <c r="X202" s="32"/>
      <c r="Y202" s="32"/>
      <c r="Z202" s="32"/>
      <c r="AA202" s="32"/>
      <c r="AB202" s="32"/>
      <c r="AC202" s="32"/>
      <c r="AD202" s="32"/>
      <c r="AE202" s="32" t="s">
        <v>1674</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48</v>
      </c>
      <c r="B204" s="176" t="s">
        <v>1898</v>
      </c>
      <c r="C204" s="202" t="s">
        <v>3669</v>
      </c>
      <c r="D204" s="181" t="s">
        <v>560</v>
      </c>
      <c r="E204" s="186">
        <v>52</v>
      </c>
      <c r="F204" s="193"/>
      <c r="G204" s="194">
        <f>ROUND(E204*F204,2)</f>
        <v>0</v>
      </c>
      <c r="H204" s="194">
        <v>21</v>
      </c>
      <c r="I204" s="194">
        <f>G204*(1+H204/100)</f>
        <v>0</v>
      </c>
      <c r="J204" s="194">
        <v>1.7000000000000001E-2</v>
      </c>
      <c r="K204" s="194">
        <f>ROUND(E204*J204,2)</f>
        <v>0.88</v>
      </c>
      <c r="L204" s="194">
        <v>0</v>
      </c>
      <c r="M204" s="194">
        <f>ROUND(E204*L204,2)</f>
        <v>0</v>
      </c>
      <c r="N204" s="195"/>
      <c r="O204" s="221" t="s">
        <v>295</v>
      </c>
      <c r="P204" s="32"/>
      <c r="Q204" s="32"/>
      <c r="R204" s="32"/>
      <c r="S204" s="32"/>
      <c r="T204" s="32"/>
      <c r="U204" s="32"/>
      <c r="V204" s="32"/>
      <c r="W204" s="32"/>
      <c r="X204" s="32"/>
      <c r="Y204" s="32"/>
      <c r="Z204" s="32"/>
      <c r="AA204" s="32"/>
      <c r="AB204" s="32"/>
      <c r="AC204" s="32"/>
      <c r="AD204" s="32"/>
      <c r="AE204" s="32" t="s">
        <v>1674</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49</v>
      </c>
      <c r="B206" s="176" t="s">
        <v>1900</v>
      </c>
      <c r="C206" s="202" t="s">
        <v>3670</v>
      </c>
      <c r="D206" s="181" t="s">
        <v>498</v>
      </c>
      <c r="E206" s="186">
        <v>6</v>
      </c>
      <c r="F206" s="193"/>
      <c r="G206" s="194">
        <f>ROUND(E206*F206,2)</f>
        <v>0</v>
      </c>
      <c r="H206" s="194">
        <v>21</v>
      </c>
      <c r="I206" s="194">
        <f>G206*(1+H206/100)</f>
        <v>0</v>
      </c>
      <c r="J206" s="194">
        <v>3.7000000000000002E-3</v>
      </c>
      <c r="K206" s="194">
        <f>ROUND(E206*J206,2)</f>
        <v>0.02</v>
      </c>
      <c r="L206" s="194">
        <v>0</v>
      </c>
      <c r="M206" s="194">
        <f>ROUND(E206*L206,2)</f>
        <v>0</v>
      </c>
      <c r="N206" s="195"/>
      <c r="O206" s="221" t="s">
        <v>295</v>
      </c>
      <c r="P206" s="32"/>
      <c r="Q206" s="32"/>
      <c r="R206" s="32"/>
      <c r="S206" s="32"/>
      <c r="T206" s="32"/>
      <c r="U206" s="32"/>
      <c r="V206" s="32"/>
      <c r="W206" s="32"/>
      <c r="X206" s="32"/>
      <c r="Y206" s="32"/>
      <c r="Z206" s="32"/>
      <c r="AA206" s="32"/>
      <c r="AB206" s="32"/>
      <c r="AC206" s="32"/>
      <c r="AD206" s="32"/>
      <c r="AE206" s="32" t="s">
        <v>1674</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93"/>
      <c r="D207" s="294"/>
      <c r="E207" s="295"/>
      <c r="F207" s="296"/>
      <c r="G207" s="297"/>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7">
        <v>50</v>
      </c>
      <c r="B208" s="176" t="s">
        <v>1989</v>
      </c>
      <c r="C208" s="202" t="s">
        <v>3671</v>
      </c>
      <c r="D208" s="181" t="s">
        <v>498</v>
      </c>
      <c r="E208" s="186">
        <v>1</v>
      </c>
      <c r="F208" s="193"/>
      <c r="G208" s="194">
        <f>ROUND(E208*F208,2)</f>
        <v>0</v>
      </c>
      <c r="H208" s="194">
        <v>21</v>
      </c>
      <c r="I208" s="194">
        <f>G208*(1+H208/100)</f>
        <v>0</v>
      </c>
      <c r="J208" s="194">
        <v>3.9500000000000004E-3</v>
      </c>
      <c r="K208" s="194">
        <f>ROUND(E208*J208,2)</f>
        <v>0</v>
      </c>
      <c r="L208" s="194">
        <v>0</v>
      </c>
      <c r="M208" s="194">
        <f>ROUND(E208*L208,2)</f>
        <v>0</v>
      </c>
      <c r="N208" s="195"/>
      <c r="O208" s="221" t="s">
        <v>295</v>
      </c>
      <c r="P208" s="32"/>
      <c r="Q208" s="32"/>
      <c r="R208" s="32"/>
      <c r="S208" s="32"/>
      <c r="T208" s="32"/>
      <c r="U208" s="32"/>
      <c r="V208" s="32"/>
      <c r="W208" s="32"/>
      <c r="X208" s="32"/>
      <c r="Y208" s="32"/>
      <c r="Z208" s="32"/>
      <c r="AA208" s="32"/>
      <c r="AB208" s="32"/>
      <c r="AC208" s="32"/>
      <c r="AD208" s="32"/>
      <c r="AE208" s="32" t="s">
        <v>1674</v>
      </c>
      <c r="AF208" s="32"/>
      <c r="AG208" s="32"/>
      <c r="AH208" s="32"/>
      <c r="AI208" s="32"/>
      <c r="AJ208" s="32"/>
      <c r="AK208" s="32"/>
      <c r="AL208" s="32"/>
      <c r="AM208" s="32">
        <v>21</v>
      </c>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93"/>
      <c r="D209" s="294"/>
      <c r="E209" s="295"/>
      <c r="F209" s="296"/>
      <c r="G209" s="29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51</v>
      </c>
      <c r="B210" s="176" t="s">
        <v>2005</v>
      </c>
      <c r="C210" s="202" t="s">
        <v>3672</v>
      </c>
      <c r="D210" s="181" t="s">
        <v>498</v>
      </c>
      <c r="E210" s="186">
        <v>2</v>
      </c>
      <c r="F210" s="193"/>
      <c r="G210" s="194">
        <f>ROUND(E210*F210,2)</f>
        <v>0</v>
      </c>
      <c r="H210" s="194">
        <v>21</v>
      </c>
      <c r="I210" s="194">
        <f>G210*(1+H210/100)</f>
        <v>0</v>
      </c>
      <c r="J210" s="194">
        <v>1.1999999999999999E-3</v>
      </c>
      <c r="K210" s="194">
        <f>ROUND(E210*J210,2)</f>
        <v>0</v>
      </c>
      <c r="L210" s="194">
        <v>0</v>
      </c>
      <c r="M210" s="194">
        <f>ROUND(E210*L210,2)</f>
        <v>0</v>
      </c>
      <c r="N210" s="195"/>
      <c r="O210" s="221" t="s">
        <v>295</v>
      </c>
      <c r="P210" s="32"/>
      <c r="Q210" s="32"/>
      <c r="R210" s="32"/>
      <c r="S210" s="32"/>
      <c r="T210" s="32"/>
      <c r="U210" s="32"/>
      <c r="V210" s="32"/>
      <c r="W210" s="32"/>
      <c r="X210" s="32"/>
      <c r="Y210" s="32"/>
      <c r="Z210" s="32"/>
      <c r="AA210" s="32"/>
      <c r="AB210" s="32"/>
      <c r="AC210" s="32"/>
      <c r="AD210" s="32"/>
      <c r="AE210" s="32" t="s">
        <v>1674</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93"/>
      <c r="D211" s="294"/>
      <c r="E211" s="295"/>
      <c r="F211" s="296"/>
      <c r="G211" s="297"/>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7">
        <v>52</v>
      </c>
      <c r="B212" s="176" t="s">
        <v>3673</v>
      </c>
      <c r="C212" s="202" t="s">
        <v>3674</v>
      </c>
      <c r="D212" s="181" t="s">
        <v>498</v>
      </c>
      <c r="E212" s="186">
        <v>1</v>
      </c>
      <c r="F212" s="193"/>
      <c r="G212" s="194">
        <f>ROUND(E212*F212,2)</f>
        <v>0</v>
      </c>
      <c r="H212" s="194">
        <v>21</v>
      </c>
      <c r="I212" s="194">
        <f>G212*(1+H212/100)</f>
        <v>0</v>
      </c>
      <c r="J212" s="194">
        <v>1.9E-2</v>
      </c>
      <c r="K212" s="194">
        <f>ROUND(E212*J212,2)</f>
        <v>0.02</v>
      </c>
      <c r="L212" s="194">
        <v>0</v>
      </c>
      <c r="M212" s="194">
        <f>ROUND(E212*L212,2)</f>
        <v>0</v>
      </c>
      <c r="N212" s="195"/>
      <c r="O212" s="221" t="s">
        <v>295</v>
      </c>
      <c r="P212" s="32"/>
      <c r="Q212" s="32"/>
      <c r="R212" s="32"/>
      <c r="S212" s="32"/>
      <c r="T212" s="32"/>
      <c r="U212" s="32"/>
      <c r="V212" s="32"/>
      <c r="W212" s="32"/>
      <c r="X212" s="32"/>
      <c r="Y212" s="32"/>
      <c r="Z212" s="32"/>
      <c r="AA212" s="32"/>
      <c r="AB212" s="32"/>
      <c r="AC212" s="32"/>
      <c r="AD212" s="32"/>
      <c r="AE212" s="32" t="s">
        <v>1674</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53</v>
      </c>
      <c r="B214" s="176" t="s">
        <v>2007</v>
      </c>
      <c r="C214" s="202" t="s">
        <v>3675</v>
      </c>
      <c r="D214" s="181" t="s">
        <v>498</v>
      </c>
      <c r="E214" s="186">
        <v>4</v>
      </c>
      <c r="F214" s="193"/>
      <c r="G214" s="194">
        <f>ROUND(E214*F214,2)</f>
        <v>0</v>
      </c>
      <c r="H214" s="194">
        <v>21</v>
      </c>
      <c r="I214" s="194">
        <f>G214*(1+H214/100)</f>
        <v>0</v>
      </c>
      <c r="J214" s="194">
        <v>5.6999999999999998E-4</v>
      </c>
      <c r="K214" s="194">
        <f>ROUND(E214*J214,2)</f>
        <v>0</v>
      </c>
      <c r="L214" s="194">
        <v>0</v>
      </c>
      <c r="M214" s="194">
        <f>ROUND(E214*L214,2)</f>
        <v>0</v>
      </c>
      <c r="N214" s="195"/>
      <c r="O214" s="221" t="s">
        <v>295</v>
      </c>
      <c r="P214" s="32"/>
      <c r="Q214" s="32"/>
      <c r="R214" s="32"/>
      <c r="S214" s="32"/>
      <c r="T214" s="32"/>
      <c r="U214" s="32"/>
      <c r="V214" s="32"/>
      <c r="W214" s="32"/>
      <c r="X214" s="32"/>
      <c r="Y214" s="32"/>
      <c r="Z214" s="32"/>
      <c r="AA214" s="32"/>
      <c r="AB214" s="32"/>
      <c r="AC214" s="32"/>
      <c r="AD214" s="32"/>
      <c r="AE214" s="32" t="s">
        <v>1674</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54</v>
      </c>
      <c r="B216" s="176" t="s">
        <v>2009</v>
      </c>
      <c r="C216" s="202" t="s">
        <v>3676</v>
      </c>
      <c r="D216" s="181" t="s">
        <v>498</v>
      </c>
      <c r="E216" s="186">
        <v>1</v>
      </c>
      <c r="F216" s="193"/>
      <c r="G216" s="194">
        <f>ROUND(E216*F216,2)</f>
        <v>0</v>
      </c>
      <c r="H216" s="194">
        <v>21</v>
      </c>
      <c r="I216" s="194">
        <f>G216*(1+H216/100)</f>
        <v>0</v>
      </c>
      <c r="J216" s="194">
        <v>2E-3</v>
      </c>
      <c r="K216" s="194">
        <f>ROUND(E216*J216,2)</f>
        <v>0</v>
      </c>
      <c r="L216" s="194">
        <v>0</v>
      </c>
      <c r="M216" s="194">
        <f>ROUND(E216*L216,2)</f>
        <v>0</v>
      </c>
      <c r="N216" s="195"/>
      <c r="O216" s="221" t="s">
        <v>295</v>
      </c>
      <c r="P216" s="32"/>
      <c r="Q216" s="32"/>
      <c r="R216" s="32"/>
      <c r="S216" s="32"/>
      <c r="T216" s="32"/>
      <c r="U216" s="32"/>
      <c r="V216" s="32"/>
      <c r="W216" s="32"/>
      <c r="X216" s="32"/>
      <c r="Y216" s="32"/>
      <c r="Z216" s="32"/>
      <c r="AA216" s="32"/>
      <c r="AB216" s="32"/>
      <c r="AC216" s="32"/>
      <c r="AD216" s="32"/>
      <c r="AE216" s="32" t="s">
        <v>1674</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93"/>
      <c r="D217" s="294"/>
      <c r="E217" s="295"/>
      <c r="F217" s="296"/>
      <c r="G217" s="29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7">
        <v>55</v>
      </c>
      <c r="B218" s="176" t="s">
        <v>3677</v>
      </c>
      <c r="C218" s="202" t="s">
        <v>3678</v>
      </c>
      <c r="D218" s="181" t="s">
        <v>560</v>
      </c>
      <c r="E218" s="186">
        <v>23</v>
      </c>
      <c r="F218" s="193"/>
      <c r="G218" s="194">
        <f>ROUND(E218*F218,2)</f>
        <v>0</v>
      </c>
      <c r="H218" s="194">
        <v>21</v>
      </c>
      <c r="I218" s="194">
        <f>G218*(1+H218/100)</f>
        <v>0</v>
      </c>
      <c r="J218" s="194">
        <v>1.89E-3</v>
      </c>
      <c r="K218" s="194">
        <f>ROUND(E218*J218,2)</f>
        <v>0.04</v>
      </c>
      <c r="L218" s="194">
        <v>0</v>
      </c>
      <c r="M218" s="194">
        <f>ROUND(E218*L218,2)</f>
        <v>0</v>
      </c>
      <c r="N218" s="195" t="s">
        <v>479</v>
      </c>
      <c r="O218" s="221" t="s">
        <v>281</v>
      </c>
      <c r="P218" s="32"/>
      <c r="Q218" s="32"/>
      <c r="R218" s="32"/>
      <c r="S218" s="32"/>
      <c r="T218" s="32"/>
      <c r="U218" s="32"/>
      <c r="V218" s="32"/>
      <c r="W218" s="32"/>
      <c r="X218" s="32"/>
      <c r="Y218" s="32"/>
      <c r="Z218" s="32"/>
      <c r="AA218" s="32"/>
      <c r="AB218" s="32"/>
      <c r="AC218" s="32"/>
      <c r="AD218" s="32"/>
      <c r="AE218" s="32" t="s">
        <v>523</v>
      </c>
      <c r="AF218" s="32"/>
      <c r="AG218" s="32"/>
      <c r="AH218" s="32"/>
      <c r="AI218" s="32"/>
      <c r="AJ218" s="32"/>
      <c r="AK218" s="32"/>
      <c r="AL218" s="32"/>
      <c r="AM218" s="32">
        <v>21</v>
      </c>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93"/>
      <c r="D219" s="294"/>
      <c r="E219" s="295"/>
      <c r="F219" s="296"/>
      <c r="G219" s="297"/>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56</v>
      </c>
      <c r="B220" s="176" t="s">
        <v>3679</v>
      </c>
      <c r="C220" s="202" t="s">
        <v>3680</v>
      </c>
      <c r="D220" s="181" t="s">
        <v>560</v>
      </c>
      <c r="E220" s="186">
        <v>6</v>
      </c>
      <c r="F220" s="193"/>
      <c r="G220" s="194">
        <f>ROUND(E220*F220,2)</f>
        <v>0</v>
      </c>
      <c r="H220" s="194">
        <v>21</v>
      </c>
      <c r="I220" s="194">
        <f>G220*(1+H220/100)</f>
        <v>0</v>
      </c>
      <c r="J220" s="194">
        <v>8.9700000000000005E-3</v>
      </c>
      <c r="K220" s="194">
        <f>ROUND(E220*J220,2)</f>
        <v>0.05</v>
      </c>
      <c r="L220" s="194">
        <v>0</v>
      </c>
      <c r="M220" s="194">
        <f>ROUND(E220*L220,2)</f>
        <v>0</v>
      </c>
      <c r="N220" s="195" t="s">
        <v>479</v>
      </c>
      <c r="O220" s="221" t="s">
        <v>281</v>
      </c>
      <c r="P220" s="32"/>
      <c r="Q220" s="32"/>
      <c r="R220" s="32"/>
      <c r="S220" s="32"/>
      <c r="T220" s="32"/>
      <c r="U220" s="32"/>
      <c r="V220" s="32"/>
      <c r="W220" s="32"/>
      <c r="X220" s="32"/>
      <c r="Y220" s="32"/>
      <c r="Z220" s="32"/>
      <c r="AA220" s="32"/>
      <c r="AB220" s="32"/>
      <c r="AC220" s="32"/>
      <c r="AD220" s="32"/>
      <c r="AE220" s="32" t="s">
        <v>523</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ht="22.5" outlineLevel="1" x14ac:dyDescent="0.2">
      <c r="A222" s="217">
        <v>57</v>
      </c>
      <c r="B222" s="176" t="s">
        <v>3681</v>
      </c>
      <c r="C222" s="202" t="s">
        <v>3682</v>
      </c>
      <c r="D222" s="181" t="s">
        <v>498</v>
      </c>
      <c r="E222" s="186">
        <v>1</v>
      </c>
      <c r="F222" s="193"/>
      <c r="G222" s="194">
        <f>ROUND(E222*F222,2)</f>
        <v>0</v>
      </c>
      <c r="H222" s="194">
        <v>21</v>
      </c>
      <c r="I222" s="194">
        <f>G222*(1+H222/100)</f>
        <v>0</v>
      </c>
      <c r="J222" s="194">
        <v>5.5999999999999999E-3</v>
      </c>
      <c r="K222" s="194">
        <f>ROUND(E222*J222,2)</f>
        <v>0.01</v>
      </c>
      <c r="L222" s="194">
        <v>0</v>
      </c>
      <c r="M222" s="194">
        <f>ROUND(E222*L222,2)</f>
        <v>0</v>
      </c>
      <c r="N222" s="195" t="s">
        <v>479</v>
      </c>
      <c r="O222" s="221" t="s">
        <v>281</v>
      </c>
      <c r="P222" s="32"/>
      <c r="Q222" s="32"/>
      <c r="R222" s="32"/>
      <c r="S222" s="32"/>
      <c r="T222" s="32"/>
      <c r="U222" s="32"/>
      <c r="V222" s="32"/>
      <c r="W222" s="32"/>
      <c r="X222" s="32"/>
      <c r="Y222" s="32"/>
      <c r="Z222" s="32"/>
      <c r="AA222" s="32"/>
      <c r="AB222" s="32"/>
      <c r="AC222" s="32"/>
      <c r="AD222" s="32"/>
      <c r="AE222" s="32" t="s">
        <v>523</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58</v>
      </c>
      <c r="B224" s="176" t="s">
        <v>3683</v>
      </c>
      <c r="C224" s="202" t="s">
        <v>3684</v>
      </c>
      <c r="D224" s="181" t="s">
        <v>498</v>
      </c>
      <c r="E224" s="186">
        <v>3</v>
      </c>
      <c r="F224" s="193"/>
      <c r="G224" s="194">
        <f>ROUND(E224*F224,2)</f>
        <v>0</v>
      </c>
      <c r="H224" s="194">
        <v>21</v>
      </c>
      <c r="I224" s="194">
        <f>G224*(1+H224/100)</f>
        <v>0</v>
      </c>
      <c r="J224" s="194">
        <v>3.5000000000000001E-3</v>
      </c>
      <c r="K224" s="194">
        <f>ROUND(E224*J224,2)</f>
        <v>0.01</v>
      </c>
      <c r="L224" s="194">
        <v>0</v>
      </c>
      <c r="M224" s="194">
        <f>ROUND(E224*L224,2)</f>
        <v>0</v>
      </c>
      <c r="N224" s="195" t="s">
        <v>479</v>
      </c>
      <c r="O224" s="221" t="s">
        <v>281</v>
      </c>
      <c r="P224" s="32"/>
      <c r="Q224" s="32"/>
      <c r="R224" s="32"/>
      <c r="S224" s="32"/>
      <c r="T224" s="32"/>
      <c r="U224" s="32"/>
      <c r="V224" s="32"/>
      <c r="W224" s="32"/>
      <c r="X224" s="32"/>
      <c r="Y224" s="32"/>
      <c r="Z224" s="32"/>
      <c r="AA224" s="32"/>
      <c r="AB224" s="32"/>
      <c r="AC224" s="32"/>
      <c r="AD224" s="32"/>
      <c r="AE224" s="32" t="s">
        <v>523</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x14ac:dyDescent="0.2">
      <c r="A226" s="216" t="s">
        <v>276</v>
      </c>
      <c r="B226" s="175" t="s">
        <v>157</v>
      </c>
      <c r="C226" s="201" t="s">
        <v>158</v>
      </c>
      <c r="D226" s="180"/>
      <c r="E226" s="185"/>
      <c r="F226" s="304">
        <f>SUM(G227:G231)</f>
        <v>0</v>
      </c>
      <c r="G226" s="305"/>
      <c r="H226" s="191"/>
      <c r="I226" s="191">
        <f>SUM(I227:I231)</f>
        <v>0</v>
      </c>
      <c r="J226" s="191"/>
      <c r="K226" s="191">
        <f>SUM(K227:K231)</f>
        <v>0</v>
      </c>
      <c r="L226" s="191"/>
      <c r="M226" s="191">
        <f>SUM(M227:M231)</f>
        <v>0</v>
      </c>
      <c r="N226" s="192"/>
      <c r="O226" s="220"/>
      <c r="AE226" t="s">
        <v>277</v>
      </c>
    </row>
    <row r="227" spans="1:60" outlineLevel="1" x14ac:dyDescent="0.2">
      <c r="A227" s="218"/>
      <c r="B227" s="318" t="s">
        <v>1918</v>
      </c>
      <c r="C227" s="319"/>
      <c r="D227" s="320"/>
      <c r="E227" s="321"/>
      <c r="F227" s="322"/>
      <c r="G227" s="323"/>
      <c r="H227" s="194"/>
      <c r="I227" s="194"/>
      <c r="J227" s="194"/>
      <c r="K227" s="194"/>
      <c r="L227" s="194"/>
      <c r="M227" s="194"/>
      <c r="N227" s="195"/>
      <c r="O227" s="221"/>
      <c r="P227" s="32"/>
      <c r="Q227" s="32"/>
      <c r="R227" s="32"/>
      <c r="S227" s="32"/>
      <c r="T227" s="32"/>
      <c r="U227" s="32"/>
      <c r="V227" s="32"/>
      <c r="W227" s="32"/>
      <c r="X227" s="32"/>
      <c r="Y227" s="32"/>
      <c r="Z227" s="32"/>
      <c r="AA227" s="32"/>
      <c r="AB227" s="32"/>
      <c r="AC227" s="32">
        <v>0</v>
      </c>
      <c r="AD227" s="32"/>
      <c r="AE227" s="32" t="s">
        <v>377</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1919</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379</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59</v>
      </c>
      <c r="B229" s="176" t="s">
        <v>1920</v>
      </c>
      <c r="C229" s="202" t="s">
        <v>1921</v>
      </c>
      <c r="D229" s="181" t="s">
        <v>478</v>
      </c>
      <c r="E229" s="186">
        <v>62.817720000000001</v>
      </c>
      <c r="F229" s="193"/>
      <c r="G229" s="194">
        <f>ROUND(E229*F229,2)</f>
        <v>0</v>
      </c>
      <c r="H229" s="194">
        <v>21</v>
      </c>
      <c r="I229" s="194">
        <f>G229*(1+H229/100)</f>
        <v>0</v>
      </c>
      <c r="J229" s="194">
        <v>0</v>
      </c>
      <c r="K229" s="194">
        <f>ROUND(E229*J229,2)</f>
        <v>0</v>
      </c>
      <c r="L229" s="194">
        <v>0</v>
      </c>
      <c r="M229" s="194">
        <f>ROUND(E229*L229,2)</f>
        <v>0</v>
      </c>
      <c r="N229" s="195" t="s">
        <v>743</v>
      </c>
      <c r="O229" s="221" t="s">
        <v>281</v>
      </c>
      <c r="P229" s="32"/>
      <c r="Q229" s="32"/>
      <c r="R229" s="32"/>
      <c r="S229" s="32"/>
      <c r="T229" s="32"/>
      <c r="U229" s="32"/>
      <c r="V229" s="32"/>
      <c r="W229" s="32"/>
      <c r="X229" s="32"/>
      <c r="Y229" s="32"/>
      <c r="Z229" s="32"/>
      <c r="AA229" s="32"/>
      <c r="AB229" s="32"/>
      <c r="AC229" s="32"/>
      <c r="AD229" s="32"/>
      <c r="AE229" s="32" t="s">
        <v>781</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03" t="s">
        <v>1922</v>
      </c>
      <c r="D230" s="182"/>
      <c r="E230" s="187"/>
      <c r="F230" s="196"/>
      <c r="G230" s="196"/>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284</v>
      </c>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ht="13.5" outlineLevel="1" thickBot="1" x14ac:dyDescent="0.25">
      <c r="A231" s="227"/>
      <c r="B231" s="228"/>
      <c r="C231" s="306"/>
      <c r="D231" s="307"/>
      <c r="E231" s="308"/>
      <c r="F231" s="309"/>
      <c r="G231" s="310"/>
      <c r="H231" s="229"/>
      <c r="I231" s="229"/>
      <c r="J231" s="229"/>
      <c r="K231" s="229"/>
      <c r="L231" s="229"/>
      <c r="M231" s="229"/>
      <c r="N231" s="230"/>
      <c r="O231" s="23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x14ac:dyDescent="0.2">
      <c r="A232" s="166"/>
      <c r="B232" s="178" t="s">
        <v>338</v>
      </c>
      <c r="C232" s="204" t="s">
        <v>338</v>
      </c>
      <c r="D232" s="183"/>
      <c r="E232" s="188"/>
      <c r="F232" s="197"/>
      <c r="G232" s="197"/>
      <c r="H232" s="197"/>
      <c r="I232" s="197"/>
      <c r="J232" s="197"/>
      <c r="K232" s="197"/>
      <c r="L232" s="197"/>
      <c r="M232" s="197"/>
      <c r="N232" s="197"/>
      <c r="O232" s="198"/>
    </row>
    <row r="233" spans="1:60" hidden="1" x14ac:dyDescent="0.2">
      <c r="A233" s="206"/>
      <c r="B233" s="199"/>
      <c r="C233" s="205"/>
      <c r="D233" s="144"/>
      <c r="E233" s="46"/>
      <c r="F233" s="46"/>
      <c r="G233" s="46"/>
      <c r="H233" s="46"/>
      <c r="I233" s="46"/>
      <c r="J233" s="46"/>
      <c r="K233" s="46"/>
      <c r="L233" s="46"/>
      <c r="M233" s="46"/>
      <c r="N233" s="46"/>
      <c r="O233" s="143"/>
    </row>
    <row r="234" spans="1:60" hidden="1" x14ac:dyDescent="0.2">
      <c r="A234" s="209"/>
      <c r="B234" s="210" t="s">
        <v>339</v>
      </c>
      <c r="C234" s="211"/>
      <c r="D234" s="212"/>
      <c r="E234" s="213"/>
      <c r="F234" s="213"/>
      <c r="G234" s="214">
        <f>F9+F49+F128+F141+F226</f>
        <v>0</v>
      </c>
      <c r="H234" s="39"/>
      <c r="I234" s="39"/>
      <c r="J234" s="39"/>
      <c r="K234" s="39"/>
      <c r="L234" s="39"/>
      <c r="M234" s="39"/>
      <c r="N234" s="39"/>
      <c r="O234" s="145"/>
    </row>
    <row r="235" spans="1:60" x14ac:dyDescent="0.2">
      <c r="D235" s="142"/>
    </row>
    <row r="236" spans="1:60" x14ac:dyDescent="0.2">
      <c r="D236" s="142"/>
    </row>
    <row r="237" spans="1:60" x14ac:dyDescent="0.2">
      <c r="D237" s="142"/>
    </row>
    <row r="238" spans="1:60" x14ac:dyDescent="0.2">
      <c r="D238" s="142"/>
    </row>
    <row r="239" spans="1:60" x14ac:dyDescent="0.2">
      <c r="D239" s="142"/>
    </row>
    <row r="240" spans="1:60"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OasoSqnyYwCVCKOcvpQQ7eaP9AGnxsTtKPhd1F0IiyMr8fS0GHG/tPGnuYamDblFttgHFuGxwOMxm2jSr+J4ew==" saltValue="P77SVzdOb16diu6NHmce8Q==" spinCount="100000" sheet="1"/>
  <mergeCells count="134">
    <mergeCell ref="B228:G228"/>
    <mergeCell ref="C231:G231"/>
    <mergeCell ref="C219:G219"/>
    <mergeCell ref="C221:G221"/>
    <mergeCell ref="C223:G223"/>
    <mergeCell ref="C225:G225"/>
    <mergeCell ref="F226:G226"/>
    <mergeCell ref="B227:G227"/>
    <mergeCell ref="C207:G207"/>
    <mergeCell ref="C209:G209"/>
    <mergeCell ref="C211:G211"/>
    <mergeCell ref="C213:G213"/>
    <mergeCell ref="C215:G215"/>
    <mergeCell ref="C217:G217"/>
    <mergeCell ref="C195:G195"/>
    <mergeCell ref="C197:G197"/>
    <mergeCell ref="C199:G199"/>
    <mergeCell ref="C201:G201"/>
    <mergeCell ref="C203:G203"/>
    <mergeCell ref="C205:G205"/>
    <mergeCell ref="B187:G187"/>
    <mergeCell ref="B188:G188"/>
    <mergeCell ref="B189:G189"/>
    <mergeCell ref="C191:G191"/>
    <mergeCell ref="B192:G192"/>
    <mergeCell ref="B193:G193"/>
    <mergeCell ref="B179:G179"/>
    <mergeCell ref="C181:G181"/>
    <mergeCell ref="B182:G182"/>
    <mergeCell ref="B183:G183"/>
    <mergeCell ref="B184:G184"/>
    <mergeCell ref="C186:G186"/>
    <mergeCell ref="B172:G172"/>
    <mergeCell ref="B173:G173"/>
    <mergeCell ref="B174:G174"/>
    <mergeCell ref="C176:G176"/>
    <mergeCell ref="B177:G177"/>
    <mergeCell ref="B178:G178"/>
    <mergeCell ref="B164:G164"/>
    <mergeCell ref="C166:G166"/>
    <mergeCell ref="B167:G167"/>
    <mergeCell ref="B168:G168"/>
    <mergeCell ref="B169:G169"/>
    <mergeCell ref="C171:G171"/>
    <mergeCell ref="C157:G157"/>
    <mergeCell ref="B158:G158"/>
    <mergeCell ref="B159:G159"/>
    <mergeCell ref="C161:G161"/>
    <mergeCell ref="B162:G162"/>
    <mergeCell ref="B163:G163"/>
    <mergeCell ref="C148:G148"/>
    <mergeCell ref="C150:G150"/>
    <mergeCell ref="B151:G151"/>
    <mergeCell ref="C153:G153"/>
    <mergeCell ref="B154:G154"/>
    <mergeCell ref="B155:G155"/>
    <mergeCell ref="C140:G140"/>
    <mergeCell ref="F141:G141"/>
    <mergeCell ref="B142:G142"/>
    <mergeCell ref="B143:G143"/>
    <mergeCell ref="C145:G145"/>
    <mergeCell ref="B146:G146"/>
    <mergeCell ref="F128:G128"/>
    <mergeCell ref="B129:G129"/>
    <mergeCell ref="B130:G130"/>
    <mergeCell ref="C136:G136"/>
    <mergeCell ref="B137:G137"/>
    <mergeCell ref="B138:G138"/>
    <mergeCell ref="C120:G120"/>
    <mergeCell ref="B121:G121"/>
    <mergeCell ref="C123:G123"/>
    <mergeCell ref="B124:G124"/>
    <mergeCell ref="B125:G125"/>
    <mergeCell ref="C127:G127"/>
    <mergeCell ref="C105:G105"/>
    <mergeCell ref="B106:G106"/>
    <mergeCell ref="B107:G107"/>
    <mergeCell ref="C112:G112"/>
    <mergeCell ref="B113:G113"/>
    <mergeCell ref="B114:G114"/>
    <mergeCell ref="B95:G95"/>
    <mergeCell ref="C98:G98"/>
    <mergeCell ref="B99:G99"/>
    <mergeCell ref="B100:G100"/>
    <mergeCell ref="C102:G102"/>
    <mergeCell ref="B103:G103"/>
    <mergeCell ref="B84:G84"/>
    <mergeCell ref="C86:G86"/>
    <mergeCell ref="B87:G87"/>
    <mergeCell ref="B88:G88"/>
    <mergeCell ref="C91:G91"/>
    <mergeCell ref="C94:G94"/>
    <mergeCell ref="C74:G74"/>
    <mergeCell ref="C77:G77"/>
    <mergeCell ref="B78:G78"/>
    <mergeCell ref="B79:G79"/>
    <mergeCell ref="C82:G82"/>
    <mergeCell ref="B83:G83"/>
    <mergeCell ref="B58:G58"/>
    <mergeCell ref="B59:G59"/>
    <mergeCell ref="C66:G66"/>
    <mergeCell ref="C69:G69"/>
    <mergeCell ref="B70:G70"/>
    <mergeCell ref="B71:G71"/>
    <mergeCell ref="C48:G48"/>
    <mergeCell ref="F49:G49"/>
    <mergeCell ref="B50:G50"/>
    <mergeCell ref="B51:G51"/>
    <mergeCell ref="C54:G54"/>
    <mergeCell ref="C57:G57"/>
    <mergeCell ref="C37:G37"/>
    <mergeCell ref="B38:G38"/>
    <mergeCell ref="B39:G39"/>
    <mergeCell ref="C41:G41"/>
    <mergeCell ref="B42:G42"/>
    <mergeCell ref="C45:G45"/>
    <mergeCell ref="B25:G25"/>
    <mergeCell ref="C29:G29"/>
    <mergeCell ref="B30:G30"/>
    <mergeCell ref="C32:G32"/>
    <mergeCell ref="C34:G34"/>
    <mergeCell ref="B35:G35"/>
    <mergeCell ref="B16:G16"/>
    <mergeCell ref="B17:G17"/>
    <mergeCell ref="C20:G20"/>
    <mergeCell ref="B21:G21"/>
    <mergeCell ref="C23:G23"/>
    <mergeCell ref="B24:G24"/>
    <mergeCell ref="A1:G1"/>
    <mergeCell ref="C7:G7"/>
    <mergeCell ref="F9:G9"/>
    <mergeCell ref="B10:G10"/>
    <mergeCell ref="C12:G12"/>
    <mergeCell ref="C15:G15"/>
  </mergeCells>
  <pageMargins left="0.59055118110236204" right="0.39370078740157499" top="0.78740157499999996" bottom="0.78740157499999996"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92"/>
  <sheetViews>
    <sheetView workbookViewId="0">
      <selection sqref="A1:J50"/>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x14ac:dyDescent="0.2">
      <c r="A1" s="23" t="s">
        <v>1</v>
      </c>
      <c r="B1" s="28" t="str">
        <f>Stavba!CisloStavby</f>
        <v>SE1701</v>
      </c>
      <c r="C1" s="31" t="str">
        <f>Stavba!NazevStavby</f>
        <v>Výstavba výrobní haly sklovláknobetobetonových dílců DAKOBET</v>
      </c>
      <c r="D1" s="31"/>
      <c r="E1" s="31"/>
      <c r="F1" s="31"/>
      <c r="G1" s="24"/>
      <c r="H1" s="33"/>
    </row>
    <row r="2" spans="1:8" ht="13.5" thickBot="1" x14ac:dyDescent="0.25">
      <c r="A2" s="25" t="s">
        <v>27</v>
      </c>
      <c r="B2" s="30"/>
      <c r="C2" s="280"/>
      <c r="D2" s="280"/>
      <c r="E2" s="280"/>
      <c r="F2" s="280"/>
      <c r="G2" s="26" t="s">
        <v>15</v>
      </c>
      <c r="H2" s="34"/>
    </row>
    <row r="3" spans="1:8" ht="13.5" thickTop="1" x14ac:dyDescent="0.2"/>
    <row r="4" spans="1:8" ht="18" x14ac:dyDescent="0.25">
      <c r="A4" s="279" t="s">
        <v>16</v>
      </c>
      <c r="B4" s="279"/>
      <c r="C4" s="279"/>
      <c r="D4" s="279"/>
      <c r="E4" s="279"/>
      <c r="F4" s="279"/>
      <c r="G4" s="279"/>
      <c r="H4" s="279"/>
    </row>
    <row r="6" spans="1:8" ht="15.75" x14ac:dyDescent="0.25">
      <c r="A6" s="32" t="s">
        <v>24</v>
      </c>
      <c r="B6" s="29">
        <f>B2</f>
        <v>0</v>
      </c>
    </row>
    <row r="7" spans="1:8" ht="15.75" x14ac:dyDescent="0.25">
      <c r="B7" s="281">
        <f>C2</f>
        <v>0</v>
      </c>
      <c r="C7" s="282"/>
      <c r="D7" s="282"/>
      <c r="E7" s="282"/>
      <c r="F7" s="282"/>
      <c r="G7" s="282"/>
    </row>
    <row r="9" spans="1:8" s="32" customFormat="1" ht="12.75" customHeight="1" x14ac:dyDescent="0.2">
      <c r="A9" s="32" t="s">
        <v>26</v>
      </c>
      <c r="H9" s="36"/>
    </row>
    <row r="10" spans="1:8" s="32" customFormat="1" ht="12.75" customHeight="1" x14ac:dyDescent="0.2">
      <c r="H10" s="36"/>
    </row>
    <row r="11" spans="1:8" s="32" customFormat="1" ht="12.75" customHeight="1" x14ac:dyDescent="0.2">
      <c r="H11" s="36"/>
    </row>
    <row r="12" spans="1:8" s="32" customFormat="1" ht="12.75" customHeight="1" x14ac:dyDescent="0.2">
      <c r="H12" s="36"/>
    </row>
    <row r="13" spans="1:8" s="32" customFormat="1" ht="12.75" customHeight="1" x14ac:dyDescent="0.2">
      <c r="H13" s="36"/>
    </row>
    <row r="14" spans="1:8" s="32" customFormat="1" ht="12.75" customHeight="1" x14ac:dyDescent="0.2">
      <c r="H14" s="36"/>
    </row>
    <row r="15" spans="1:8" s="32" customFormat="1" ht="12.75" customHeight="1" x14ac:dyDescent="0.2">
      <c r="H15" s="36"/>
    </row>
    <row r="16" spans="1:8" s="32" customFormat="1" ht="12.75" customHeight="1" x14ac:dyDescent="0.2">
      <c r="H16" s="36"/>
    </row>
    <row r="17" spans="8:8" s="32" customFormat="1" ht="12.75" customHeight="1" x14ac:dyDescent="0.2">
      <c r="H17" s="36"/>
    </row>
    <row r="18" spans="8:8" s="32" customFormat="1" ht="12.75" customHeight="1" x14ac:dyDescent="0.2">
      <c r="H18" s="36"/>
    </row>
    <row r="19" spans="8:8" s="32" customFormat="1" ht="12.75" customHeight="1" x14ac:dyDescent="0.2">
      <c r="H19" s="36"/>
    </row>
    <row r="20" spans="8:8" s="32" customFormat="1" ht="12.75" customHeight="1" x14ac:dyDescent="0.2">
      <c r="H20" s="36"/>
    </row>
    <row r="21" spans="8:8" s="32" customFormat="1" ht="12.75" customHeight="1" x14ac:dyDescent="0.2">
      <c r="H21" s="36"/>
    </row>
    <row r="22" spans="8:8" s="32" customFormat="1" ht="12.75" customHeight="1" x14ac:dyDescent="0.2">
      <c r="H22" s="36"/>
    </row>
    <row r="23" spans="8:8" s="32" customFormat="1" ht="12.75" customHeight="1" x14ac:dyDescent="0.2">
      <c r="H23" s="36"/>
    </row>
    <row r="24" spans="8:8" s="32" customFormat="1" ht="12.75" customHeight="1" x14ac:dyDescent="0.2">
      <c r="H24" s="36"/>
    </row>
    <row r="25" spans="8:8" s="32" customFormat="1" ht="12.75" customHeight="1" x14ac:dyDescent="0.2">
      <c r="H25" s="36"/>
    </row>
    <row r="26" spans="8:8" s="32" customFormat="1" ht="12.75" customHeight="1" x14ac:dyDescent="0.2">
      <c r="H26" s="36"/>
    </row>
    <row r="27" spans="8:8" s="32" customFormat="1" ht="12.75" customHeight="1" x14ac:dyDescent="0.2">
      <c r="H27" s="36"/>
    </row>
    <row r="28" spans="8:8" s="32" customFormat="1" ht="12.75" customHeight="1" x14ac:dyDescent="0.2">
      <c r="H28" s="36"/>
    </row>
    <row r="29" spans="8:8" s="32" customFormat="1" ht="12.75" customHeight="1" x14ac:dyDescent="0.2">
      <c r="H29" s="36"/>
    </row>
    <row r="30" spans="8:8" s="32" customFormat="1" ht="12.75" customHeight="1" x14ac:dyDescent="0.2">
      <c r="H30" s="36"/>
    </row>
    <row r="31" spans="8:8" s="32" customFormat="1" ht="12.75" customHeight="1" x14ac:dyDescent="0.2">
      <c r="H31" s="36"/>
    </row>
    <row r="32" spans="8:8" s="32" customFormat="1" ht="12.75" customHeight="1" x14ac:dyDescent="0.2">
      <c r="H32" s="36"/>
    </row>
    <row r="33" spans="8:8" s="32" customFormat="1" ht="12.75" customHeight="1" x14ac:dyDescent="0.2">
      <c r="H33" s="36"/>
    </row>
    <row r="34" spans="8:8" s="32" customFormat="1" ht="12.75" customHeight="1" x14ac:dyDescent="0.2">
      <c r="H34" s="36"/>
    </row>
    <row r="35" spans="8:8" s="32" customFormat="1" ht="12.75" customHeight="1" x14ac:dyDescent="0.2">
      <c r="H35" s="36"/>
    </row>
    <row r="36" spans="8:8" s="32" customFormat="1" ht="12.75" customHeight="1" x14ac:dyDescent="0.2">
      <c r="H36" s="36"/>
    </row>
    <row r="37" spans="8:8" s="32" customFormat="1" ht="12.75" customHeight="1" x14ac:dyDescent="0.2">
      <c r="H37" s="36"/>
    </row>
    <row r="38" spans="8:8" s="32" customFormat="1" ht="12.75" customHeight="1" x14ac:dyDescent="0.2">
      <c r="H38" s="36"/>
    </row>
    <row r="39" spans="8:8" s="32" customFormat="1" ht="12.75" customHeight="1" x14ac:dyDescent="0.2">
      <c r="H39" s="36"/>
    </row>
    <row r="40" spans="8:8" s="32" customFormat="1" ht="12.75" customHeight="1" x14ac:dyDescent="0.2">
      <c r="H40" s="36"/>
    </row>
    <row r="41" spans="8:8" s="32" customFormat="1" ht="12.75" customHeight="1" x14ac:dyDescent="0.2">
      <c r="H41" s="36"/>
    </row>
    <row r="42" spans="8:8" s="32" customFormat="1" ht="12.75" customHeight="1" x14ac:dyDescent="0.2">
      <c r="H42" s="36"/>
    </row>
    <row r="43" spans="8:8" s="32" customFormat="1" ht="12.75" customHeight="1" x14ac:dyDescent="0.2">
      <c r="H43" s="36"/>
    </row>
    <row r="44" spans="8:8" s="32" customFormat="1" ht="12.75" customHeight="1" x14ac:dyDescent="0.2">
      <c r="H44" s="36"/>
    </row>
    <row r="45" spans="8:8" s="32" customFormat="1" ht="12.75" customHeight="1" x14ac:dyDescent="0.2">
      <c r="H45" s="36"/>
    </row>
    <row r="46" spans="8:8" s="32" customFormat="1" ht="12.75" customHeight="1" x14ac:dyDescent="0.2">
      <c r="H46" s="36"/>
    </row>
    <row r="47" spans="8:8" s="32" customFormat="1" ht="12.75" customHeight="1" x14ac:dyDescent="0.2">
      <c r="H47" s="36"/>
    </row>
    <row r="48" spans="8:8" s="32" customFormat="1" ht="12.75" customHeight="1" x14ac:dyDescent="0.2">
      <c r="H48" s="36"/>
    </row>
    <row r="49" spans="8:8" s="32" customFormat="1" ht="12.75" customHeight="1" x14ac:dyDescent="0.2">
      <c r="H49" s="36"/>
    </row>
    <row r="50" spans="8:8" s="32" customFormat="1" ht="12.75" customHeight="1" x14ac:dyDescent="0.2">
      <c r="H50" s="36"/>
    </row>
    <row r="51" spans="8:8" s="32" customFormat="1" ht="12.75" customHeight="1" x14ac:dyDescent="0.2">
      <c r="H51" s="36"/>
    </row>
    <row r="52" spans="8:8" s="32" customFormat="1" ht="12.75" customHeight="1" x14ac:dyDescent="0.2">
      <c r="H52" s="36"/>
    </row>
    <row r="53" spans="8:8" s="32" customFormat="1" ht="12.75" customHeight="1" x14ac:dyDescent="0.2">
      <c r="H53" s="36"/>
    </row>
    <row r="54" spans="8:8" s="32" customFormat="1" ht="12.75" customHeight="1" x14ac:dyDescent="0.2">
      <c r="H54" s="36"/>
    </row>
    <row r="55" spans="8:8" s="32" customFormat="1" ht="12.75" customHeight="1" x14ac:dyDescent="0.2">
      <c r="H55" s="36"/>
    </row>
    <row r="56" spans="8:8" s="32" customFormat="1" ht="12.75" customHeight="1" x14ac:dyDescent="0.2">
      <c r="H56" s="36"/>
    </row>
    <row r="57" spans="8:8" s="32" customFormat="1" ht="12.75" customHeight="1" x14ac:dyDescent="0.2">
      <c r="H57" s="36"/>
    </row>
    <row r="58" spans="8:8" s="32" customFormat="1" ht="12.75" customHeight="1" x14ac:dyDescent="0.2">
      <c r="H58" s="36"/>
    </row>
    <row r="59" spans="8:8" s="32" customFormat="1" ht="12.75" customHeight="1" x14ac:dyDescent="0.2">
      <c r="H59" s="36"/>
    </row>
    <row r="60" spans="8:8" s="32" customFormat="1" ht="12.75" customHeight="1" x14ac:dyDescent="0.2">
      <c r="H60" s="36"/>
    </row>
    <row r="61" spans="8:8" s="32" customFormat="1" ht="12.75" customHeight="1" x14ac:dyDescent="0.2">
      <c r="H61" s="36"/>
    </row>
    <row r="62" spans="8:8" s="32" customFormat="1" ht="12.75" customHeight="1" x14ac:dyDescent="0.2">
      <c r="H62" s="36"/>
    </row>
    <row r="63" spans="8:8" s="32" customFormat="1" ht="12.75" customHeight="1" x14ac:dyDescent="0.2">
      <c r="H63" s="36"/>
    </row>
    <row r="64" spans="8:8" s="32" customFormat="1" ht="12.75" customHeight="1" x14ac:dyDescent="0.2">
      <c r="H64" s="36"/>
    </row>
    <row r="65" spans="8:8" s="32" customFormat="1" ht="12.75" customHeight="1" x14ac:dyDescent="0.2">
      <c r="H65" s="36"/>
    </row>
    <row r="66" spans="8:8" s="32" customFormat="1" ht="12.75" customHeight="1" x14ac:dyDescent="0.2">
      <c r="H66" s="36"/>
    </row>
    <row r="67" spans="8:8" s="32" customFormat="1" ht="12.75" customHeight="1" x14ac:dyDescent="0.2">
      <c r="H67" s="36"/>
    </row>
    <row r="68" spans="8:8" s="32" customFormat="1" ht="12.75" customHeight="1" x14ac:dyDescent="0.2">
      <c r="H68" s="36"/>
    </row>
    <row r="69" spans="8:8" s="32" customFormat="1" ht="12.75" customHeight="1" x14ac:dyDescent="0.2">
      <c r="H69" s="36"/>
    </row>
    <row r="70" spans="8:8" s="32" customFormat="1" ht="12.75" customHeight="1" x14ac:dyDescent="0.2">
      <c r="H70" s="36"/>
    </row>
    <row r="71" spans="8:8" s="32" customFormat="1" ht="12.75" customHeight="1" x14ac:dyDescent="0.2">
      <c r="H71" s="36"/>
    </row>
    <row r="72" spans="8:8" s="32" customFormat="1" ht="12.75" customHeight="1" x14ac:dyDescent="0.2">
      <c r="H72" s="36"/>
    </row>
    <row r="73" spans="8:8" s="32" customFormat="1" ht="12.75" customHeight="1" x14ac:dyDescent="0.2">
      <c r="H73" s="36"/>
    </row>
    <row r="74" spans="8:8" s="32" customFormat="1" ht="12.75" customHeight="1" x14ac:dyDescent="0.2">
      <c r="H74" s="36"/>
    </row>
    <row r="75" spans="8:8" s="32" customFormat="1" ht="12.75" customHeight="1" x14ac:dyDescent="0.2">
      <c r="H75" s="36"/>
    </row>
    <row r="76" spans="8:8" s="32" customFormat="1" ht="12.75" customHeight="1" x14ac:dyDescent="0.2">
      <c r="H76" s="36"/>
    </row>
    <row r="77" spans="8:8" s="32" customFormat="1" ht="12.75" customHeight="1" x14ac:dyDescent="0.2">
      <c r="H77" s="36"/>
    </row>
    <row r="78" spans="8:8" s="32" customFormat="1" ht="12.75" customHeight="1" x14ac:dyDescent="0.2">
      <c r="H78" s="36"/>
    </row>
    <row r="79" spans="8:8" s="32" customFormat="1" ht="12.75" customHeight="1" x14ac:dyDescent="0.2">
      <c r="H79" s="36"/>
    </row>
    <row r="80" spans="8:8" s="32" customFormat="1" ht="12.75" customHeight="1" x14ac:dyDescent="0.2">
      <c r="H80" s="36"/>
    </row>
    <row r="81" spans="8:8" s="32" customFormat="1" ht="12.75" customHeight="1" x14ac:dyDescent="0.2">
      <c r="H81" s="36"/>
    </row>
    <row r="82" spans="8:8" s="32" customFormat="1" ht="12.75" customHeight="1" x14ac:dyDescent="0.2">
      <c r="H82" s="36"/>
    </row>
    <row r="83" spans="8:8" s="32" customFormat="1" ht="12.75" customHeight="1" x14ac:dyDescent="0.2">
      <c r="H83" s="36"/>
    </row>
    <row r="84" spans="8:8" s="32" customFormat="1" ht="12.75" customHeight="1" x14ac:dyDescent="0.2">
      <c r="H84" s="36"/>
    </row>
    <row r="85" spans="8:8" s="32" customFormat="1" ht="12.75" customHeight="1" x14ac:dyDescent="0.2">
      <c r="H85" s="36"/>
    </row>
    <row r="86" spans="8:8" s="32" customFormat="1" ht="12.75" customHeight="1" x14ac:dyDescent="0.2">
      <c r="H86" s="36"/>
    </row>
    <row r="87" spans="8:8" s="32" customFormat="1" ht="12.75" customHeight="1" x14ac:dyDescent="0.2">
      <c r="H87" s="36"/>
    </row>
    <row r="88" spans="8:8" s="32" customFormat="1" ht="12.75" customHeight="1" x14ac:dyDescent="0.2">
      <c r="H88" s="36"/>
    </row>
    <row r="89" spans="8:8" s="32" customFormat="1" ht="12.75" customHeight="1" x14ac:dyDescent="0.2">
      <c r="H89" s="36"/>
    </row>
    <row r="90" spans="8:8" s="32" customFormat="1" ht="12.75" customHeight="1" x14ac:dyDescent="0.2">
      <c r="H90" s="36"/>
    </row>
    <row r="91" spans="8:8" s="32" customFormat="1" ht="12.75" customHeight="1" x14ac:dyDescent="0.2">
      <c r="H91" s="36"/>
    </row>
    <row r="92" spans="8:8" s="32" customFormat="1" ht="12.75" customHeight="1" x14ac:dyDescent="0.2">
      <c r="H92" s="36"/>
    </row>
    <row r="93" spans="8:8" s="32" customFormat="1" ht="12.75" customHeight="1" x14ac:dyDescent="0.2">
      <c r="H93" s="36"/>
    </row>
    <row r="94" spans="8:8" s="32" customFormat="1" ht="12.75" customHeight="1" x14ac:dyDescent="0.2">
      <c r="H94" s="36"/>
    </row>
    <row r="95" spans="8:8" s="32" customFormat="1" ht="12.75" customHeight="1" x14ac:dyDescent="0.2">
      <c r="H95" s="36"/>
    </row>
    <row r="96" spans="8:8" s="32" customFormat="1" ht="12.75" customHeight="1" x14ac:dyDescent="0.2">
      <c r="H96" s="36"/>
    </row>
    <row r="97" spans="8:8" s="32" customFormat="1" ht="12.75" customHeight="1" x14ac:dyDescent="0.2">
      <c r="H97" s="36"/>
    </row>
    <row r="98" spans="8:8" s="32" customFormat="1" ht="12.75" customHeight="1" x14ac:dyDescent="0.2">
      <c r="H98" s="36"/>
    </row>
    <row r="99" spans="8:8" s="32" customFormat="1" ht="12.75" customHeight="1" x14ac:dyDescent="0.2">
      <c r="H99" s="36"/>
    </row>
    <row r="100" spans="8:8" s="32" customFormat="1" ht="12.75" customHeight="1" x14ac:dyDescent="0.2">
      <c r="H100" s="36"/>
    </row>
    <row r="101" spans="8:8" s="32" customFormat="1" ht="12.75" customHeight="1" x14ac:dyDescent="0.2">
      <c r="H101" s="36"/>
    </row>
    <row r="102" spans="8:8" s="32" customFormat="1" ht="12.75" customHeight="1" x14ac:dyDescent="0.2">
      <c r="H102" s="36"/>
    </row>
    <row r="103" spans="8:8" s="32" customFormat="1" ht="12.75" customHeight="1" x14ac:dyDescent="0.2">
      <c r="H103" s="36"/>
    </row>
    <row r="104" spans="8:8" s="32" customFormat="1" ht="12.75" customHeight="1" x14ac:dyDescent="0.2">
      <c r="H104" s="36"/>
    </row>
    <row r="105" spans="8:8" s="32" customFormat="1" ht="12.75" customHeight="1" x14ac:dyDescent="0.2">
      <c r="H105" s="36"/>
    </row>
    <row r="106" spans="8:8" s="32" customFormat="1" ht="12.75" customHeight="1" x14ac:dyDescent="0.2">
      <c r="H106" s="36"/>
    </row>
    <row r="107" spans="8:8" s="32" customFormat="1" ht="12.75" customHeight="1" x14ac:dyDescent="0.2">
      <c r="H107" s="36"/>
    </row>
    <row r="108" spans="8:8" s="32" customFormat="1" ht="12.75" customHeight="1" x14ac:dyDescent="0.2">
      <c r="H108" s="36"/>
    </row>
    <row r="109" spans="8:8" s="32" customFormat="1" ht="12.75" customHeight="1" x14ac:dyDescent="0.2">
      <c r="H109" s="36"/>
    </row>
    <row r="110" spans="8:8" s="32" customFormat="1" ht="12.75" customHeight="1" x14ac:dyDescent="0.2">
      <c r="H110" s="36"/>
    </row>
    <row r="111" spans="8:8" s="32" customFormat="1" ht="12.75" customHeight="1" x14ac:dyDescent="0.2">
      <c r="H111" s="36"/>
    </row>
    <row r="112" spans="8:8" s="32" customFormat="1" ht="12.75" customHeight="1" x14ac:dyDescent="0.2">
      <c r="H112" s="36"/>
    </row>
    <row r="113" spans="8:8" s="32" customFormat="1" ht="12.75" customHeight="1" x14ac:dyDescent="0.2">
      <c r="H113" s="36"/>
    </row>
    <row r="114" spans="8:8" s="32" customFormat="1" ht="12.75" customHeight="1" x14ac:dyDescent="0.2">
      <c r="H114" s="36"/>
    </row>
    <row r="115" spans="8:8" s="32" customFormat="1" ht="12.75" customHeight="1" x14ac:dyDescent="0.2">
      <c r="H115" s="36"/>
    </row>
    <row r="116" spans="8:8" s="32" customFormat="1" ht="12.75" customHeight="1" x14ac:dyDescent="0.2">
      <c r="H116" s="36"/>
    </row>
    <row r="117" spans="8:8" s="32" customFormat="1" ht="12.75" customHeight="1" x14ac:dyDescent="0.2">
      <c r="H117" s="36"/>
    </row>
    <row r="118" spans="8:8" s="32" customFormat="1" ht="12.75" customHeight="1" x14ac:dyDescent="0.2">
      <c r="H118" s="36"/>
    </row>
    <row r="119" spans="8:8" s="32" customFormat="1" ht="12.75" customHeight="1" x14ac:dyDescent="0.2">
      <c r="H119" s="36"/>
    </row>
    <row r="120" spans="8:8" s="32" customFormat="1" ht="12.75" customHeight="1" x14ac:dyDescent="0.2">
      <c r="H120" s="36"/>
    </row>
    <row r="121" spans="8:8" s="32" customFormat="1" ht="12.75" customHeight="1" x14ac:dyDescent="0.2">
      <c r="H121" s="36"/>
    </row>
    <row r="122" spans="8:8" s="32" customFormat="1" ht="12.75" customHeight="1" x14ac:dyDescent="0.2">
      <c r="H122" s="36"/>
    </row>
    <row r="123" spans="8:8" s="32" customFormat="1" ht="12.75" customHeight="1" x14ac:dyDescent="0.2">
      <c r="H123" s="36"/>
    </row>
    <row r="124" spans="8:8" s="32" customFormat="1" ht="12.75" customHeight="1" x14ac:dyDescent="0.2">
      <c r="H124" s="36"/>
    </row>
    <row r="125" spans="8:8" s="32" customFormat="1" ht="12.75" customHeight="1" x14ac:dyDescent="0.2">
      <c r="H125" s="36"/>
    </row>
    <row r="126" spans="8:8" s="32" customFormat="1" ht="12.75" customHeight="1" x14ac:dyDescent="0.2">
      <c r="H126" s="36"/>
    </row>
    <row r="127" spans="8:8" s="32" customFormat="1" ht="12.75" customHeight="1" x14ac:dyDescent="0.2">
      <c r="H127" s="36"/>
    </row>
    <row r="128" spans="8:8" s="32" customFormat="1" ht="12.75" customHeight="1" x14ac:dyDescent="0.2">
      <c r="H128" s="36"/>
    </row>
    <row r="129" spans="8:8" s="32" customFormat="1" ht="12.75" customHeight="1" x14ac:dyDescent="0.2">
      <c r="H129" s="36"/>
    </row>
    <row r="130" spans="8:8" s="32" customFormat="1" ht="12.75" customHeight="1" x14ac:dyDescent="0.2">
      <c r="H130" s="36"/>
    </row>
    <row r="131" spans="8:8" s="32" customFormat="1" ht="12.75" customHeight="1" x14ac:dyDescent="0.2">
      <c r="H131" s="36"/>
    </row>
    <row r="132" spans="8:8" s="32" customFormat="1" ht="12.75" customHeight="1" x14ac:dyDescent="0.2">
      <c r="H132" s="36"/>
    </row>
    <row r="133" spans="8:8" s="32" customFormat="1" ht="12.75" customHeight="1" x14ac:dyDescent="0.2">
      <c r="H133" s="36"/>
    </row>
    <row r="134" spans="8:8" s="32" customFormat="1" ht="12.75" customHeight="1" x14ac:dyDescent="0.2">
      <c r="H134" s="36"/>
    </row>
    <row r="135" spans="8:8" s="32" customFormat="1" ht="12.75" customHeight="1" x14ac:dyDescent="0.2">
      <c r="H135" s="36"/>
    </row>
    <row r="136" spans="8:8" s="32" customFormat="1" ht="12.75" customHeight="1" x14ac:dyDescent="0.2">
      <c r="H136" s="36"/>
    </row>
    <row r="137" spans="8:8" s="32" customFormat="1" ht="12.75" customHeight="1" x14ac:dyDescent="0.2">
      <c r="H137" s="36"/>
    </row>
    <row r="138" spans="8:8" s="32" customFormat="1" ht="12.75" customHeight="1" x14ac:dyDescent="0.2">
      <c r="H138" s="36"/>
    </row>
    <row r="139" spans="8:8" s="32" customFormat="1" ht="12.75" customHeight="1" x14ac:dyDescent="0.2">
      <c r="H139" s="36"/>
    </row>
    <row r="140" spans="8:8" s="32" customFormat="1" ht="12.75" customHeight="1" x14ac:dyDescent="0.2">
      <c r="H140" s="36"/>
    </row>
    <row r="141" spans="8:8" s="32" customFormat="1" ht="12.75" customHeight="1" x14ac:dyDescent="0.2">
      <c r="H141" s="36"/>
    </row>
    <row r="142" spans="8:8" s="32" customFormat="1" ht="12.75" customHeight="1" x14ac:dyDescent="0.2">
      <c r="H142" s="36"/>
    </row>
    <row r="143" spans="8:8" s="32" customFormat="1" ht="12.75" customHeight="1" x14ac:dyDescent="0.2">
      <c r="H143" s="36"/>
    </row>
    <row r="144" spans="8:8" s="32" customFormat="1" ht="12.75" customHeight="1" x14ac:dyDescent="0.2">
      <c r="H144" s="36"/>
    </row>
    <row r="145" spans="8:8" s="32" customFormat="1" ht="12.75" customHeight="1" x14ac:dyDescent="0.2">
      <c r="H145" s="36"/>
    </row>
    <row r="146" spans="8:8" s="32" customFormat="1" ht="12.75" customHeight="1" x14ac:dyDescent="0.2">
      <c r="H146" s="36"/>
    </row>
    <row r="147" spans="8:8" s="32" customFormat="1" ht="12.75" customHeight="1" x14ac:dyDescent="0.2">
      <c r="H147" s="36"/>
    </row>
    <row r="148" spans="8:8" s="32" customFormat="1" ht="12.75" customHeight="1" x14ac:dyDescent="0.2">
      <c r="H148" s="36"/>
    </row>
    <row r="149" spans="8:8" s="32" customFormat="1" ht="12.75" customHeight="1" x14ac:dyDescent="0.2">
      <c r="H149" s="36"/>
    </row>
    <row r="150" spans="8:8" s="32" customFormat="1" ht="12.75" customHeight="1" x14ac:dyDescent="0.2">
      <c r="H150" s="36"/>
    </row>
    <row r="151" spans="8:8" s="32" customFormat="1" ht="12.75" customHeight="1" x14ac:dyDescent="0.2">
      <c r="H151" s="36"/>
    </row>
    <row r="152" spans="8:8" s="32" customFormat="1" ht="12.75" customHeight="1" x14ac:dyDescent="0.2">
      <c r="H152" s="36"/>
    </row>
    <row r="153" spans="8:8" s="32" customFormat="1" ht="12.75" customHeight="1" x14ac:dyDescent="0.2">
      <c r="H153" s="36"/>
    </row>
    <row r="154" spans="8:8" s="32" customFormat="1" ht="12.75" customHeight="1" x14ac:dyDescent="0.2">
      <c r="H154" s="36"/>
    </row>
    <row r="155" spans="8:8" s="32" customFormat="1" ht="12.75" customHeight="1" x14ac:dyDescent="0.2">
      <c r="H155" s="36"/>
    </row>
    <row r="156" spans="8:8" s="32" customFormat="1" ht="12.75" customHeight="1" x14ac:dyDescent="0.2">
      <c r="H156" s="36"/>
    </row>
    <row r="157" spans="8:8" s="32" customFormat="1" ht="12.75" customHeight="1" x14ac:dyDescent="0.2">
      <c r="H157" s="36"/>
    </row>
    <row r="158" spans="8:8" s="32" customFormat="1" ht="12.75" customHeight="1" x14ac:dyDescent="0.2">
      <c r="H158" s="36"/>
    </row>
    <row r="159" spans="8:8" s="32" customFormat="1" ht="12.75" customHeight="1" x14ac:dyDescent="0.2">
      <c r="H159" s="36"/>
    </row>
    <row r="160" spans="8:8" s="32" customFormat="1" ht="12.75" customHeight="1" x14ac:dyDescent="0.2">
      <c r="H160" s="36"/>
    </row>
    <row r="161" spans="8:8" s="32" customFormat="1" ht="12.75" customHeight="1" x14ac:dyDescent="0.2">
      <c r="H161" s="36"/>
    </row>
    <row r="162" spans="8:8" s="32" customFormat="1" ht="12.75" customHeight="1" x14ac:dyDescent="0.2">
      <c r="H162" s="36"/>
    </row>
    <row r="163" spans="8:8" s="32" customFormat="1" ht="12.75" customHeight="1" x14ac:dyDescent="0.2">
      <c r="H163" s="36"/>
    </row>
    <row r="164" spans="8:8" s="32" customFormat="1" ht="12.75" customHeight="1" x14ac:dyDescent="0.2">
      <c r="H164" s="36"/>
    </row>
    <row r="165" spans="8:8" s="32" customFormat="1" ht="12.75" customHeight="1" x14ac:dyDescent="0.2">
      <c r="H165" s="36"/>
    </row>
    <row r="166" spans="8:8" s="32" customFormat="1" ht="12.75" customHeight="1" x14ac:dyDescent="0.2">
      <c r="H166" s="36"/>
    </row>
    <row r="167" spans="8:8" s="32" customFormat="1" ht="12.75" customHeight="1" x14ac:dyDescent="0.2">
      <c r="H167" s="36"/>
    </row>
    <row r="168" spans="8:8" s="32" customFormat="1" ht="12.75" customHeight="1" x14ac:dyDescent="0.2">
      <c r="H168" s="36"/>
    </row>
    <row r="169" spans="8:8" s="32" customFormat="1" ht="12.75" customHeight="1" x14ac:dyDescent="0.2">
      <c r="H169" s="36"/>
    </row>
    <row r="170" spans="8:8" s="32" customFormat="1" ht="12.75" customHeight="1" x14ac:dyDescent="0.2">
      <c r="H170" s="36"/>
    </row>
    <row r="171" spans="8:8" s="32" customFormat="1" ht="12.75" customHeight="1" x14ac:dyDescent="0.2">
      <c r="H171" s="36"/>
    </row>
    <row r="172" spans="8:8" s="32" customFormat="1" ht="12.75" customHeight="1" x14ac:dyDescent="0.2">
      <c r="H172" s="36"/>
    </row>
    <row r="173" spans="8:8" s="32" customFormat="1" ht="12.75" customHeight="1" x14ac:dyDescent="0.2">
      <c r="H173" s="36"/>
    </row>
    <row r="174" spans="8:8" s="32" customFormat="1" ht="12.75" customHeight="1" x14ac:dyDescent="0.2">
      <c r="H174" s="36"/>
    </row>
    <row r="175" spans="8:8" s="32" customFormat="1" ht="12.75" customHeight="1" x14ac:dyDescent="0.2">
      <c r="H175" s="36"/>
    </row>
    <row r="176" spans="8:8" s="32" customFormat="1" ht="12.75" customHeight="1" x14ac:dyDescent="0.2">
      <c r="H176" s="36"/>
    </row>
    <row r="177" spans="8:8" s="32" customFormat="1" ht="12.75" customHeight="1" x14ac:dyDescent="0.2">
      <c r="H177" s="36"/>
    </row>
    <row r="178" spans="8:8" s="32" customFormat="1" ht="12.75" customHeight="1" x14ac:dyDescent="0.2">
      <c r="H178" s="36"/>
    </row>
    <row r="179" spans="8:8" s="32" customFormat="1" ht="12.75" customHeight="1" x14ac:dyDescent="0.2">
      <c r="H179" s="36"/>
    </row>
    <row r="180" spans="8:8" s="32" customFormat="1" ht="12.75" customHeight="1" x14ac:dyDescent="0.2">
      <c r="H180" s="36"/>
    </row>
    <row r="181" spans="8:8" s="32" customFormat="1" ht="12.75" customHeight="1" x14ac:dyDescent="0.2">
      <c r="H181" s="36"/>
    </row>
    <row r="182" spans="8:8" s="32" customFormat="1" ht="12.75" customHeight="1" x14ac:dyDescent="0.2">
      <c r="H182" s="36"/>
    </row>
    <row r="183" spans="8:8" s="32" customFormat="1" ht="12.75" customHeight="1" x14ac:dyDescent="0.2">
      <c r="H183" s="36"/>
    </row>
    <row r="184" spans="8:8" s="32" customFormat="1" ht="12.75" customHeight="1" x14ac:dyDescent="0.2">
      <c r="H184" s="36"/>
    </row>
    <row r="185" spans="8:8" s="32" customFormat="1" ht="12.75" customHeight="1" x14ac:dyDescent="0.2">
      <c r="H185" s="36"/>
    </row>
    <row r="186" spans="8:8" s="32" customFormat="1" ht="12.75" customHeight="1" x14ac:dyDescent="0.2">
      <c r="H186" s="36"/>
    </row>
    <row r="187" spans="8:8" s="32" customFormat="1" ht="12.75" customHeight="1" x14ac:dyDescent="0.2">
      <c r="H187" s="36"/>
    </row>
    <row r="188" spans="8:8" s="32" customFormat="1" ht="12.75" customHeight="1" x14ac:dyDescent="0.2">
      <c r="H188" s="36"/>
    </row>
    <row r="189" spans="8:8" s="32" customFormat="1" ht="12.75" customHeight="1" x14ac:dyDescent="0.2">
      <c r="H189" s="36"/>
    </row>
    <row r="190" spans="8:8" s="32" customFormat="1" ht="12.75" customHeight="1" x14ac:dyDescent="0.2">
      <c r="H190" s="36"/>
    </row>
    <row r="191" spans="8:8" s="32" customFormat="1" ht="12.75" customHeight="1" x14ac:dyDescent="0.2">
      <c r="H191" s="36"/>
    </row>
    <row r="192" spans="8:8" s="32" customFormat="1" ht="12.75" customHeight="1" x14ac:dyDescent="0.2">
      <c r="H192" s="36"/>
    </row>
    <row r="193" spans="8:8" s="32" customFormat="1" ht="12.75" customHeight="1" x14ac:dyDescent="0.2">
      <c r="H193" s="36"/>
    </row>
    <row r="194" spans="8:8" s="32" customFormat="1" ht="12.75" customHeight="1" x14ac:dyDescent="0.2">
      <c r="H194" s="36"/>
    </row>
    <row r="195" spans="8:8" s="32" customFormat="1" ht="12.75" customHeight="1" x14ac:dyDescent="0.2">
      <c r="H195" s="36"/>
    </row>
    <row r="196" spans="8:8" s="32" customFormat="1" ht="12.75" customHeight="1" x14ac:dyDescent="0.2">
      <c r="H196" s="36"/>
    </row>
    <row r="197" spans="8:8" s="32" customFormat="1" ht="12.75" customHeight="1" x14ac:dyDescent="0.2">
      <c r="H197" s="36"/>
    </row>
    <row r="198" spans="8:8" s="32" customFormat="1" ht="12.75" customHeight="1" x14ac:dyDescent="0.2">
      <c r="H198" s="36"/>
    </row>
    <row r="199" spans="8:8" s="32" customFormat="1" ht="12.75" customHeight="1" x14ac:dyDescent="0.2">
      <c r="H199" s="36"/>
    </row>
    <row r="200" spans="8:8" s="32" customFormat="1" ht="12.75" customHeight="1" x14ac:dyDescent="0.2">
      <c r="H200" s="36"/>
    </row>
    <row r="201" spans="8:8" s="32" customFormat="1" ht="12.75" customHeight="1" x14ac:dyDescent="0.2">
      <c r="H201" s="36"/>
    </row>
    <row r="202" spans="8:8" s="32" customFormat="1" ht="12.75" customHeight="1" x14ac:dyDescent="0.2">
      <c r="H202" s="36"/>
    </row>
    <row r="203" spans="8:8" s="32" customFormat="1" ht="12.75" customHeight="1" x14ac:dyDescent="0.2">
      <c r="H203" s="36"/>
    </row>
    <row r="204" spans="8:8" s="32" customFormat="1" ht="12.75" customHeight="1" x14ac:dyDescent="0.2">
      <c r="H204" s="36"/>
    </row>
    <row r="205" spans="8:8" s="32" customFormat="1" ht="12.75" customHeight="1" x14ac:dyDescent="0.2">
      <c r="H205" s="36"/>
    </row>
    <row r="206" spans="8:8" s="32" customFormat="1" ht="12.75" customHeight="1" x14ac:dyDescent="0.2">
      <c r="H206" s="36"/>
    </row>
    <row r="207" spans="8:8" s="32" customFormat="1" ht="12.75" customHeight="1" x14ac:dyDescent="0.2">
      <c r="H207" s="36"/>
    </row>
    <row r="208" spans="8:8" s="32" customFormat="1" ht="12.75" customHeight="1" x14ac:dyDescent="0.2">
      <c r="H208" s="36"/>
    </row>
    <row r="209" spans="8:8" s="32" customFormat="1" ht="12.75" customHeight="1" x14ac:dyDescent="0.2">
      <c r="H209" s="36"/>
    </row>
    <row r="210" spans="8:8" s="32" customFormat="1" ht="12.75" customHeight="1" x14ac:dyDescent="0.2">
      <c r="H210" s="36"/>
    </row>
    <row r="211" spans="8:8" s="32" customFormat="1" ht="12.75" customHeight="1" x14ac:dyDescent="0.2">
      <c r="H211" s="36"/>
    </row>
    <row r="212" spans="8:8" s="32" customFormat="1" ht="12.75" customHeight="1" x14ac:dyDescent="0.2">
      <c r="H212" s="36"/>
    </row>
    <row r="213" spans="8:8" s="32" customFormat="1" ht="12.75" customHeight="1" x14ac:dyDescent="0.2">
      <c r="H213" s="36"/>
    </row>
    <row r="214" spans="8:8" s="32" customFormat="1" ht="12.75" customHeight="1" x14ac:dyDescent="0.2">
      <c r="H214" s="36"/>
    </row>
    <row r="215" spans="8:8" s="32" customFormat="1" ht="12.75" customHeight="1" x14ac:dyDescent="0.2">
      <c r="H215" s="36"/>
    </row>
    <row r="216" spans="8:8" s="32" customFormat="1" ht="12.75" customHeight="1" x14ac:dyDescent="0.2">
      <c r="H216" s="36"/>
    </row>
    <row r="217" spans="8:8" s="32" customFormat="1" ht="12.75" customHeight="1" x14ac:dyDescent="0.2">
      <c r="H217" s="36"/>
    </row>
    <row r="218" spans="8:8" s="32" customFormat="1" ht="12.75" customHeight="1" x14ac:dyDescent="0.2">
      <c r="H218" s="36"/>
    </row>
    <row r="219" spans="8:8" s="32" customFormat="1" ht="12.75" customHeight="1" x14ac:dyDescent="0.2">
      <c r="H219" s="36"/>
    </row>
    <row r="220" spans="8:8" s="32" customFormat="1" ht="12.75" customHeight="1" x14ac:dyDescent="0.2">
      <c r="H220" s="36"/>
    </row>
    <row r="221" spans="8:8" s="32" customFormat="1" ht="12.75" customHeight="1" x14ac:dyDescent="0.2">
      <c r="H221" s="36"/>
    </row>
    <row r="222" spans="8:8" s="32" customFormat="1" ht="12.75" customHeight="1" x14ac:dyDescent="0.2">
      <c r="H222" s="36"/>
    </row>
    <row r="223" spans="8:8" s="32" customFormat="1" ht="12.75" customHeight="1" x14ac:dyDescent="0.2">
      <c r="H223" s="36"/>
    </row>
    <row r="224" spans="8:8" s="32" customFormat="1" ht="12.75" customHeight="1" x14ac:dyDescent="0.2">
      <c r="H224" s="36"/>
    </row>
    <row r="225" spans="8:8" s="32" customFormat="1" ht="12.75" customHeight="1" x14ac:dyDescent="0.2">
      <c r="H225" s="36"/>
    </row>
    <row r="226" spans="8:8" s="32" customFormat="1" ht="12.75" customHeight="1" x14ac:dyDescent="0.2">
      <c r="H226" s="36"/>
    </row>
    <row r="227" spans="8:8" s="32" customFormat="1" ht="12.75" customHeight="1" x14ac:dyDescent="0.2">
      <c r="H227" s="36"/>
    </row>
    <row r="228" spans="8:8" s="32" customFormat="1" ht="12.75" customHeight="1" x14ac:dyDescent="0.2">
      <c r="H228" s="36"/>
    </row>
    <row r="229" spans="8:8" s="32" customFormat="1" ht="12.75" customHeight="1" x14ac:dyDescent="0.2">
      <c r="H229" s="36"/>
    </row>
    <row r="230" spans="8:8" s="32" customFormat="1" ht="12.75" customHeight="1" x14ac:dyDescent="0.2">
      <c r="H230" s="36"/>
    </row>
    <row r="231" spans="8:8" s="32" customFormat="1" ht="12.75" customHeight="1" x14ac:dyDescent="0.2">
      <c r="H231" s="36"/>
    </row>
    <row r="232" spans="8:8" s="32" customFormat="1" ht="12.75" customHeight="1" x14ac:dyDescent="0.2">
      <c r="H232" s="36"/>
    </row>
    <row r="233" spans="8:8" s="32" customFormat="1" ht="12.75" customHeight="1" x14ac:dyDescent="0.2">
      <c r="H233" s="36"/>
    </row>
    <row r="234" spans="8:8" s="32" customFormat="1" ht="12.75" customHeight="1" x14ac:dyDescent="0.2">
      <c r="H234" s="36"/>
    </row>
    <row r="235" spans="8:8" s="32" customFormat="1" ht="12.75" customHeight="1" x14ac:dyDescent="0.2">
      <c r="H235" s="36"/>
    </row>
    <row r="236" spans="8:8" s="32" customFormat="1" ht="12.75" customHeight="1" x14ac:dyDescent="0.2">
      <c r="H236" s="36"/>
    </row>
    <row r="237" spans="8:8" s="32" customFormat="1" ht="12.75" customHeight="1" x14ac:dyDescent="0.2">
      <c r="H237" s="36"/>
    </row>
    <row r="238" spans="8:8" s="32" customFormat="1" ht="12.75" customHeight="1" x14ac:dyDescent="0.2">
      <c r="H238" s="36"/>
    </row>
    <row r="239" spans="8:8" s="32" customFormat="1" ht="12.75" customHeight="1" x14ac:dyDescent="0.2">
      <c r="H239" s="36"/>
    </row>
    <row r="240" spans="8:8" s="32" customFormat="1" ht="12.75" customHeight="1" x14ac:dyDescent="0.2">
      <c r="H240" s="36"/>
    </row>
    <row r="241" spans="8:8" s="32" customFormat="1" ht="12.75" customHeight="1" x14ac:dyDescent="0.2">
      <c r="H241" s="36"/>
    </row>
    <row r="242" spans="8:8" s="32" customFormat="1" ht="12.75" customHeight="1" x14ac:dyDescent="0.2">
      <c r="H242" s="36"/>
    </row>
    <row r="243" spans="8:8" s="32" customFormat="1" ht="12.75" customHeight="1" x14ac:dyDescent="0.2">
      <c r="H243" s="36"/>
    </row>
    <row r="244" spans="8:8" s="32" customFormat="1" ht="12.75" customHeight="1" x14ac:dyDescent="0.2">
      <c r="H244" s="36"/>
    </row>
    <row r="245" spans="8:8" s="32" customFormat="1" ht="12.75" customHeight="1" x14ac:dyDescent="0.2">
      <c r="H245" s="36"/>
    </row>
    <row r="246" spans="8:8" s="32" customFormat="1" ht="12.75" customHeight="1" x14ac:dyDescent="0.2">
      <c r="H246" s="36"/>
    </row>
    <row r="247" spans="8:8" s="32" customFormat="1" ht="12.75" customHeight="1" x14ac:dyDescent="0.2">
      <c r="H247" s="36"/>
    </row>
    <row r="248" spans="8:8" s="32" customFormat="1" ht="12.75" customHeight="1" x14ac:dyDescent="0.2">
      <c r="H248" s="36"/>
    </row>
    <row r="249" spans="8:8" s="32" customFormat="1" ht="12.75" customHeight="1" x14ac:dyDescent="0.2">
      <c r="H249" s="36"/>
    </row>
    <row r="250" spans="8:8" s="32" customFormat="1" ht="12.75" customHeight="1" x14ac:dyDescent="0.2">
      <c r="H250" s="36"/>
    </row>
    <row r="251" spans="8:8" s="32" customFormat="1" ht="12.75" customHeight="1" x14ac:dyDescent="0.2">
      <c r="H251" s="36"/>
    </row>
    <row r="252" spans="8:8" s="32" customFormat="1" ht="12.75" customHeight="1" x14ac:dyDescent="0.2">
      <c r="H252" s="36"/>
    </row>
    <row r="253" spans="8:8" s="32" customFormat="1" ht="12.75" customHeight="1" x14ac:dyDescent="0.2">
      <c r="H253" s="36"/>
    </row>
    <row r="254" spans="8:8" s="32" customFormat="1" ht="12.75" customHeight="1" x14ac:dyDescent="0.2">
      <c r="H254" s="36"/>
    </row>
    <row r="255" spans="8:8" s="32" customFormat="1" ht="12.75" customHeight="1" x14ac:dyDescent="0.2">
      <c r="H255" s="36"/>
    </row>
    <row r="256" spans="8:8" s="32" customFormat="1" ht="12.75" customHeight="1" x14ac:dyDescent="0.2">
      <c r="H256" s="36"/>
    </row>
    <row r="257" spans="8:8" s="32" customFormat="1" ht="12.75" customHeight="1" x14ac:dyDescent="0.2">
      <c r="H257" s="36"/>
    </row>
    <row r="258" spans="8:8" s="32" customFormat="1" ht="12.75" customHeight="1" x14ac:dyDescent="0.2">
      <c r="H258" s="36"/>
    </row>
    <row r="259" spans="8:8" s="32" customFormat="1" ht="12.75" customHeight="1" x14ac:dyDescent="0.2">
      <c r="H259" s="36"/>
    </row>
    <row r="260" spans="8:8" s="32" customFormat="1" ht="12.75" customHeight="1" x14ac:dyDescent="0.2">
      <c r="H260" s="36"/>
    </row>
    <row r="261" spans="8:8" s="32" customFormat="1" ht="12.75" customHeight="1" x14ac:dyDescent="0.2">
      <c r="H261" s="36"/>
    </row>
    <row r="262" spans="8:8" s="32" customFormat="1" ht="12.75" customHeight="1" x14ac:dyDescent="0.2">
      <c r="H262" s="36"/>
    </row>
    <row r="263" spans="8:8" s="32" customFormat="1" ht="12.75" customHeight="1" x14ac:dyDescent="0.2">
      <c r="H263" s="36"/>
    </row>
    <row r="264" spans="8:8" s="32" customFormat="1" ht="12.75" customHeight="1" x14ac:dyDescent="0.2">
      <c r="H264" s="36"/>
    </row>
    <row r="265" spans="8:8" s="32" customFormat="1" ht="12.75" customHeight="1" x14ac:dyDescent="0.2">
      <c r="H265" s="36"/>
    </row>
    <row r="266" spans="8:8" s="32" customFormat="1" ht="12.75" customHeight="1" x14ac:dyDescent="0.2">
      <c r="H266" s="36"/>
    </row>
    <row r="267" spans="8:8" s="32" customFormat="1" ht="12.75" customHeight="1" x14ac:dyDescent="0.2">
      <c r="H267" s="36"/>
    </row>
    <row r="268" spans="8:8" s="32" customFormat="1" ht="12.75" customHeight="1" x14ac:dyDescent="0.2">
      <c r="H268" s="36"/>
    </row>
    <row r="269" spans="8:8" s="32" customFormat="1" ht="12.75" customHeight="1" x14ac:dyDescent="0.2">
      <c r="H269" s="36"/>
    </row>
    <row r="270" spans="8:8" s="32" customFormat="1" ht="12.75" customHeight="1" x14ac:dyDescent="0.2">
      <c r="H270" s="36"/>
    </row>
    <row r="271" spans="8:8" s="32" customFormat="1" ht="12.75" customHeight="1" x14ac:dyDescent="0.2">
      <c r="H271" s="36"/>
    </row>
    <row r="272" spans="8:8" s="32" customFormat="1" ht="12.75" customHeight="1" x14ac:dyDescent="0.2">
      <c r="H272" s="36"/>
    </row>
    <row r="273" spans="8:8" s="32" customFormat="1" ht="12.75" customHeight="1" x14ac:dyDescent="0.2">
      <c r="H273" s="36"/>
    </row>
    <row r="274" spans="8:8" s="32" customFormat="1" ht="12.75" customHeight="1" x14ac:dyDescent="0.2">
      <c r="H274" s="36"/>
    </row>
    <row r="275" spans="8:8" s="32" customFormat="1" ht="12.75" customHeight="1" x14ac:dyDescent="0.2">
      <c r="H275" s="36"/>
    </row>
    <row r="276" spans="8:8" s="32" customFormat="1" ht="12.75" customHeight="1" x14ac:dyDescent="0.2">
      <c r="H276" s="36"/>
    </row>
    <row r="277" spans="8:8" s="32" customFormat="1" ht="12.75" customHeight="1" x14ac:dyDescent="0.2">
      <c r="H277" s="36"/>
    </row>
    <row r="278" spans="8:8" s="32" customFormat="1" ht="12.75" customHeight="1" x14ac:dyDescent="0.2">
      <c r="H278" s="36"/>
    </row>
    <row r="279" spans="8:8" s="32" customFormat="1" ht="12.75" customHeight="1" x14ac:dyDescent="0.2">
      <c r="H279" s="36"/>
    </row>
    <row r="280" spans="8:8" s="32" customFormat="1" ht="12.75" customHeight="1" x14ac:dyDescent="0.2">
      <c r="H280" s="36"/>
    </row>
    <row r="281" spans="8:8" s="32" customFormat="1" ht="12.75" customHeight="1" x14ac:dyDescent="0.2">
      <c r="H281" s="36"/>
    </row>
    <row r="282" spans="8:8" s="32" customFormat="1" ht="12.75" customHeight="1" x14ac:dyDescent="0.2">
      <c r="H282" s="36"/>
    </row>
    <row r="283" spans="8:8" s="32" customFormat="1" ht="12.75" customHeight="1" x14ac:dyDescent="0.2">
      <c r="H283" s="36"/>
    </row>
    <row r="284" spans="8:8" s="32" customFormat="1" ht="12.75" customHeight="1" x14ac:dyDescent="0.2">
      <c r="H284" s="36"/>
    </row>
    <row r="285" spans="8:8" s="32" customFormat="1" ht="12.75" customHeight="1" x14ac:dyDescent="0.2">
      <c r="H285" s="36"/>
    </row>
    <row r="286" spans="8:8" s="32" customFormat="1" ht="12.75" customHeight="1" x14ac:dyDescent="0.2">
      <c r="H286" s="36"/>
    </row>
    <row r="287" spans="8:8" s="32" customFormat="1" ht="12.75" customHeight="1" x14ac:dyDescent="0.2">
      <c r="H287" s="36"/>
    </row>
    <row r="288" spans="8:8" s="32" customFormat="1" ht="12.75" customHeight="1" x14ac:dyDescent="0.2">
      <c r="H288" s="36"/>
    </row>
    <row r="289" spans="8:8" s="32" customFormat="1" ht="12.75" customHeight="1" x14ac:dyDescent="0.2">
      <c r="H289" s="36"/>
    </row>
    <row r="290" spans="8:8" s="32" customFormat="1" ht="12.75" customHeight="1" x14ac:dyDescent="0.2">
      <c r="H290" s="36"/>
    </row>
    <row r="291" spans="8:8" s="32" customFormat="1" ht="12.75" customHeight="1" x14ac:dyDescent="0.2">
      <c r="H291" s="36"/>
    </row>
    <row r="292" spans="8:8" s="32" customFormat="1" ht="12.75" customHeight="1" x14ac:dyDescent="0.2">
      <c r="H292" s="36"/>
    </row>
    <row r="293" spans="8:8" s="32" customFormat="1" ht="12.75" customHeight="1" x14ac:dyDescent="0.2">
      <c r="H293" s="36"/>
    </row>
    <row r="294" spans="8:8" s="32" customFormat="1" ht="12.75" customHeight="1" x14ac:dyDescent="0.2">
      <c r="H294" s="36"/>
    </row>
    <row r="295" spans="8:8" s="32" customFormat="1" ht="12.75" customHeight="1" x14ac:dyDescent="0.2">
      <c r="H295" s="36"/>
    </row>
    <row r="296" spans="8:8" s="32" customFormat="1" ht="12.75" customHeight="1" x14ac:dyDescent="0.2">
      <c r="H296" s="36"/>
    </row>
    <row r="297" spans="8:8" s="32" customFormat="1" ht="12.75" customHeight="1" x14ac:dyDescent="0.2">
      <c r="H297" s="36"/>
    </row>
    <row r="298" spans="8:8" s="32" customFormat="1" ht="12.75" customHeight="1" x14ac:dyDescent="0.2">
      <c r="H298" s="36"/>
    </row>
    <row r="299" spans="8:8" s="32" customFormat="1" ht="12.75" customHeight="1" x14ac:dyDescent="0.2">
      <c r="H299" s="36"/>
    </row>
    <row r="300" spans="8:8" s="32" customFormat="1" ht="12.75" customHeight="1" x14ac:dyDescent="0.2">
      <c r="H300" s="36"/>
    </row>
    <row r="301" spans="8:8" s="32" customFormat="1" ht="12.75" customHeight="1" x14ac:dyDescent="0.2">
      <c r="H301" s="36"/>
    </row>
    <row r="302" spans="8:8" s="32" customFormat="1" ht="12.75" customHeight="1" x14ac:dyDescent="0.2">
      <c r="H302" s="36"/>
    </row>
    <row r="303" spans="8:8" s="32" customFormat="1" ht="12.75" customHeight="1" x14ac:dyDescent="0.2">
      <c r="H303" s="36"/>
    </row>
    <row r="304" spans="8:8" s="32" customFormat="1" ht="12.75" customHeight="1" x14ac:dyDescent="0.2">
      <c r="H304" s="36"/>
    </row>
    <row r="305" spans="8:8" s="32" customFormat="1" ht="12.75" customHeight="1" x14ac:dyDescent="0.2">
      <c r="H305" s="36"/>
    </row>
    <row r="306" spans="8:8" s="32" customFormat="1" ht="12.75" customHeight="1" x14ac:dyDescent="0.2">
      <c r="H306" s="36"/>
    </row>
    <row r="307" spans="8:8" s="32" customFormat="1" ht="12.75" customHeight="1" x14ac:dyDescent="0.2">
      <c r="H307" s="36"/>
    </row>
    <row r="308" spans="8:8" s="32" customFormat="1" ht="12.75" customHeight="1" x14ac:dyDescent="0.2">
      <c r="H308" s="36"/>
    </row>
    <row r="309" spans="8:8" s="32" customFormat="1" ht="12.75" customHeight="1" x14ac:dyDescent="0.2">
      <c r="H309" s="36"/>
    </row>
    <row r="310" spans="8:8" s="32" customFormat="1" ht="12.75" customHeight="1" x14ac:dyDescent="0.2">
      <c r="H310" s="36"/>
    </row>
    <row r="311" spans="8:8" s="32" customFormat="1" ht="12.75" customHeight="1" x14ac:dyDescent="0.2">
      <c r="H311" s="36"/>
    </row>
    <row r="312" spans="8:8" s="32" customFormat="1" ht="12.75" customHeight="1" x14ac:dyDescent="0.2">
      <c r="H312" s="36"/>
    </row>
    <row r="313" spans="8:8" s="32" customFormat="1" ht="12.75" customHeight="1" x14ac:dyDescent="0.2">
      <c r="H313" s="36"/>
    </row>
    <row r="314" spans="8:8" s="32" customFormat="1" ht="12.75" customHeight="1" x14ac:dyDescent="0.2">
      <c r="H314" s="36"/>
    </row>
    <row r="315" spans="8:8" s="32" customFormat="1" ht="12.75" customHeight="1" x14ac:dyDescent="0.2">
      <c r="H315" s="36"/>
    </row>
    <row r="316" spans="8:8" s="32" customFormat="1" ht="12.75" customHeight="1" x14ac:dyDescent="0.2">
      <c r="H316" s="36"/>
    </row>
    <row r="317" spans="8:8" s="32" customFormat="1" ht="12.75" customHeight="1" x14ac:dyDescent="0.2">
      <c r="H317" s="36"/>
    </row>
    <row r="318" spans="8:8" s="32" customFormat="1" ht="12.75" customHeight="1" x14ac:dyDescent="0.2">
      <c r="H318" s="36"/>
    </row>
    <row r="319" spans="8:8" s="32" customFormat="1" ht="12.75" customHeight="1" x14ac:dyDescent="0.2">
      <c r="H319" s="36"/>
    </row>
    <row r="320" spans="8:8" s="32" customFormat="1" ht="12.75" customHeight="1" x14ac:dyDescent="0.2">
      <c r="H320" s="36"/>
    </row>
    <row r="321" spans="8:8" s="32" customFormat="1" ht="12.75" customHeight="1" x14ac:dyDescent="0.2">
      <c r="H321" s="36"/>
    </row>
    <row r="322" spans="8:8" s="32" customFormat="1" ht="12.75" customHeight="1" x14ac:dyDescent="0.2">
      <c r="H322" s="36"/>
    </row>
    <row r="323" spans="8:8" s="32" customFormat="1" ht="12.75" customHeight="1" x14ac:dyDescent="0.2">
      <c r="H323" s="36"/>
    </row>
    <row r="324" spans="8:8" s="32" customFormat="1" ht="12.75" customHeight="1" x14ac:dyDescent="0.2">
      <c r="H324" s="36"/>
    </row>
    <row r="325" spans="8:8" s="32" customFormat="1" ht="12.75" customHeight="1" x14ac:dyDescent="0.2">
      <c r="H325" s="36"/>
    </row>
    <row r="326" spans="8:8" s="32" customFormat="1" ht="12.75" customHeight="1" x14ac:dyDescent="0.2">
      <c r="H326" s="36"/>
    </row>
    <row r="327" spans="8:8" s="32" customFormat="1" ht="12.75" customHeight="1" x14ac:dyDescent="0.2">
      <c r="H327" s="36"/>
    </row>
    <row r="328" spans="8:8" s="32" customFormat="1" ht="12.75" customHeight="1" x14ac:dyDescent="0.2">
      <c r="H328" s="36"/>
    </row>
    <row r="329" spans="8:8" s="32" customFormat="1" ht="12.75" customHeight="1" x14ac:dyDescent="0.2">
      <c r="H329" s="36"/>
    </row>
    <row r="330" spans="8:8" s="32" customFormat="1" ht="12.75" customHeight="1" x14ac:dyDescent="0.2">
      <c r="H330" s="36"/>
    </row>
    <row r="331" spans="8:8" s="32" customFormat="1" ht="12.75" customHeight="1" x14ac:dyDescent="0.2">
      <c r="H331" s="36"/>
    </row>
    <row r="332" spans="8:8" s="32" customFormat="1" ht="12.75" customHeight="1" x14ac:dyDescent="0.2">
      <c r="H332" s="36"/>
    </row>
    <row r="333" spans="8:8" s="32" customFormat="1" ht="12.75" customHeight="1" x14ac:dyDescent="0.2">
      <c r="H333" s="36"/>
    </row>
    <row r="334" spans="8:8" s="32" customFormat="1" ht="12.75" customHeight="1" x14ac:dyDescent="0.2">
      <c r="H334" s="36"/>
    </row>
    <row r="335" spans="8:8" s="32" customFormat="1" ht="12.75" customHeight="1" x14ac:dyDescent="0.2">
      <c r="H335" s="36"/>
    </row>
    <row r="336" spans="8:8" s="32" customFormat="1" ht="12.75" customHeight="1" x14ac:dyDescent="0.2">
      <c r="H336" s="36"/>
    </row>
    <row r="337" spans="8:8" s="32" customFormat="1" ht="12.75" customHeight="1" x14ac:dyDescent="0.2">
      <c r="H337" s="36"/>
    </row>
    <row r="338" spans="8:8" s="32" customFormat="1" ht="12.75" customHeight="1" x14ac:dyDescent="0.2">
      <c r="H338" s="36"/>
    </row>
    <row r="339" spans="8:8" s="32" customFormat="1" ht="12.75" customHeight="1" x14ac:dyDescent="0.2">
      <c r="H339" s="36"/>
    </row>
    <row r="340" spans="8:8" s="32" customFormat="1" ht="12.75" customHeight="1" x14ac:dyDescent="0.2">
      <c r="H340" s="36"/>
    </row>
    <row r="341" spans="8:8" s="32" customFormat="1" ht="12.75" customHeight="1" x14ac:dyDescent="0.2">
      <c r="H341" s="36"/>
    </row>
    <row r="342" spans="8:8" s="32" customFormat="1" ht="12.75" customHeight="1" x14ac:dyDescent="0.2">
      <c r="H342" s="36"/>
    </row>
    <row r="343" spans="8:8" s="32" customFormat="1" ht="12.75" customHeight="1" x14ac:dyDescent="0.2">
      <c r="H343" s="36"/>
    </row>
    <row r="344" spans="8:8" s="32" customFormat="1" ht="12.75" customHeight="1" x14ac:dyDescent="0.2">
      <c r="H344" s="36"/>
    </row>
    <row r="345" spans="8:8" s="32" customFormat="1" ht="12.75" customHeight="1" x14ac:dyDescent="0.2">
      <c r="H345" s="36"/>
    </row>
    <row r="346" spans="8:8" s="32" customFormat="1" ht="12.75" customHeight="1" x14ac:dyDescent="0.2">
      <c r="H346" s="36"/>
    </row>
    <row r="347" spans="8:8" s="32" customFormat="1" ht="12.75" customHeight="1" x14ac:dyDescent="0.2">
      <c r="H347" s="36"/>
    </row>
    <row r="348" spans="8:8" s="32" customFormat="1" ht="12.75" customHeight="1" x14ac:dyDescent="0.2">
      <c r="H348" s="36"/>
    </row>
    <row r="349" spans="8:8" s="32" customFormat="1" ht="12.75" customHeight="1" x14ac:dyDescent="0.2">
      <c r="H349" s="36"/>
    </row>
    <row r="350" spans="8:8" s="32" customFormat="1" ht="12.75" customHeight="1" x14ac:dyDescent="0.2">
      <c r="H350" s="36"/>
    </row>
    <row r="351" spans="8:8" s="32" customFormat="1" ht="12.75" customHeight="1" x14ac:dyDescent="0.2">
      <c r="H351" s="36"/>
    </row>
    <row r="352" spans="8:8" s="32" customFormat="1" ht="12.75" customHeight="1" x14ac:dyDescent="0.2">
      <c r="H352" s="36"/>
    </row>
    <row r="353" spans="8:8" s="32" customFormat="1" ht="12.75" customHeight="1" x14ac:dyDescent="0.2">
      <c r="H353" s="36"/>
    </row>
    <row r="354" spans="8:8" s="32" customFormat="1" ht="12.75" customHeight="1" x14ac:dyDescent="0.2">
      <c r="H354" s="36"/>
    </row>
    <row r="355" spans="8:8" s="32" customFormat="1" ht="12.75" customHeight="1" x14ac:dyDescent="0.2">
      <c r="H355" s="36"/>
    </row>
    <row r="356" spans="8:8" s="32" customFormat="1" ht="12.75" customHeight="1" x14ac:dyDescent="0.2">
      <c r="H356" s="36"/>
    </row>
    <row r="357" spans="8:8" s="32" customFormat="1" ht="12.75" customHeight="1" x14ac:dyDescent="0.2">
      <c r="H357" s="36"/>
    </row>
    <row r="358" spans="8:8" s="32" customFormat="1" ht="12.75" customHeight="1" x14ac:dyDescent="0.2">
      <c r="H358" s="36"/>
    </row>
    <row r="359" spans="8:8" s="32" customFormat="1" ht="12.75" customHeight="1" x14ac:dyDescent="0.2">
      <c r="H359" s="36"/>
    </row>
    <row r="360" spans="8:8" s="32" customFormat="1" ht="12.75" customHeight="1" x14ac:dyDescent="0.2">
      <c r="H360" s="36"/>
    </row>
    <row r="361" spans="8:8" s="32" customFormat="1" ht="12.75" customHeight="1" x14ac:dyDescent="0.2">
      <c r="H361" s="36"/>
    </row>
    <row r="362" spans="8:8" s="32" customFormat="1" ht="12.75" customHeight="1" x14ac:dyDescent="0.2">
      <c r="H362" s="36"/>
    </row>
    <row r="363" spans="8:8" s="32" customFormat="1" ht="12.75" customHeight="1" x14ac:dyDescent="0.2">
      <c r="H363" s="36"/>
    </row>
    <row r="364" spans="8:8" s="32" customFormat="1" ht="12.75" customHeight="1" x14ac:dyDescent="0.2">
      <c r="H364" s="36"/>
    </row>
    <row r="365" spans="8:8" s="32" customFormat="1" ht="12.75" customHeight="1" x14ac:dyDescent="0.2">
      <c r="H365" s="36"/>
    </row>
    <row r="366" spans="8:8" s="32" customFormat="1" ht="12.75" customHeight="1" x14ac:dyDescent="0.2">
      <c r="H366" s="36"/>
    </row>
    <row r="367" spans="8:8" s="32" customFormat="1" ht="12.75" customHeight="1" x14ac:dyDescent="0.2">
      <c r="H367" s="36"/>
    </row>
    <row r="368" spans="8:8" s="32" customFormat="1" ht="12.75" customHeight="1" x14ac:dyDescent="0.2">
      <c r="H368" s="36"/>
    </row>
    <row r="369" spans="8:8" s="32" customFormat="1" ht="12.75" customHeight="1" x14ac:dyDescent="0.2">
      <c r="H369" s="36"/>
    </row>
    <row r="370" spans="8:8" s="32" customFormat="1" ht="12.75" customHeight="1" x14ac:dyDescent="0.2">
      <c r="H370" s="36"/>
    </row>
    <row r="371" spans="8:8" s="32" customFormat="1" ht="12.75" customHeight="1" x14ac:dyDescent="0.2">
      <c r="H371" s="36"/>
    </row>
    <row r="372" spans="8:8" s="32" customFormat="1" ht="12.75" customHeight="1" x14ac:dyDescent="0.2">
      <c r="H372" s="36"/>
    </row>
    <row r="373" spans="8:8" s="32" customFormat="1" ht="12.75" customHeight="1" x14ac:dyDescent="0.2">
      <c r="H373" s="36"/>
    </row>
    <row r="374" spans="8:8" s="32" customFormat="1" ht="12.75" customHeight="1" x14ac:dyDescent="0.2">
      <c r="H374" s="36"/>
    </row>
    <row r="375" spans="8:8" s="32" customFormat="1" ht="12.75" customHeight="1" x14ac:dyDescent="0.2">
      <c r="H375" s="36"/>
    </row>
    <row r="376" spans="8:8" s="32" customFormat="1" ht="12.75" customHeight="1" x14ac:dyDescent="0.2">
      <c r="H376" s="36"/>
    </row>
    <row r="377" spans="8:8" s="32" customFormat="1" ht="12.75" customHeight="1" x14ac:dyDescent="0.2">
      <c r="H377" s="36"/>
    </row>
    <row r="378" spans="8:8" s="32" customFormat="1" ht="12.75" customHeight="1" x14ac:dyDescent="0.2">
      <c r="H378" s="36"/>
    </row>
    <row r="379" spans="8:8" s="32" customFormat="1" ht="12.75" customHeight="1" x14ac:dyDescent="0.2">
      <c r="H379" s="36"/>
    </row>
    <row r="380" spans="8:8" s="32" customFormat="1" ht="12.75" customHeight="1" x14ac:dyDescent="0.2">
      <c r="H380" s="36"/>
    </row>
    <row r="381" spans="8:8" s="32" customFormat="1" ht="12.75" customHeight="1" x14ac:dyDescent="0.2">
      <c r="H381" s="36"/>
    </row>
    <row r="382" spans="8:8" s="32" customFormat="1" ht="12.75" customHeight="1" x14ac:dyDescent="0.2">
      <c r="H382" s="36"/>
    </row>
    <row r="383" spans="8:8" s="32" customFormat="1" ht="12.75" customHeight="1" x14ac:dyDescent="0.2">
      <c r="H383" s="36"/>
    </row>
    <row r="384" spans="8:8" s="32" customFormat="1" ht="12.75" customHeight="1" x14ac:dyDescent="0.2">
      <c r="H384" s="36"/>
    </row>
    <row r="385" spans="8:8" s="32" customFormat="1" ht="12.75" customHeight="1" x14ac:dyDescent="0.2">
      <c r="H385" s="36"/>
    </row>
    <row r="386" spans="8:8" s="32" customFormat="1" ht="12.75" customHeight="1" x14ac:dyDescent="0.2">
      <c r="H386" s="36"/>
    </row>
    <row r="387" spans="8:8" s="32" customFormat="1" ht="12.75" customHeight="1" x14ac:dyDescent="0.2">
      <c r="H387" s="36"/>
    </row>
    <row r="388" spans="8:8" s="32" customFormat="1" ht="12.75" customHeight="1" x14ac:dyDescent="0.2">
      <c r="H388" s="36"/>
    </row>
    <row r="389" spans="8:8" s="32" customFormat="1" ht="12.75" customHeight="1" x14ac:dyDescent="0.2">
      <c r="H389" s="36"/>
    </row>
    <row r="390" spans="8:8" s="32" customFormat="1" ht="12.75" customHeight="1" x14ac:dyDescent="0.2">
      <c r="H390" s="36"/>
    </row>
    <row r="391" spans="8:8" s="32" customFormat="1" ht="12.75" customHeight="1" x14ac:dyDescent="0.2">
      <c r="H391" s="36"/>
    </row>
    <row r="392" spans="8:8" s="32" customFormat="1" ht="12.75" customHeight="1" x14ac:dyDescent="0.2">
      <c r="H392" s="36"/>
    </row>
    <row r="393" spans="8:8" s="32" customFormat="1" ht="12.75" customHeight="1" x14ac:dyDescent="0.2">
      <c r="H393" s="36"/>
    </row>
    <row r="394" spans="8:8" s="32" customFormat="1" ht="12.75" customHeight="1" x14ac:dyDescent="0.2">
      <c r="H394" s="36"/>
    </row>
    <row r="395" spans="8:8" s="32" customFormat="1" ht="12.75" customHeight="1" x14ac:dyDescent="0.2">
      <c r="H395" s="36"/>
    </row>
    <row r="396" spans="8:8" s="32" customFormat="1" ht="12.75" customHeight="1" x14ac:dyDescent="0.2">
      <c r="H396" s="36"/>
    </row>
    <row r="397" spans="8:8" s="32" customFormat="1" ht="12.75" customHeight="1" x14ac:dyDescent="0.2">
      <c r="H397" s="36"/>
    </row>
    <row r="398" spans="8:8" s="32" customFormat="1" ht="12.75" customHeight="1" x14ac:dyDescent="0.2">
      <c r="H398" s="36"/>
    </row>
    <row r="399" spans="8:8" s="32" customFormat="1" ht="12.75" customHeight="1" x14ac:dyDescent="0.2">
      <c r="H399" s="36"/>
    </row>
    <row r="400" spans="8:8" s="32" customFormat="1" ht="12.75" customHeight="1" x14ac:dyDescent="0.2">
      <c r="H400" s="36"/>
    </row>
    <row r="401" spans="8:8" s="32" customFormat="1" ht="12.75" customHeight="1" x14ac:dyDescent="0.2">
      <c r="H401" s="36"/>
    </row>
    <row r="402" spans="8:8" s="32" customFormat="1" ht="12.75" customHeight="1" x14ac:dyDescent="0.2">
      <c r="H402" s="36"/>
    </row>
    <row r="403" spans="8:8" s="32" customFormat="1" ht="12.75" customHeight="1" x14ac:dyDescent="0.2">
      <c r="H403" s="36"/>
    </row>
    <row r="404" spans="8:8" s="32" customFormat="1" ht="12.75" customHeight="1" x14ac:dyDescent="0.2">
      <c r="H404" s="36"/>
    </row>
    <row r="405" spans="8:8" s="32" customFormat="1" ht="12.75" customHeight="1" x14ac:dyDescent="0.2">
      <c r="H405" s="36"/>
    </row>
    <row r="406" spans="8:8" s="32" customFormat="1" ht="12.75" customHeight="1" x14ac:dyDescent="0.2">
      <c r="H406" s="36"/>
    </row>
    <row r="407" spans="8:8" s="32" customFormat="1" ht="12.75" customHeight="1" x14ac:dyDescent="0.2">
      <c r="H407" s="36"/>
    </row>
    <row r="408" spans="8:8" s="32" customFormat="1" ht="12.75" customHeight="1" x14ac:dyDescent="0.2">
      <c r="H408" s="36"/>
    </row>
    <row r="409" spans="8:8" s="32" customFormat="1" ht="12.75" customHeight="1" x14ac:dyDescent="0.2">
      <c r="H409" s="36"/>
    </row>
    <row r="410" spans="8:8" s="32" customFormat="1" ht="12.75" customHeight="1" x14ac:dyDescent="0.2">
      <c r="H410" s="36"/>
    </row>
    <row r="411" spans="8:8" s="32" customFormat="1" ht="12.75" customHeight="1" x14ac:dyDescent="0.2">
      <c r="H411" s="36"/>
    </row>
    <row r="412" spans="8:8" s="32" customFormat="1" ht="12.75" customHeight="1" x14ac:dyDescent="0.2">
      <c r="H412" s="36"/>
    </row>
    <row r="413" spans="8:8" s="32" customFormat="1" ht="12.75" customHeight="1" x14ac:dyDescent="0.2">
      <c r="H413" s="36"/>
    </row>
    <row r="414" spans="8:8" s="32" customFormat="1" ht="12.75" customHeight="1" x14ac:dyDescent="0.2">
      <c r="H414" s="36"/>
    </row>
    <row r="415" spans="8:8" s="32" customFormat="1" ht="12.75" customHeight="1" x14ac:dyDescent="0.2">
      <c r="H415" s="36"/>
    </row>
    <row r="416" spans="8:8" s="32" customFormat="1" ht="12.75" customHeight="1" x14ac:dyDescent="0.2">
      <c r="H416" s="36"/>
    </row>
    <row r="417" spans="8:8" s="32" customFormat="1" ht="12.75" customHeight="1" x14ac:dyDescent="0.2">
      <c r="H417" s="36"/>
    </row>
    <row r="418" spans="8:8" s="32" customFormat="1" ht="12.75" customHeight="1" x14ac:dyDescent="0.2">
      <c r="H418" s="36"/>
    </row>
    <row r="419" spans="8:8" s="32" customFormat="1" ht="12.75" customHeight="1" x14ac:dyDescent="0.2">
      <c r="H419" s="36"/>
    </row>
    <row r="420" spans="8:8" s="32" customFormat="1" ht="12.75" customHeight="1" x14ac:dyDescent="0.2">
      <c r="H420" s="36"/>
    </row>
    <row r="421" spans="8:8" s="32" customFormat="1" ht="12.75" customHeight="1" x14ac:dyDescent="0.2">
      <c r="H421" s="36"/>
    </row>
    <row r="422" spans="8:8" s="32" customFormat="1" ht="12.75" customHeight="1" x14ac:dyDescent="0.2">
      <c r="H422" s="36"/>
    </row>
    <row r="423" spans="8:8" s="32" customFormat="1" ht="12.75" customHeight="1" x14ac:dyDescent="0.2">
      <c r="H423" s="36"/>
    </row>
    <row r="424" spans="8:8" s="32" customFormat="1" ht="12.75" customHeight="1" x14ac:dyDescent="0.2">
      <c r="H424" s="36"/>
    </row>
    <row r="425" spans="8:8" s="32" customFormat="1" ht="12.75" customHeight="1" x14ac:dyDescent="0.2">
      <c r="H425" s="36"/>
    </row>
    <row r="426" spans="8:8" s="32" customFormat="1" ht="12.75" customHeight="1" x14ac:dyDescent="0.2">
      <c r="H426" s="36"/>
    </row>
    <row r="427" spans="8:8" s="32" customFormat="1" ht="12.75" customHeight="1" x14ac:dyDescent="0.2">
      <c r="H427" s="36"/>
    </row>
    <row r="428" spans="8:8" s="32" customFormat="1" ht="12.75" customHeight="1" x14ac:dyDescent="0.2">
      <c r="H428" s="36"/>
    </row>
    <row r="429" spans="8:8" s="32" customFormat="1" ht="12.75" customHeight="1" x14ac:dyDescent="0.2">
      <c r="H429" s="36"/>
    </row>
    <row r="430" spans="8:8" s="32" customFormat="1" ht="12.75" customHeight="1" x14ac:dyDescent="0.2">
      <c r="H430" s="36"/>
    </row>
    <row r="431" spans="8:8" s="32" customFormat="1" ht="12.75" customHeight="1" x14ac:dyDescent="0.2">
      <c r="H431" s="36"/>
    </row>
    <row r="432" spans="8:8" s="32" customFormat="1" ht="12.75" customHeight="1" x14ac:dyDescent="0.2">
      <c r="H432" s="36"/>
    </row>
    <row r="433" spans="8:8" s="32" customFormat="1" ht="12.75" customHeight="1" x14ac:dyDescent="0.2">
      <c r="H433" s="36"/>
    </row>
    <row r="434" spans="8:8" s="32" customFormat="1" ht="12.75" customHeight="1" x14ac:dyDescent="0.2">
      <c r="H434" s="36"/>
    </row>
    <row r="435" spans="8:8" s="32" customFormat="1" ht="12.75" customHeight="1" x14ac:dyDescent="0.2">
      <c r="H435" s="36"/>
    </row>
    <row r="436" spans="8:8" s="32" customFormat="1" ht="12.75" customHeight="1" x14ac:dyDescent="0.2">
      <c r="H436" s="36"/>
    </row>
    <row r="437" spans="8:8" s="32" customFormat="1" ht="12.75" customHeight="1" x14ac:dyDescent="0.2">
      <c r="H437" s="36"/>
    </row>
    <row r="438" spans="8:8" s="32" customFormat="1" ht="12.75" customHeight="1" x14ac:dyDescent="0.2">
      <c r="H438" s="36"/>
    </row>
    <row r="439" spans="8:8" s="32" customFormat="1" ht="12.75" customHeight="1" x14ac:dyDescent="0.2">
      <c r="H439" s="36"/>
    </row>
    <row r="440" spans="8:8" s="32" customFormat="1" ht="12.75" customHeight="1" x14ac:dyDescent="0.2">
      <c r="H440" s="36"/>
    </row>
    <row r="441" spans="8:8" s="32" customFormat="1" ht="12.75" customHeight="1" x14ac:dyDescent="0.2">
      <c r="H441" s="36"/>
    </row>
    <row r="442" spans="8:8" s="32" customFormat="1" ht="12.75" customHeight="1" x14ac:dyDescent="0.2">
      <c r="H442" s="36"/>
    </row>
    <row r="443" spans="8:8" s="32" customFormat="1" ht="12.75" customHeight="1" x14ac:dyDescent="0.2">
      <c r="H443" s="36"/>
    </row>
    <row r="444" spans="8:8" s="32" customFormat="1" ht="12.75" customHeight="1" x14ac:dyDescent="0.2">
      <c r="H444" s="36"/>
    </row>
    <row r="445" spans="8:8" s="32" customFormat="1" ht="12.75" customHeight="1" x14ac:dyDescent="0.2">
      <c r="H445" s="36"/>
    </row>
    <row r="446" spans="8:8" s="32" customFormat="1" ht="12.75" customHeight="1" x14ac:dyDescent="0.2">
      <c r="H446" s="36"/>
    </row>
    <row r="447" spans="8:8" s="32" customFormat="1" ht="12.75" customHeight="1" x14ac:dyDescent="0.2">
      <c r="H447" s="36"/>
    </row>
    <row r="448" spans="8:8" s="32" customFormat="1" ht="12.75" customHeight="1" x14ac:dyDescent="0.2">
      <c r="H448" s="36"/>
    </row>
    <row r="449" spans="8:8" s="32" customFormat="1" ht="12.75" customHeight="1" x14ac:dyDescent="0.2">
      <c r="H449" s="36"/>
    </row>
    <row r="450" spans="8:8" s="32" customFormat="1" ht="12.75" customHeight="1" x14ac:dyDescent="0.2">
      <c r="H450" s="36"/>
    </row>
    <row r="451" spans="8:8" s="32" customFormat="1" ht="12.75" customHeight="1" x14ac:dyDescent="0.2">
      <c r="H451" s="36"/>
    </row>
    <row r="452" spans="8:8" s="32" customFormat="1" ht="12.75" customHeight="1" x14ac:dyDescent="0.2">
      <c r="H452" s="36"/>
    </row>
    <row r="453" spans="8:8" s="32" customFormat="1" ht="12.75" customHeight="1" x14ac:dyDescent="0.2">
      <c r="H453" s="36"/>
    </row>
    <row r="454" spans="8:8" s="32" customFormat="1" ht="12.75" customHeight="1" x14ac:dyDescent="0.2">
      <c r="H454" s="36"/>
    </row>
    <row r="455" spans="8:8" s="32" customFormat="1" ht="12.75" customHeight="1" x14ac:dyDescent="0.2">
      <c r="H455" s="36"/>
    </row>
    <row r="456" spans="8:8" s="32" customFormat="1" ht="12.75" customHeight="1" x14ac:dyDescent="0.2">
      <c r="H456" s="36"/>
    </row>
    <row r="457" spans="8:8" s="32" customFormat="1" ht="12.75" customHeight="1" x14ac:dyDescent="0.2">
      <c r="H457" s="36"/>
    </row>
    <row r="458" spans="8:8" s="32" customFormat="1" ht="12.75" customHeight="1" x14ac:dyDescent="0.2">
      <c r="H458" s="36"/>
    </row>
    <row r="459" spans="8:8" s="32" customFormat="1" ht="12.75" customHeight="1" x14ac:dyDescent="0.2">
      <c r="H459" s="36"/>
    </row>
    <row r="460" spans="8:8" s="32" customFormat="1" ht="12.75" customHeight="1" x14ac:dyDescent="0.2">
      <c r="H460" s="36"/>
    </row>
    <row r="461" spans="8:8" s="32" customFormat="1" ht="12.75" customHeight="1" x14ac:dyDescent="0.2">
      <c r="H461" s="36"/>
    </row>
    <row r="462" spans="8:8" s="32" customFormat="1" ht="12.75" customHeight="1" x14ac:dyDescent="0.2">
      <c r="H462" s="36"/>
    </row>
    <row r="463" spans="8:8" s="32" customFormat="1" ht="12.75" customHeight="1" x14ac:dyDescent="0.2">
      <c r="H463" s="36"/>
    </row>
    <row r="464" spans="8:8" s="32" customFormat="1" ht="12.75" customHeight="1" x14ac:dyDescent="0.2">
      <c r="H464" s="36"/>
    </row>
    <row r="465" spans="8:8" s="32" customFormat="1" ht="12.75" customHeight="1" x14ac:dyDescent="0.2">
      <c r="H465" s="36"/>
    </row>
    <row r="466" spans="8:8" s="32" customFormat="1" ht="12.75" customHeight="1" x14ac:dyDescent="0.2">
      <c r="H466" s="36"/>
    </row>
    <row r="467" spans="8:8" s="32" customFormat="1" ht="12.75" customHeight="1" x14ac:dyDescent="0.2">
      <c r="H467" s="36"/>
    </row>
    <row r="468" spans="8:8" s="32" customFormat="1" ht="12.75" customHeight="1" x14ac:dyDescent="0.2">
      <c r="H468" s="36"/>
    </row>
    <row r="469" spans="8:8" s="32" customFormat="1" ht="12.75" customHeight="1" x14ac:dyDescent="0.2">
      <c r="H469" s="36"/>
    </row>
    <row r="470" spans="8:8" s="32" customFormat="1" ht="12.75" customHeight="1" x14ac:dyDescent="0.2">
      <c r="H470" s="36"/>
    </row>
    <row r="471" spans="8:8" s="32" customFormat="1" ht="12.75" customHeight="1" x14ac:dyDescent="0.2">
      <c r="H471" s="36"/>
    </row>
    <row r="472" spans="8:8" s="32" customFormat="1" ht="12.75" customHeight="1" x14ac:dyDescent="0.2">
      <c r="H472" s="36"/>
    </row>
    <row r="473" spans="8:8" s="32" customFormat="1" ht="12.75" customHeight="1" x14ac:dyDescent="0.2">
      <c r="H473" s="36"/>
    </row>
    <row r="474" spans="8:8" s="32" customFormat="1" ht="12.75" customHeight="1" x14ac:dyDescent="0.2">
      <c r="H474" s="36"/>
    </row>
    <row r="475" spans="8:8" s="32" customFormat="1" ht="12.75" customHeight="1" x14ac:dyDescent="0.2">
      <c r="H475" s="36"/>
    </row>
    <row r="476" spans="8:8" s="32" customFormat="1" ht="12.75" customHeight="1" x14ac:dyDescent="0.2">
      <c r="H476" s="36"/>
    </row>
    <row r="477" spans="8:8" s="32" customFormat="1" ht="12.75" customHeight="1" x14ac:dyDescent="0.2">
      <c r="H477" s="36"/>
    </row>
    <row r="478" spans="8:8" s="32" customFormat="1" ht="12.75" customHeight="1" x14ac:dyDescent="0.2">
      <c r="H478" s="36"/>
    </row>
    <row r="479" spans="8:8" s="32" customFormat="1" ht="12.75" customHeight="1" x14ac:dyDescent="0.2">
      <c r="H479" s="36"/>
    </row>
    <row r="480" spans="8:8" s="32" customFormat="1" ht="12.75" customHeight="1" x14ac:dyDescent="0.2">
      <c r="H480" s="36"/>
    </row>
    <row r="481" spans="8:8" s="32" customFormat="1" ht="12.75" customHeight="1" x14ac:dyDescent="0.2">
      <c r="H481" s="36"/>
    </row>
    <row r="482" spans="8:8" s="32" customFormat="1" ht="12.75" customHeight="1" x14ac:dyDescent="0.2">
      <c r="H482" s="36"/>
    </row>
    <row r="483" spans="8:8" s="32" customFormat="1" ht="12.75" customHeight="1" x14ac:dyDescent="0.2">
      <c r="H483" s="36"/>
    </row>
    <row r="484" spans="8:8" s="32" customFormat="1" ht="12.75" customHeight="1" x14ac:dyDescent="0.2">
      <c r="H484" s="36"/>
    </row>
    <row r="485" spans="8:8" s="32" customFormat="1" ht="12.75" customHeight="1" x14ac:dyDescent="0.2">
      <c r="H485" s="36"/>
    </row>
    <row r="486" spans="8:8" s="32" customFormat="1" ht="12.75" customHeight="1" x14ac:dyDescent="0.2">
      <c r="H486" s="36"/>
    </row>
    <row r="487" spans="8:8" s="32" customFormat="1" ht="12.75" customHeight="1" x14ac:dyDescent="0.2">
      <c r="H487" s="36"/>
    </row>
    <row r="488" spans="8:8" s="32" customFormat="1" ht="12.75" customHeight="1" x14ac:dyDescent="0.2">
      <c r="H488" s="36"/>
    </row>
    <row r="489" spans="8:8" s="32" customFormat="1" ht="12.75" customHeight="1" x14ac:dyDescent="0.2">
      <c r="H489" s="36"/>
    </row>
    <row r="490" spans="8:8" s="32" customFormat="1" ht="12.75" customHeight="1" x14ac:dyDescent="0.2">
      <c r="H490" s="36"/>
    </row>
    <row r="491" spans="8:8" s="32" customFormat="1" ht="12.75" customHeight="1" x14ac:dyDescent="0.2">
      <c r="H491" s="36"/>
    </row>
    <row r="492" spans="8:8" s="32" customFormat="1" ht="12.75" customHeight="1" x14ac:dyDescent="0.2">
      <c r="H492" s="36"/>
    </row>
    <row r="493" spans="8:8" s="32" customFormat="1" ht="12.75" customHeight="1" x14ac:dyDescent="0.2">
      <c r="H493" s="36"/>
    </row>
    <row r="494" spans="8:8" s="32" customFormat="1" ht="12.75" customHeight="1" x14ac:dyDescent="0.2">
      <c r="H494" s="36"/>
    </row>
    <row r="495" spans="8:8" s="32" customFormat="1" ht="12.75" customHeight="1" x14ac:dyDescent="0.2">
      <c r="H495" s="36"/>
    </row>
    <row r="496" spans="8:8" s="32" customFormat="1" ht="12.75" customHeight="1" x14ac:dyDescent="0.2">
      <c r="H496" s="36"/>
    </row>
    <row r="497" spans="8:8" s="32" customFormat="1" ht="12.75" customHeight="1" x14ac:dyDescent="0.2">
      <c r="H497" s="36"/>
    </row>
    <row r="498" spans="8:8" s="32" customFormat="1" ht="12.75" customHeight="1" x14ac:dyDescent="0.2">
      <c r="H498" s="36"/>
    </row>
    <row r="499" spans="8:8" s="32" customFormat="1" ht="12.75" customHeight="1" x14ac:dyDescent="0.2">
      <c r="H499" s="36"/>
    </row>
    <row r="500" spans="8:8" s="32" customFormat="1" ht="12.75" customHeight="1" x14ac:dyDescent="0.2">
      <c r="H500" s="36"/>
    </row>
    <row r="501" spans="8:8" s="32" customFormat="1" ht="12.75" customHeight="1" x14ac:dyDescent="0.2">
      <c r="H501" s="36"/>
    </row>
    <row r="502" spans="8:8" s="32" customFormat="1" ht="12.75" customHeight="1" x14ac:dyDescent="0.2">
      <c r="H502" s="36"/>
    </row>
    <row r="503" spans="8:8" s="32" customFormat="1" ht="12.75" customHeight="1" x14ac:dyDescent="0.2">
      <c r="H503" s="36"/>
    </row>
    <row r="504" spans="8:8" s="32" customFormat="1" ht="12.75" customHeight="1" x14ac:dyDescent="0.2">
      <c r="H504" s="36"/>
    </row>
    <row r="505" spans="8:8" s="32" customFormat="1" ht="12.75" customHeight="1" x14ac:dyDescent="0.2">
      <c r="H505" s="36"/>
    </row>
    <row r="506" spans="8:8" s="32" customFormat="1" ht="12.75" customHeight="1" x14ac:dyDescent="0.2">
      <c r="H506" s="36"/>
    </row>
    <row r="507" spans="8:8" s="32" customFormat="1" ht="12.75" customHeight="1" x14ac:dyDescent="0.2">
      <c r="H507" s="36"/>
    </row>
    <row r="508" spans="8:8" s="32" customFormat="1" ht="12.75" customHeight="1" x14ac:dyDescent="0.2">
      <c r="H508" s="36"/>
    </row>
    <row r="509" spans="8:8" s="32" customFormat="1" ht="12.75" customHeight="1" x14ac:dyDescent="0.2">
      <c r="H509" s="36"/>
    </row>
    <row r="510" spans="8:8" s="32" customFormat="1" ht="12.75" customHeight="1" x14ac:dyDescent="0.2">
      <c r="H510" s="36"/>
    </row>
    <row r="511" spans="8:8" s="32" customFormat="1" ht="12.75" customHeight="1" x14ac:dyDescent="0.2">
      <c r="H511" s="36"/>
    </row>
    <row r="512" spans="8:8" s="32" customFormat="1" ht="12.75" customHeight="1" x14ac:dyDescent="0.2">
      <c r="H512" s="36"/>
    </row>
    <row r="513" spans="8:8" s="32" customFormat="1" ht="12.75" customHeight="1" x14ac:dyDescent="0.2">
      <c r="H513" s="36"/>
    </row>
    <row r="514" spans="8:8" s="32" customFormat="1" ht="12.75" customHeight="1" x14ac:dyDescent="0.2">
      <c r="H514" s="36"/>
    </row>
    <row r="515" spans="8:8" s="32" customFormat="1" ht="12.75" customHeight="1" x14ac:dyDescent="0.2">
      <c r="H515" s="36"/>
    </row>
    <row r="516" spans="8:8" s="32" customFormat="1" ht="12.75" customHeight="1" x14ac:dyDescent="0.2">
      <c r="H516" s="36"/>
    </row>
    <row r="517" spans="8:8" s="32" customFormat="1" ht="12.75" customHeight="1" x14ac:dyDescent="0.2">
      <c r="H517" s="36"/>
    </row>
    <row r="518" spans="8:8" s="32" customFormat="1" ht="12.75" customHeight="1" x14ac:dyDescent="0.2">
      <c r="H518" s="36"/>
    </row>
    <row r="519" spans="8:8" s="32" customFormat="1" ht="12.75" customHeight="1" x14ac:dyDescent="0.2">
      <c r="H519" s="36"/>
    </row>
    <row r="520" spans="8:8" s="32" customFormat="1" ht="12.75" customHeight="1" x14ac:dyDescent="0.2">
      <c r="H520" s="36"/>
    </row>
    <row r="521" spans="8:8" s="32" customFormat="1" ht="12.75" customHeight="1" x14ac:dyDescent="0.2">
      <c r="H521" s="36"/>
    </row>
    <row r="522" spans="8:8" s="32" customFormat="1" ht="12.75" customHeight="1" x14ac:dyDescent="0.2">
      <c r="H522" s="36"/>
    </row>
    <row r="523" spans="8:8" s="32" customFormat="1" ht="12.75" customHeight="1" x14ac:dyDescent="0.2">
      <c r="H523" s="36"/>
    </row>
    <row r="524" spans="8:8" s="32" customFormat="1" ht="12.75" customHeight="1" x14ac:dyDescent="0.2">
      <c r="H524" s="36"/>
    </row>
    <row r="525" spans="8:8" s="32" customFormat="1" ht="12.75" customHeight="1" x14ac:dyDescent="0.2">
      <c r="H525" s="36"/>
    </row>
    <row r="526" spans="8:8" s="32" customFormat="1" ht="12.75" customHeight="1" x14ac:dyDescent="0.2">
      <c r="H526" s="36"/>
    </row>
    <row r="527" spans="8:8" s="32" customFormat="1" ht="12.75" customHeight="1" x14ac:dyDescent="0.2">
      <c r="H527" s="36"/>
    </row>
    <row r="528" spans="8:8" s="32" customFormat="1" ht="12.75" customHeight="1" x14ac:dyDescent="0.2">
      <c r="H528" s="36"/>
    </row>
    <row r="529" spans="8:8" s="32" customFormat="1" ht="12.75" customHeight="1" x14ac:dyDescent="0.2">
      <c r="H529" s="36"/>
    </row>
    <row r="530" spans="8:8" s="32" customFormat="1" ht="12.75" customHeight="1" x14ac:dyDescent="0.2">
      <c r="H530" s="36"/>
    </row>
    <row r="531" spans="8:8" s="32" customFormat="1" ht="12.75" customHeight="1" x14ac:dyDescent="0.2">
      <c r="H531" s="36"/>
    </row>
    <row r="532" spans="8:8" s="32" customFormat="1" ht="12.75" customHeight="1" x14ac:dyDescent="0.2">
      <c r="H532" s="36"/>
    </row>
    <row r="533" spans="8:8" s="32" customFormat="1" ht="12.75" customHeight="1" x14ac:dyDescent="0.2">
      <c r="H533" s="36"/>
    </row>
    <row r="534" spans="8:8" s="32" customFormat="1" ht="12.75" customHeight="1" x14ac:dyDescent="0.2">
      <c r="H534" s="36"/>
    </row>
    <row r="535" spans="8:8" s="32" customFormat="1" ht="12.75" customHeight="1" x14ac:dyDescent="0.2">
      <c r="H535" s="36"/>
    </row>
    <row r="536" spans="8:8" s="32" customFormat="1" ht="12.75" customHeight="1" x14ac:dyDescent="0.2">
      <c r="H536" s="36"/>
    </row>
    <row r="537" spans="8:8" s="32" customFormat="1" ht="12.75" customHeight="1" x14ac:dyDescent="0.2">
      <c r="H537" s="36"/>
    </row>
    <row r="538" spans="8:8" s="32" customFormat="1" ht="12.75" customHeight="1" x14ac:dyDescent="0.2">
      <c r="H538" s="36"/>
    </row>
    <row r="539" spans="8:8" s="32" customFormat="1" ht="12.75" customHeight="1" x14ac:dyDescent="0.2">
      <c r="H539" s="36"/>
    </row>
    <row r="540" spans="8:8" s="32" customFormat="1" ht="12.75" customHeight="1" x14ac:dyDescent="0.2">
      <c r="H540" s="36"/>
    </row>
    <row r="541" spans="8:8" s="32" customFormat="1" ht="12.75" customHeight="1" x14ac:dyDescent="0.2">
      <c r="H541" s="36"/>
    </row>
    <row r="542" spans="8:8" s="32" customFormat="1" ht="12.75" customHeight="1" x14ac:dyDescent="0.2">
      <c r="H542" s="36"/>
    </row>
    <row r="543" spans="8:8" s="32" customFormat="1" ht="12.75" customHeight="1" x14ac:dyDescent="0.2">
      <c r="H543" s="36"/>
    </row>
    <row r="544" spans="8:8" s="32" customFormat="1" ht="12.75" customHeight="1" x14ac:dyDescent="0.2">
      <c r="H544" s="36"/>
    </row>
    <row r="545" spans="8:8" s="32" customFormat="1" ht="12.75" customHeight="1" x14ac:dyDescent="0.2">
      <c r="H545" s="36"/>
    </row>
    <row r="546" spans="8:8" s="32" customFormat="1" ht="12.75" customHeight="1" x14ac:dyDescent="0.2">
      <c r="H546" s="36"/>
    </row>
    <row r="547" spans="8:8" s="32" customFormat="1" ht="12.75" customHeight="1" x14ac:dyDescent="0.2">
      <c r="H547" s="36"/>
    </row>
    <row r="548" spans="8:8" s="32" customFormat="1" ht="12.75" customHeight="1" x14ac:dyDescent="0.2">
      <c r="H548" s="36"/>
    </row>
    <row r="549" spans="8:8" s="32" customFormat="1" ht="12.75" customHeight="1" x14ac:dyDescent="0.2">
      <c r="H549" s="36"/>
    </row>
    <row r="550" spans="8:8" s="32" customFormat="1" ht="12.75" customHeight="1" x14ac:dyDescent="0.2">
      <c r="H550" s="36"/>
    </row>
    <row r="551" spans="8:8" s="32" customFormat="1" ht="12.75" customHeight="1" x14ac:dyDescent="0.2">
      <c r="H551" s="36"/>
    </row>
    <row r="552" spans="8:8" s="32" customFormat="1" ht="12.75" customHeight="1" x14ac:dyDescent="0.2">
      <c r="H552" s="36"/>
    </row>
    <row r="553" spans="8:8" s="32" customFormat="1" ht="12.75" customHeight="1" x14ac:dyDescent="0.2">
      <c r="H553" s="36"/>
    </row>
    <row r="554" spans="8:8" s="32" customFormat="1" ht="12.75" customHeight="1" x14ac:dyDescent="0.2">
      <c r="H554" s="36"/>
    </row>
    <row r="555" spans="8:8" s="32" customFormat="1" ht="12.75" customHeight="1" x14ac:dyDescent="0.2">
      <c r="H555" s="36"/>
    </row>
    <row r="556" spans="8:8" s="32" customFormat="1" ht="12.75" customHeight="1" x14ac:dyDescent="0.2">
      <c r="H556" s="36"/>
    </row>
    <row r="557" spans="8:8" s="32" customFormat="1" ht="12.75" customHeight="1" x14ac:dyDescent="0.2">
      <c r="H557" s="36"/>
    </row>
    <row r="558" spans="8:8" s="32" customFormat="1" ht="12.75" customHeight="1" x14ac:dyDescent="0.2">
      <c r="H558" s="36"/>
    </row>
    <row r="559" spans="8:8" s="32" customFormat="1" ht="12.75" customHeight="1" x14ac:dyDescent="0.2">
      <c r="H559" s="36"/>
    </row>
    <row r="560" spans="8:8" s="32" customFormat="1" ht="12.75" customHeight="1" x14ac:dyDescent="0.2">
      <c r="H560" s="36"/>
    </row>
    <row r="561" spans="8:8" s="32" customFormat="1" ht="12.75" customHeight="1" x14ac:dyDescent="0.2">
      <c r="H561" s="36"/>
    </row>
    <row r="562" spans="8:8" s="32" customFormat="1" ht="12.75" customHeight="1" x14ac:dyDescent="0.2">
      <c r="H562" s="36"/>
    </row>
    <row r="563" spans="8:8" s="32" customFormat="1" ht="12.75" customHeight="1" x14ac:dyDescent="0.2">
      <c r="H563" s="36"/>
    </row>
    <row r="564" spans="8:8" s="32" customFormat="1" ht="12.75" customHeight="1" x14ac:dyDescent="0.2">
      <c r="H564" s="36"/>
    </row>
    <row r="565" spans="8:8" s="32" customFormat="1" ht="12.75" customHeight="1" x14ac:dyDescent="0.2">
      <c r="H565" s="36"/>
    </row>
    <row r="566" spans="8:8" s="32" customFormat="1" ht="12.75" customHeight="1" x14ac:dyDescent="0.2">
      <c r="H566" s="36"/>
    </row>
    <row r="567" spans="8:8" s="32" customFormat="1" ht="12.75" customHeight="1" x14ac:dyDescent="0.2">
      <c r="H567" s="36"/>
    </row>
    <row r="568" spans="8:8" s="32" customFormat="1" ht="12.75" customHeight="1" x14ac:dyDescent="0.2">
      <c r="H568" s="36"/>
    </row>
    <row r="569" spans="8:8" s="32" customFormat="1" ht="12.75" customHeight="1" x14ac:dyDescent="0.2">
      <c r="H569" s="36"/>
    </row>
    <row r="570" spans="8:8" s="32" customFormat="1" ht="12.75" customHeight="1" x14ac:dyDescent="0.2">
      <c r="H570" s="36"/>
    </row>
    <row r="571" spans="8:8" s="32" customFormat="1" ht="12.75" customHeight="1" x14ac:dyDescent="0.2">
      <c r="H571" s="36"/>
    </row>
    <row r="572" spans="8:8" s="32" customFormat="1" ht="12.75" customHeight="1" x14ac:dyDescent="0.2">
      <c r="H572" s="36"/>
    </row>
    <row r="573" spans="8:8" s="32" customFormat="1" ht="12.75" customHeight="1" x14ac:dyDescent="0.2">
      <c r="H573" s="36"/>
    </row>
    <row r="574" spans="8:8" s="32" customFormat="1" ht="12.75" customHeight="1" x14ac:dyDescent="0.2">
      <c r="H574" s="36"/>
    </row>
    <row r="575" spans="8:8" s="32" customFormat="1" ht="12.75" customHeight="1" x14ac:dyDescent="0.2">
      <c r="H575" s="36"/>
    </row>
    <row r="576" spans="8:8" s="32" customFormat="1" ht="12.75" customHeight="1" x14ac:dyDescent="0.2">
      <c r="H576" s="36"/>
    </row>
    <row r="577" spans="8:8" s="32" customFormat="1" ht="12.75" customHeight="1" x14ac:dyDescent="0.2">
      <c r="H577" s="36"/>
    </row>
    <row r="578" spans="8:8" s="32" customFormat="1" ht="12.75" customHeight="1" x14ac:dyDescent="0.2">
      <c r="H578" s="36"/>
    </row>
    <row r="579" spans="8:8" s="32" customFormat="1" ht="12.75" customHeight="1" x14ac:dyDescent="0.2">
      <c r="H579" s="36"/>
    </row>
    <row r="580" spans="8:8" s="32" customFormat="1" ht="12.75" customHeight="1" x14ac:dyDescent="0.2">
      <c r="H580" s="36"/>
    </row>
    <row r="581" spans="8:8" s="32" customFormat="1" ht="12.75" customHeight="1" x14ac:dyDescent="0.2">
      <c r="H581" s="36"/>
    </row>
    <row r="582" spans="8:8" s="32" customFormat="1" ht="12.75" customHeight="1" x14ac:dyDescent="0.2">
      <c r="H582" s="36"/>
    </row>
    <row r="583" spans="8:8" s="32" customFormat="1" ht="12.75" customHeight="1" x14ac:dyDescent="0.2">
      <c r="H583" s="36"/>
    </row>
    <row r="584" spans="8:8" s="32" customFormat="1" ht="12.75" customHeight="1" x14ac:dyDescent="0.2">
      <c r="H584" s="36"/>
    </row>
    <row r="585" spans="8:8" s="32" customFormat="1" ht="12.75" customHeight="1" x14ac:dyDescent="0.2">
      <c r="H585" s="36"/>
    </row>
    <row r="586" spans="8:8" s="32" customFormat="1" ht="12.75" customHeight="1" x14ac:dyDescent="0.2">
      <c r="H586" s="36"/>
    </row>
    <row r="587" spans="8:8" s="32" customFormat="1" ht="12.75" customHeight="1" x14ac:dyDescent="0.2">
      <c r="H587" s="36"/>
    </row>
    <row r="588" spans="8:8" s="32" customFormat="1" ht="12.75" customHeight="1" x14ac:dyDescent="0.2">
      <c r="H588" s="36"/>
    </row>
    <row r="589" spans="8:8" s="32" customFormat="1" ht="12.75" customHeight="1" x14ac:dyDescent="0.2">
      <c r="H589" s="36"/>
    </row>
    <row r="590" spans="8:8" s="32" customFormat="1" ht="12.75" customHeight="1" x14ac:dyDescent="0.2">
      <c r="H590" s="36"/>
    </row>
    <row r="591" spans="8:8" s="32" customFormat="1" ht="12.75" customHeight="1" x14ac:dyDescent="0.2">
      <c r="H591" s="36"/>
    </row>
    <row r="592" spans="8:8" s="32" customFormat="1" ht="12.75" customHeight="1" x14ac:dyDescent="0.2">
      <c r="H592" s="36"/>
    </row>
    <row r="593" spans="8:8" s="32" customFormat="1" ht="12.75" customHeight="1" x14ac:dyDescent="0.2">
      <c r="H593" s="36"/>
    </row>
    <row r="594" spans="8:8" s="32" customFormat="1" ht="12.75" customHeight="1" x14ac:dyDescent="0.2">
      <c r="H594" s="36"/>
    </row>
    <row r="595" spans="8:8" s="32" customFormat="1" ht="12.75" customHeight="1" x14ac:dyDescent="0.2">
      <c r="H595" s="36"/>
    </row>
    <row r="596" spans="8:8" s="32" customFormat="1" ht="12.75" customHeight="1" x14ac:dyDescent="0.2">
      <c r="H596" s="36"/>
    </row>
    <row r="597" spans="8:8" s="32" customFormat="1" ht="12.75" customHeight="1" x14ac:dyDescent="0.2">
      <c r="H597" s="36"/>
    </row>
    <row r="598" spans="8:8" s="32" customFormat="1" ht="12.75" customHeight="1" x14ac:dyDescent="0.2">
      <c r="H598" s="36"/>
    </row>
    <row r="599" spans="8:8" s="32" customFormat="1" ht="12.75" customHeight="1" x14ac:dyDescent="0.2">
      <c r="H599" s="36"/>
    </row>
    <row r="600" spans="8:8" s="32" customFormat="1" ht="12.75" customHeight="1" x14ac:dyDescent="0.2">
      <c r="H600" s="36"/>
    </row>
    <row r="601" spans="8:8" s="32" customFormat="1" ht="12.75" customHeight="1" x14ac:dyDescent="0.2">
      <c r="H601" s="36"/>
    </row>
    <row r="602" spans="8:8" s="32" customFormat="1" ht="12.75" customHeight="1" x14ac:dyDescent="0.2">
      <c r="H602" s="36"/>
    </row>
    <row r="603" spans="8:8" s="32" customFormat="1" ht="12.75" customHeight="1" x14ac:dyDescent="0.2">
      <c r="H603" s="36"/>
    </row>
    <row r="604" spans="8:8" s="32" customFormat="1" ht="12.75" customHeight="1" x14ac:dyDescent="0.2">
      <c r="H604" s="36"/>
    </row>
    <row r="605" spans="8:8" s="32" customFormat="1" ht="12.75" customHeight="1" x14ac:dyDescent="0.2">
      <c r="H605" s="36"/>
    </row>
    <row r="606" spans="8:8" s="32" customFormat="1" ht="12.75" customHeight="1" x14ac:dyDescent="0.2">
      <c r="H606" s="36"/>
    </row>
    <row r="607" spans="8:8" s="32" customFormat="1" ht="12.75" customHeight="1" x14ac:dyDescent="0.2">
      <c r="H607" s="36"/>
    </row>
    <row r="608" spans="8:8" s="32" customFormat="1" ht="12.75" customHeight="1" x14ac:dyDescent="0.2">
      <c r="H608" s="36"/>
    </row>
    <row r="609" spans="8:8" s="32" customFormat="1" ht="12.75" customHeight="1" x14ac:dyDescent="0.2">
      <c r="H609" s="36"/>
    </row>
    <row r="610" spans="8:8" s="32" customFormat="1" ht="12.75" customHeight="1" x14ac:dyDescent="0.2">
      <c r="H610" s="36"/>
    </row>
    <row r="611" spans="8:8" s="32" customFormat="1" ht="12.75" customHeight="1" x14ac:dyDescent="0.2">
      <c r="H611" s="36"/>
    </row>
    <row r="612" spans="8:8" s="32" customFormat="1" ht="12.75" customHeight="1" x14ac:dyDescent="0.2">
      <c r="H612" s="36"/>
    </row>
    <row r="613" spans="8:8" s="32" customFormat="1" ht="12.75" customHeight="1" x14ac:dyDescent="0.2">
      <c r="H613" s="36"/>
    </row>
    <row r="614" spans="8:8" s="32" customFormat="1" ht="12.75" customHeight="1" x14ac:dyDescent="0.2">
      <c r="H614" s="36"/>
    </row>
    <row r="615" spans="8:8" s="32" customFormat="1" ht="12.75" customHeight="1" x14ac:dyDescent="0.2">
      <c r="H615" s="36"/>
    </row>
    <row r="616" spans="8:8" s="32" customFormat="1" ht="12.75" customHeight="1" x14ac:dyDescent="0.2">
      <c r="H616" s="36"/>
    </row>
    <row r="617" spans="8:8" s="32" customFormat="1" ht="12.75" customHeight="1" x14ac:dyDescent="0.2">
      <c r="H617" s="36"/>
    </row>
    <row r="618" spans="8:8" s="32" customFormat="1" ht="12.75" customHeight="1" x14ac:dyDescent="0.2">
      <c r="H618" s="36"/>
    </row>
    <row r="619" spans="8:8" s="32" customFormat="1" ht="12.75" customHeight="1" x14ac:dyDescent="0.2">
      <c r="H619" s="36"/>
    </row>
    <row r="620" spans="8:8" s="32" customFormat="1" ht="12.75" customHeight="1" x14ac:dyDescent="0.2">
      <c r="H620" s="36"/>
    </row>
    <row r="621" spans="8:8" s="32" customFormat="1" ht="12.75" customHeight="1" x14ac:dyDescent="0.2">
      <c r="H621" s="36"/>
    </row>
    <row r="622" spans="8:8" s="32" customFormat="1" ht="12.75" customHeight="1" x14ac:dyDescent="0.2">
      <c r="H622" s="36"/>
    </row>
    <row r="623" spans="8:8" s="32" customFormat="1" ht="12.75" customHeight="1" x14ac:dyDescent="0.2">
      <c r="H623" s="36"/>
    </row>
    <row r="624" spans="8:8" s="32" customFormat="1" ht="12.75" customHeight="1" x14ac:dyDescent="0.2">
      <c r="H624" s="36"/>
    </row>
    <row r="625" spans="8:8" s="32" customFormat="1" ht="12.75" customHeight="1" x14ac:dyDescent="0.2">
      <c r="H625" s="36"/>
    </row>
    <row r="626" spans="8:8" s="32" customFormat="1" ht="12.75" customHeight="1" x14ac:dyDescent="0.2">
      <c r="H626" s="36"/>
    </row>
    <row r="627" spans="8:8" s="32" customFormat="1" ht="12.75" customHeight="1" x14ac:dyDescent="0.2">
      <c r="H627" s="36"/>
    </row>
    <row r="628" spans="8:8" s="32" customFormat="1" ht="12.75" customHeight="1" x14ac:dyDescent="0.2">
      <c r="H628" s="36"/>
    </row>
    <row r="629" spans="8:8" s="32" customFormat="1" ht="12.75" customHeight="1" x14ac:dyDescent="0.2">
      <c r="H629" s="36"/>
    </row>
    <row r="630" spans="8:8" s="32" customFormat="1" ht="12.75" customHeight="1" x14ac:dyDescent="0.2">
      <c r="H630" s="36"/>
    </row>
    <row r="631" spans="8:8" s="32" customFormat="1" ht="12.75" customHeight="1" x14ac:dyDescent="0.2">
      <c r="H631" s="36"/>
    </row>
    <row r="632" spans="8:8" s="32" customFormat="1" ht="12.75" customHeight="1" x14ac:dyDescent="0.2">
      <c r="H632" s="36"/>
    </row>
    <row r="633" spans="8:8" s="32" customFormat="1" ht="12.75" customHeight="1" x14ac:dyDescent="0.2">
      <c r="H633" s="36"/>
    </row>
    <row r="634" spans="8:8" s="32" customFormat="1" ht="12.75" customHeight="1" x14ac:dyDescent="0.2">
      <c r="H634" s="36"/>
    </row>
    <row r="635" spans="8:8" s="32" customFormat="1" ht="12.75" customHeight="1" x14ac:dyDescent="0.2">
      <c r="H635" s="36"/>
    </row>
    <row r="636" spans="8:8" s="32" customFormat="1" ht="12.75" customHeight="1" x14ac:dyDescent="0.2">
      <c r="H636" s="36"/>
    </row>
    <row r="637" spans="8:8" s="32" customFormat="1" ht="12.75" customHeight="1" x14ac:dyDescent="0.2">
      <c r="H637" s="36"/>
    </row>
    <row r="638" spans="8:8" s="32" customFormat="1" ht="12.75" customHeight="1" x14ac:dyDescent="0.2">
      <c r="H638" s="36"/>
    </row>
    <row r="639" spans="8:8" s="32" customFormat="1" ht="12.75" customHeight="1" x14ac:dyDescent="0.2">
      <c r="H639" s="36"/>
    </row>
    <row r="640" spans="8:8" s="32" customFormat="1" ht="12.75" customHeight="1" x14ac:dyDescent="0.2">
      <c r="H640" s="36"/>
    </row>
    <row r="641" spans="8:8" s="32" customFormat="1" ht="12.75" customHeight="1" x14ac:dyDescent="0.2">
      <c r="H641" s="36"/>
    </row>
    <row r="642" spans="8:8" s="32" customFormat="1" ht="12.75" customHeight="1" x14ac:dyDescent="0.2">
      <c r="H642" s="36"/>
    </row>
    <row r="643" spans="8:8" s="32" customFormat="1" ht="12.75" customHeight="1" x14ac:dyDescent="0.2">
      <c r="H643" s="36"/>
    </row>
    <row r="644" spans="8:8" s="32" customFormat="1" ht="12.75" customHeight="1" x14ac:dyDescent="0.2">
      <c r="H644" s="36"/>
    </row>
    <row r="645" spans="8:8" s="32" customFormat="1" ht="12.75" customHeight="1" x14ac:dyDescent="0.2">
      <c r="H645" s="36"/>
    </row>
    <row r="646" spans="8:8" s="32" customFormat="1" ht="12.75" customHeight="1" x14ac:dyDescent="0.2">
      <c r="H646" s="36"/>
    </row>
    <row r="647" spans="8:8" s="32" customFormat="1" ht="12.75" customHeight="1" x14ac:dyDescent="0.2">
      <c r="H647" s="36"/>
    </row>
    <row r="648" spans="8:8" s="32" customFormat="1" ht="12.75" customHeight="1" x14ac:dyDescent="0.2">
      <c r="H648" s="36"/>
    </row>
    <row r="649" spans="8:8" s="32" customFormat="1" ht="12.75" customHeight="1" x14ac:dyDescent="0.2">
      <c r="H649" s="36"/>
    </row>
    <row r="650" spans="8:8" s="32" customFormat="1" ht="12.75" customHeight="1" x14ac:dyDescent="0.2">
      <c r="H650" s="36"/>
    </row>
    <row r="651" spans="8:8" s="32" customFormat="1" ht="12.75" customHeight="1" x14ac:dyDescent="0.2">
      <c r="H651" s="36"/>
    </row>
    <row r="652" spans="8:8" s="32" customFormat="1" ht="12.75" customHeight="1" x14ac:dyDescent="0.2">
      <c r="H652" s="36"/>
    </row>
    <row r="653" spans="8:8" s="32" customFormat="1" ht="12.75" customHeight="1" x14ac:dyDescent="0.2">
      <c r="H653" s="36"/>
    </row>
    <row r="654" spans="8:8" s="32" customFormat="1" ht="12.75" customHeight="1" x14ac:dyDescent="0.2">
      <c r="H654" s="36"/>
    </row>
    <row r="655" spans="8:8" s="32" customFormat="1" ht="12.75" customHeight="1" x14ac:dyDescent="0.2">
      <c r="H655" s="36"/>
    </row>
    <row r="656" spans="8:8" s="32" customFormat="1" ht="12.75" customHeight="1" x14ac:dyDescent="0.2">
      <c r="H656" s="36"/>
    </row>
    <row r="657" spans="8:8" s="32" customFormat="1" ht="12.75" customHeight="1" x14ac:dyDescent="0.2">
      <c r="H657" s="36"/>
    </row>
    <row r="658" spans="8:8" s="32" customFormat="1" ht="12.75" customHeight="1" x14ac:dyDescent="0.2">
      <c r="H658" s="36"/>
    </row>
    <row r="659" spans="8:8" s="32" customFormat="1" ht="12.75" customHeight="1" x14ac:dyDescent="0.2">
      <c r="H659" s="36"/>
    </row>
    <row r="660" spans="8:8" s="32" customFormat="1" ht="12.75" customHeight="1" x14ac:dyDescent="0.2">
      <c r="H660" s="36"/>
    </row>
    <row r="661" spans="8:8" s="32" customFormat="1" ht="12.75" customHeight="1" x14ac:dyDescent="0.2">
      <c r="H661" s="36"/>
    </row>
    <row r="662" spans="8:8" s="32" customFormat="1" ht="12.75" customHeight="1" x14ac:dyDescent="0.2">
      <c r="H662" s="36"/>
    </row>
    <row r="663" spans="8:8" s="32" customFormat="1" ht="12.75" customHeight="1" x14ac:dyDescent="0.2">
      <c r="H663" s="36"/>
    </row>
    <row r="664" spans="8:8" s="32" customFormat="1" ht="12.75" customHeight="1" x14ac:dyDescent="0.2">
      <c r="H664" s="36"/>
    </row>
    <row r="665" spans="8:8" s="32" customFormat="1" ht="12.75" customHeight="1" x14ac:dyDescent="0.2">
      <c r="H665" s="36"/>
    </row>
    <row r="666" spans="8:8" s="32" customFormat="1" ht="12.75" customHeight="1" x14ac:dyDescent="0.2">
      <c r="H666" s="36"/>
    </row>
    <row r="667" spans="8:8" s="32" customFormat="1" ht="12.75" customHeight="1" x14ac:dyDescent="0.2">
      <c r="H667" s="36"/>
    </row>
    <row r="668" spans="8:8" s="32" customFormat="1" ht="12.75" customHeight="1" x14ac:dyDescent="0.2">
      <c r="H668" s="36"/>
    </row>
    <row r="669" spans="8:8" s="32" customFormat="1" ht="12.75" customHeight="1" x14ac:dyDescent="0.2">
      <c r="H669" s="36"/>
    </row>
    <row r="670" spans="8:8" s="32" customFormat="1" ht="12.75" customHeight="1" x14ac:dyDescent="0.2">
      <c r="H670" s="36"/>
    </row>
    <row r="671" spans="8:8" s="32" customFormat="1" ht="12.75" customHeight="1" x14ac:dyDescent="0.2">
      <c r="H671" s="36"/>
    </row>
    <row r="672" spans="8:8" s="32" customFormat="1" ht="12.75" customHeight="1" x14ac:dyDescent="0.2">
      <c r="H672" s="36"/>
    </row>
    <row r="673" spans="8:8" s="32" customFormat="1" ht="12.75" customHeight="1" x14ac:dyDescent="0.2">
      <c r="H673" s="36"/>
    </row>
    <row r="674" spans="8:8" s="32" customFormat="1" ht="12.75" customHeight="1" x14ac:dyDescent="0.2">
      <c r="H674" s="36"/>
    </row>
    <row r="675" spans="8:8" s="32" customFormat="1" ht="12.75" customHeight="1" x14ac:dyDescent="0.2">
      <c r="H675" s="36"/>
    </row>
    <row r="676" spans="8:8" s="32" customFormat="1" ht="12.75" customHeight="1" x14ac:dyDescent="0.2">
      <c r="H676" s="36"/>
    </row>
    <row r="677" spans="8:8" s="32" customFormat="1" ht="12.75" customHeight="1" x14ac:dyDescent="0.2">
      <c r="H677" s="36"/>
    </row>
    <row r="678" spans="8:8" s="32" customFormat="1" ht="12.75" customHeight="1" x14ac:dyDescent="0.2">
      <c r="H678" s="36"/>
    </row>
    <row r="679" spans="8:8" s="32" customFormat="1" ht="12.75" customHeight="1" x14ac:dyDescent="0.2">
      <c r="H679" s="36"/>
    </row>
    <row r="680" spans="8:8" s="32" customFormat="1" ht="12.75" customHeight="1" x14ac:dyDescent="0.2">
      <c r="H680" s="36"/>
    </row>
    <row r="681" spans="8:8" s="32" customFormat="1" ht="12.75" customHeight="1" x14ac:dyDescent="0.2">
      <c r="H681" s="36"/>
    </row>
    <row r="682" spans="8:8" s="32" customFormat="1" ht="12.75" customHeight="1" x14ac:dyDescent="0.2">
      <c r="H682" s="36"/>
    </row>
    <row r="683" spans="8:8" s="32" customFormat="1" ht="12.75" customHeight="1" x14ac:dyDescent="0.2">
      <c r="H683" s="36"/>
    </row>
    <row r="684" spans="8:8" s="32" customFormat="1" ht="12.75" customHeight="1" x14ac:dyDescent="0.2">
      <c r="H684" s="36"/>
    </row>
    <row r="685" spans="8:8" s="32" customFormat="1" ht="12.75" customHeight="1" x14ac:dyDescent="0.2">
      <c r="H685" s="36"/>
    </row>
    <row r="686" spans="8:8" s="32" customFormat="1" ht="12.75" customHeight="1" x14ac:dyDescent="0.2">
      <c r="H686" s="36"/>
    </row>
    <row r="687" spans="8:8" s="32" customFormat="1" ht="12.75" customHeight="1" x14ac:dyDescent="0.2">
      <c r="H687" s="36"/>
    </row>
    <row r="688" spans="8:8" s="32" customFormat="1" ht="12.75" customHeight="1" x14ac:dyDescent="0.2">
      <c r="H688" s="36"/>
    </row>
    <row r="689" spans="8:8" s="32" customFormat="1" ht="12.75" customHeight="1" x14ac:dyDescent="0.2">
      <c r="H689" s="36"/>
    </row>
    <row r="690" spans="8:8" s="32" customFormat="1" ht="12.75" customHeight="1" x14ac:dyDescent="0.2">
      <c r="H690" s="36"/>
    </row>
    <row r="691" spans="8:8" s="32" customFormat="1" ht="12.75" customHeight="1" x14ac:dyDescent="0.2">
      <c r="H691" s="36"/>
    </row>
    <row r="692" spans="8:8" s="32" customFormat="1" ht="12.75" customHeight="1" x14ac:dyDescent="0.2">
      <c r="H692" s="36"/>
    </row>
    <row r="693" spans="8:8" s="32" customFormat="1" ht="12.75" customHeight="1" x14ac:dyDescent="0.2">
      <c r="H693" s="36"/>
    </row>
    <row r="694" spans="8:8" s="32" customFormat="1" ht="12.75" customHeight="1" x14ac:dyDescent="0.2">
      <c r="H694" s="36"/>
    </row>
    <row r="695" spans="8:8" s="32" customFormat="1" ht="12.75" customHeight="1" x14ac:dyDescent="0.2">
      <c r="H695" s="36"/>
    </row>
    <row r="696" spans="8:8" s="32" customFormat="1" ht="12.75" customHeight="1" x14ac:dyDescent="0.2">
      <c r="H696" s="36"/>
    </row>
    <row r="697" spans="8:8" s="32" customFormat="1" ht="12.75" customHeight="1" x14ac:dyDescent="0.2">
      <c r="H697" s="36"/>
    </row>
    <row r="698" spans="8:8" s="32" customFormat="1" ht="12.75" customHeight="1" x14ac:dyDescent="0.2">
      <c r="H698" s="36"/>
    </row>
    <row r="699" spans="8:8" s="32" customFormat="1" ht="12.75" customHeight="1" x14ac:dyDescent="0.2">
      <c r="H699" s="36"/>
    </row>
    <row r="700" spans="8:8" s="32" customFormat="1" ht="12.75" customHeight="1" x14ac:dyDescent="0.2">
      <c r="H700" s="36"/>
    </row>
    <row r="701" spans="8:8" s="32" customFormat="1" ht="12.75" customHeight="1" x14ac:dyDescent="0.2">
      <c r="H701" s="36"/>
    </row>
    <row r="702" spans="8:8" s="32" customFormat="1" ht="12.75" customHeight="1" x14ac:dyDescent="0.2">
      <c r="H702" s="36"/>
    </row>
    <row r="703" spans="8:8" s="32" customFormat="1" ht="12.75" customHeight="1" x14ac:dyDescent="0.2">
      <c r="H703" s="36"/>
    </row>
    <row r="704" spans="8:8" s="32" customFormat="1" ht="12.75" customHeight="1" x14ac:dyDescent="0.2">
      <c r="H704" s="36"/>
    </row>
    <row r="705" spans="8:8" s="32" customFormat="1" ht="12.75" customHeight="1" x14ac:dyDescent="0.2">
      <c r="H705" s="36"/>
    </row>
    <row r="706" spans="8:8" s="32" customFormat="1" ht="12.75" customHeight="1" x14ac:dyDescent="0.2">
      <c r="H706" s="36"/>
    </row>
    <row r="707" spans="8:8" s="32" customFormat="1" ht="12.75" customHeight="1" x14ac:dyDescent="0.2">
      <c r="H707" s="36"/>
    </row>
    <row r="708" spans="8:8" s="32" customFormat="1" ht="12.75" customHeight="1" x14ac:dyDescent="0.2">
      <c r="H708" s="36"/>
    </row>
    <row r="709" spans="8:8" s="32" customFormat="1" ht="12.75" customHeight="1" x14ac:dyDescent="0.2">
      <c r="H709" s="36"/>
    </row>
    <row r="710" spans="8:8" s="32" customFormat="1" ht="12.75" customHeight="1" x14ac:dyDescent="0.2">
      <c r="H710" s="36"/>
    </row>
    <row r="711" spans="8:8" s="32" customFormat="1" ht="12.75" customHeight="1" x14ac:dyDescent="0.2">
      <c r="H711" s="36"/>
    </row>
    <row r="712" spans="8:8" s="32" customFormat="1" ht="12.75" customHeight="1" x14ac:dyDescent="0.2">
      <c r="H712" s="36"/>
    </row>
    <row r="713" spans="8:8" s="32" customFormat="1" ht="12.75" customHeight="1" x14ac:dyDescent="0.2">
      <c r="H713" s="36"/>
    </row>
    <row r="714" spans="8:8" s="32" customFormat="1" ht="12.75" customHeight="1" x14ac:dyDescent="0.2">
      <c r="H714" s="36"/>
    </row>
    <row r="715" spans="8:8" s="32" customFormat="1" ht="12.75" customHeight="1" x14ac:dyDescent="0.2">
      <c r="H715" s="36"/>
    </row>
    <row r="716" spans="8:8" s="32" customFormat="1" ht="12.75" customHeight="1" x14ac:dyDescent="0.2">
      <c r="H716" s="36"/>
    </row>
    <row r="717" spans="8:8" s="32" customFormat="1" ht="12.75" customHeight="1" x14ac:dyDescent="0.2">
      <c r="H717" s="36"/>
    </row>
    <row r="718" spans="8:8" s="32" customFormat="1" ht="12.75" customHeight="1" x14ac:dyDescent="0.2">
      <c r="H718" s="36"/>
    </row>
    <row r="719" spans="8:8" s="32" customFormat="1" ht="12.75" customHeight="1" x14ac:dyDescent="0.2">
      <c r="H719" s="36"/>
    </row>
    <row r="720" spans="8:8" s="32" customFormat="1" ht="12.75" customHeight="1" x14ac:dyDescent="0.2">
      <c r="H720" s="36"/>
    </row>
    <row r="721" spans="8:8" s="32" customFormat="1" ht="12.75" customHeight="1" x14ac:dyDescent="0.2">
      <c r="H721" s="36"/>
    </row>
    <row r="722" spans="8:8" s="32" customFormat="1" ht="12.75" customHeight="1" x14ac:dyDescent="0.2">
      <c r="H722" s="36"/>
    </row>
    <row r="723" spans="8:8" s="32" customFormat="1" ht="12.75" customHeight="1" x14ac:dyDescent="0.2">
      <c r="H723" s="36"/>
    </row>
    <row r="724" spans="8:8" s="32" customFormat="1" ht="12.75" customHeight="1" x14ac:dyDescent="0.2">
      <c r="H724" s="36"/>
    </row>
    <row r="725" spans="8:8" s="32" customFormat="1" ht="12.75" customHeight="1" x14ac:dyDescent="0.2">
      <c r="H725" s="36"/>
    </row>
    <row r="726" spans="8:8" s="32" customFormat="1" ht="12.75" customHeight="1" x14ac:dyDescent="0.2">
      <c r="H726" s="36"/>
    </row>
    <row r="727" spans="8:8" s="32" customFormat="1" ht="12.75" customHeight="1" x14ac:dyDescent="0.2">
      <c r="H727" s="36"/>
    </row>
    <row r="728" spans="8:8" s="32" customFormat="1" ht="12.75" customHeight="1" x14ac:dyDescent="0.2">
      <c r="H728" s="36"/>
    </row>
    <row r="729" spans="8:8" s="32" customFormat="1" ht="12.75" customHeight="1" x14ac:dyDescent="0.2">
      <c r="H729" s="36"/>
    </row>
    <row r="730" spans="8:8" s="32" customFormat="1" ht="12.75" customHeight="1" x14ac:dyDescent="0.2">
      <c r="H730" s="36"/>
    </row>
    <row r="731" spans="8:8" s="32" customFormat="1" ht="12.75" customHeight="1" x14ac:dyDescent="0.2">
      <c r="H731" s="36"/>
    </row>
    <row r="732" spans="8:8" s="32" customFormat="1" ht="12.75" customHeight="1" x14ac:dyDescent="0.2">
      <c r="H732" s="36"/>
    </row>
    <row r="733" spans="8:8" s="32" customFormat="1" ht="12.75" customHeight="1" x14ac:dyDescent="0.2">
      <c r="H733" s="36"/>
    </row>
    <row r="734" spans="8:8" s="32" customFormat="1" ht="12.75" customHeight="1" x14ac:dyDescent="0.2">
      <c r="H734" s="36"/>
    </row>
    <row r="735" spans="8:8" s="32" customFormat="1" ht="12.75" customHeight="1" x14ac:dyDescent="0.2">
      <c r="H735" s="36"/>
    </row>
    <row r="736" spans="8:8" s="32" customFormat="1" ht="12.75" customHeight="1" x14ac:dyDescent="0.2">
      <c r="H736" s="36"/>
    </row>
    <row r="737" spans="8:8" s="32" customFormat="1" ht="12.75" customHeight="1" x14ac:dyDescent="0.2">
      <c r="H737" s="36"/>
    </row>
    <row r="738" spans="8:8" s="32" customFormat="1" ht="12.75" customHeight="1" x14ac:dyDescent="0.2">
      <c r="H738" s="36"/>
    </row>
    <row r="739" spans="8:8" s="32" customFormat="1" ht="12.75" customHeight="1" x14ac:dyDescent="0.2">
      <c r="H739" s="36"/>
    </row>
    <row r="740" spans="8:8" s="32" customFormat="1" ht="12.75" customHeight="1" x14ac:dyDescent="0.2">
      <c r="H740" s="36"/>
    </row>
    <row r="741" spans="8:8" s="32" customFormat="1" ht="12.75" customHeight="1" x14ac:dyDescent="0.2">
      <c r="H741" s="36"/>
    </row>
    <row r="742" spans="8:8" s="32" customFormat="1" ht="12.75" customHeight="1" x14ac:dyDescent="0.2">
      <c r="H742" s="36"/>
    </row>
    <row r="743" spans="8:8" s="32" customFormat="1" ht="12.75" customHeight="1" x14ac:dyDescent="0.2">
      <c r="H743" s="36"/>
    </row>
    <row r="744" spans="8:8" s="32" customFormat="1" ht="12.75" customHeight="1" x14ac:dyDescent="0.2">
      <c r="H744" s="36"/>
    </row>
    <row r="745" spans="8:8" s="32" customFormat="1" ht="12.75" customHeight="1" x14ac:dyDescent="0.2">
      <c r="H745" s="36"/>
    </row>
    <row r="746" spans="8:8" s="32" customFormat="1" ht="12.75" customHeight="1" x14ac:dyDescent="0.2">
      <c r="H746" s="36"/>
    </row>
    <row r="747" spans="8:8" s="32" customFormat="1" ht="12.75" customHeight="1" x14ac:dyDescent="0.2">
      <c r="H747" s="36"/>
    </row>
    <row r="748" spans="8:8" s="32" customFormat="1" ht="12.75" customHeight="1" x14ac:dyDescent="0.2">
      <c r="H748" s="36"/>
    </row>
    <row r="749" spans="8:8" s="32" customFormat="1" ht="12.75" customHeight="1" x14ac:dyDescent="0.2">
      <c r="H749" s="36"/>
    </row>
    <row r="750" spans="8:8" s="32" customFormat="1" ht="12.75" customHeight="1" x14ac:dyDescent="0.2">
      <c r="H750" s="36"/>
    </row>
    <row r="751" spans="8:8" s="32" customFormat="1" ht="12.75" customHeight="1" x14ac:dyDescent="0.2">
      <c r="H751" s="36"/>
    </row>
    <row r="752" spans="8:8" s="32" customFormat="1" ht="12.75" customHeight="1" x14ac:dyDescent="0.2">
      <c r="H752" s="36"/>
    </row>
    <row r="753" spans="8:8" s="32" customFormat="1" ht="12.75" customHeight="1" x14ac:dyDescent="0.2">
      <c r="H753" s="36"/>
    </row>
    <row r="754" spans="8:8" s="32" customFormat="1" ht="12.75" customHeight="1" x14ac:dyDescent="0.2">
      <c r="H754" s="36"/>
    </row>
    <row r="755" spans="8:8" s="32" customFormat="1" ht="12.75" customHeight="1" x14ac:dyDescent="0.2">
      <c r="H755" s="36"/>
    </row>
    <row r="756" spans="8:8" s="32" customFormat="1" ht="12.75" customHeight="1" x14ac:dyDescent="0.2">
      <c r="H756" s="36"/>
    </row>
    <row r="757" spans="8:8" s="32" customFormat="1" ht="12.75" customHeight="1" x14ac:dyDescent="0.2">
      <c r="H757" s="36"/>
    </row>
    <row r="758" spans="8:8" s="32" customFormat="1" ht="12.75" customHeight="1" x14ac:dyDescent="0.2">
      <c r="H758" s="36"/>
    </row>
    <row r="759" spans="8:8" s="32" customFormat="1" ht="12.75" customHeight="1" x14ac:dyDescent="0.2">
      <c r="H759" s="36"/>
    </row>
    <row r="760" spans="8:8" s="32" customFormat="1" ht="12.75" customHeight="1" x14ac:dyDescent="0.2">
      <c r="H760" s="36"/>
    </row>
    <row r="761" spans="8:8" s="32" customFormat="1" ht="12.75" customHeight="1" x14ac:dyDescent="0.2">
      <c r="H761" s="36"/>
    </row>
    <row r="762" spans="8:8" s="32" customFormat="1" ht="12.75" customHeight="1" x14ac:dyDescent="0.2">
      <c r="H762" s="36"/>
    </row>
    <row r="763" spans="8:8" s="32" customFormat="1" ht="12.75" customHeight="1" x14ac:dyDescent="0.2">
      <c r="H763" s="36"/>
    </row>
    <row r="764" spans="8:8" s="32" customFormat="1" ht="12.75" customHeight="1" x14ac:dyDescent="0.2">
      <c r="H764" s="36"/>
    </row>
    <row r="765" spans="8:8" s="32" customFormat="1" ht="12.75" customHeight="1" x14ac:dyDescent="0.2">
      <c r="H765" s="36"/>
    </row>
    <row r="766" spans="8:8" s="32" customFormat="1" ht="12.75" customHeight="1" x14ac:dyDescent="0.2">
      <c r="H766" s="36"/>
    </row>
    <row r="767" spans="8:8" s="32" customFormat="1" ht="12.75" customHeight="1" x14ac:dyDescent="0.2">
      <c r="H767" s="36"/>
    </row>
    <row r="768" spans="8:8" s="32" customFormat="1" ht="12.75" customHeight="1" x14ac:dyDescent="0.2">
      <c r="H768" s="36"/>
    </row>
    <row r="769" spans="8:8" s="32" customFormat="1" ht="12.75" customHeight="1" x14ac:dyDescent="0.2">
      <c r="H769" s="36"/>
    </row>
    <row r="770" spans="8:8" s="32" customFormat="1" ht="12.75" customHeight="1" x14ac:dyDescent="0.2">
      <c r="H770" s="36"/>
    </row>
    <row r="771" spans="8:8" s="32" customFormat="1" ht="12.75" customHeight="1" x14ac:dyDescent="0.2">
      <c r="H771" s="36"/>
    </row>
    <row r="772" spans="8:8" s="32" customFormat="1" ht="12.75" customHeight="1" x14ac:dyDescent="0.2">
      <c r="H772" s="36"/>
    </row>
    <row r="773" spans="8:8" s="32" customFormat="1" ht="12.75" customHeight="1" x14ac:dyDescent="0.2">
      <c r="H773" s="36"/>
    </row>
    <row r="774" spans="8:8" s="32" customFormat="1" ht="12.75" customHeight="1" x14ac:dyDescent="0.2">
      <c r="H774" s="36"/>
    </row>
    <row r="775" spans="8:8" s="32" customFormat="1" ht="12.75" customHeight="1" x14ac:dyDescent="0.2">
      <c r="H775" s="36"/>
    </row>
    <row r="776" spans="8:8" s="32" customFormat="1" ht="12.75" customHeight="1" x14ac:dyDescent="0.2">
      <c r="H776" s="36"/>
    </row>
    <row r="777" spans="8:8" s="32" customFormat="1" ht="12.75" customHeight="1" x14ac:dyDescent="0.2">
      <c r="H777" s="36"/>
    </row>
    <row r="778" spans="8:8" s="32" customFormat="1" ht="12.75" customHeight="1" x14ac:dyDescent="0.2">
      <c r="H778" s="36"/>
    </row>
    <row r="779" spans="8:8" s="32" customFormat="1" ht="12.75" customHeight="1" x14ac:dyDescent="0.2">
      <c r="H779" s="36"/>
    </row>
    <row r="780" spans="8:8" s="32" customFormat="1" ht="12.75" customHeight="1" x14ac:dyDescent="0.2">
      <c r="H780" s="36"/>
    </row>
    <row r="781" spans="8:8" s="32" customFormat="1" ht="12.75" customHeight="1" x14ac:dyDescent="0.2">
      <c r="H781" s="36"/>
    </row>
    <row r="782" spans="8:8" s="32" customFormat="1" ht="12.75" customHeight="1" x14ac:dyDescent="0.2">
      <c r="H782" s="36"/>
    </row>
    <row r="783" spans="8:8" s="32" customFormat="1" ht="12.75" customHeight="1" x14ac:dyDescent="0.2">
      <c r="H783" s="36"/>
    </row>
    <row r="784" spans="8:8" s="32" customFormat="1" ht="12.75" customHeight="1" x14ac:dyDescent="0.2">
      <c r="H784" s="36"/>
    </row>
    <row r="785" spans="8:8" s="32" customFormat="1" ht="12.75" customHeight="1" x14ac:dyDescent="0.2">
      <c r="H785" s="36"/>
    </row>
    <row r="786" spans="8:8" s="32" customFormat="1" ht="12.75" customHeight="1" x14ac:dyDescent="0.2">
      <c r="H786" s="36"/>
    </row>
    <row r="787" spans="8:8" s="32" customFormat="1" ht="12.75" customHeight="1" x14ac:dyDescent="0.2">
      <c r="H787" s="36"/>
    </row>
    <row r="788" spans="8:8" s="32" customFormat="1" ht="12.75" customHeight="1" x14ac:dyDescent="0.2">
      <c r="H788" s="36"/>
    </row>
    <row r="789" spans="8:8" s="32" customFormat="1" ht="12.75" customHeight="1" x14ac:dyDescent="0.2">
      <c r="H789" s="36"/>
    </row>
    <row r="790" spans="8:8" s="32" customFormat="1" ht="12.75" customHeight="1" x14ac:dyDescent="0.2">
      <c r="H790" s="36"/>
    </row>
    <row r="791" spans="8:8" s="32" customFormat="1" ht="12.75" customHeight="1" x14ac:dyDescent="0.2">
      <c r="H791" s="36"/>
    </row>
    <row r="792" spans="8:8" s="32" customFormat="1" ht="12.75" customHeight="1" x14ac:dyDescent="0.2">
      <c r="H792" s="36"/>
    </row>
    <row r="793" spans="8:8" s="32" customFormat="1" ht="12.75" customHeight="1" x14ac:dyDescent="0.2">
      <c r="H793" s="36"/>
    </row>
    <row r="794" spans="8:8" s="32" customFormat="1" ht="12.75" customHeight="1" x14ac:dyDescent="0.2">
      <c r="H794" s="36"/>
    </row>
    <row r="795" spans="8:8" s="32" customFormat="1" ht="12.75" customHeight="1" x14ac:dyDescent="0.2">
      <c r="H795" s="36"/>
    </row>
    <row r="796" spans="8:8" s="32" customFormat="1" ht="12.75" customHeight="1" x14ac:dyDescent="0.2">
      <c r="H796" s="36"/>
    </row>
    <row r="797" spans="8:8" s="32" customFormat="1" ht="12.75" customHeight="1" x14ac:dyDescent="0.2">
      <c r="H797" s="36"/>
    </row>
    <row r="798" spans="8:8" s="32" customFormat="1" ht="12.75" customHeight="1" x14ac:dyDescent="0.2">
      <c r="H798" s="36"/>
    </row>
    <row r="799" spans="8:8" s="32" customFormat="1" ht="12.75" customHeight="1" x14ac:dyDescent="0.2">
      <c r="H799" s="36"/>
    </row>
    <row r="800" spans="8:8" s="32" customFormat="1" ht="12.75" customHeight="1" x14ac:dyDescent="0.2">
      <c r="H800" s="36"/>
    </row>
    <row r="801" spans="8:8" s="32" customFormat="1" ht="12.75" customHeight="1" x14ac:dyDescent="0.2">
      <c r="H801" s="36"/>
    </row>
    <row r="802" spans="8:8" s="32" customFormat="1" ht="12.75" customHeight="1" x14ac:dyDescent="0.2">
      <c r="H802" s="36"/>
    </row>
    <row r="803" spans="8:8" s="32" customFormat="1" ht="12.75" customHeight="1" x14ac:dyDescent="0.2">
      <c r="H803" s="36"/>
    </row>
    <row r="804" spans="8:8" s="32" customFormat="1" ht="12.75" customHeight="1" x14ac:dyDescent="0.2">
      <c r="H804" s="36"/>
    </row>
    <row r="805" spans="8:8" s="32" customFormat="1" ht="12.75" customHeight="1" x14ac:dyDescent="0.2">
      <c r="H805" s="36"/>
    </row>
    <row r="806" spans="8:8" s="32" customFormat="1" ht="12.75" customHeight="1" x14ac:dyDescent="0.2">
      <c r="H806" s="36"/>
    </row>
    <row r="807" spans="8:8" s="32" customFormat="1" ht="12.75" customHeight="1" x14ac:dyDescent="0.2">
      <c r="H807" s="36"/>
    </row>
    <row r="808" spans="8:8" s="32" customFormat="1" ht="12.75" customHeight="1" x14ac:dyDescent="0.2">
      <c r="H808" s="36"/>
    </row>
    <row r="809" spans="8:8" s="32" customFormat="1" ht="12.75" customHeight="1" x14ac:dyDescent="0.2">
      <c r="H809" s="36"/>
    </row>
    <row r="810" spans="8:8" s="32" customFormat="1" ht="12.75" customHeight="1" x14ac:dyDescent="0.2">
      <c r="H810" s="36"/>
    </row>
    <row r="811" spans="8:8" s="32" customFormat="1" ht="12.75" customHeight="1" x14ac:dyDescent="0.2">
      <c r="H811" s="36"/>
    </row>
    <row r="812" spans="8:8" s="32" customFormat="1" ht="12.75" customHeight="1" x14ac:dyDescent="0.2">
      <c r="H812" s="36"/>
    </row>
    <row r="813" spans="8:8" s="32" customFormat="1" ht="12.75" customHeight="1" x14ac:dyDescent="0.2">
      <c r="H813" s="36"/>
    </row>
    <row r="814" spans="8:8" s="32" customFormat="1" ht="12.75" customHeight="1" x14ac:dyDescent="0.2">
      <c r="H814" s="36"/>
    </row>
    <row r="815" spans="8:8" s="32" customFormat="1" ht="12.75" customHeight="1" x14ac:dyDescent="0.2">
      <c r="H815" s="36"/>
    </row>
    <row r="816" spans="8:8" s="32" customFormat="1" ht="12.75" customHeight="1" x14ac:dyDescent="0.2">
      <c r="H816" s="36"/>
    </row>
    <row r="817" spans="8:8" s="32" customFormat="1" ht="12.75" customHeight="1" x14ac:dyDescent="0.2">
      <c r="H817" s="36"/>
    </row>
    <row r="818" spans="8:8" s="32" customFormat="1" ht="12.75" customHeight="1" x14ac:dyDescent="0.2">
      <c r="H818" s="36"/>
    </row>
    <row r="819" spans="8:8" s="32" customFormat="1" ht="12.75" customHeight="1" x14ac:dyDescent="0.2">
      <c r="H819" s="36"/>
    </row>
    <row r="820" spans="8:8" s="32" customFormat="1" ht="12.75" customHeight="1" x14ac:dyDescent="0.2">
      <c r="H820" s="36"/>
    </row>
    <row r="821" spans="8:8" s="32" customFormat="1" ht="12.75" customHeight="1" x14ac:dyDescent="0.2">
      <c r="H821" s="36"/>
    </row>
    <row r="822" spans="8:8" s="32" customFormat="1" ht="12.75" customHeight="1" x14ac:dyDescent="0.2">
      <c r="H822" s="36"/>
    </row>
    <row r="823" spans="8:8" s="32" customFormat="1" ht="12.75" customHeight="1" x14ac:dyDescent="0.2">
      <c r="H823" s="36"/>
    </row>
    <row r="824" spans="8:8" s="32" customFormat="1" ht="12.75" customHeight="1" x14ac:dyDescent="0.2">
      <c r="H824" s="36"/>
    </row>
    <row r="825" spans="8:8" s="32" customFormat="1" ht="12.75" customHeight="1" x14ac:dyDescent="0.2">
      <c r="H825" s="36"/>
    </row>
    <row r="826" spans="8:8" s="32" customFormat="1" ht="12.75" customHeight="1" x14ac:dyDescent="0.2">
      <c r="H826" s="36"/>
    </row>
    <row r="827" spans="8:8" s="32" customFormat="1" ht="12.75" customHeight="1" x14ac:dyDescent="0.2">
      <c r="H827" s="36"/>
    </row>
    <row r="828" spans="8:8" s="32" customFormat="1" ht="12.75" customHeight="1" x14ac:dyDescent="0.2">
      <c r="H828" s="36"/>
    </row>
    <row r="829" spans="8:8" s="32" customFormat="1" ht="12.75" customHeight="1" x14ac:dyDescent="0.2">
      <c r="H829" s="36"/>
    </row>
    <row r="830" spans="8:8" s="32" customFormat="1" ht="12.75" customHeight="1" x14ac:dyDescent="0.2">
      <c r="H830" s="36"/>
    </row>
    <row r="831" spans="8:8" s="32" customFormat="1" ht="12.75" customHeight="1" x14ac:dyDescent="0.2">
      <c r="H831" s="36"/>
    </row>
    <row r="832" spans="8:8" s="32" customFormat="1" ht="12.75" customHeight="1" x14ac:dyDescent="0.2">
      <c r="H832" s="36"/>
    </row>
    <row r="833" spans="8:8" s="32" customFormat="1" ht="12.75" customHeight="1" x14ac:dyDescent="0.2">
      <c r="H833" s="36"/>
    </row>
    <row r="834" spans="8:8" s="32" customFormat="1" ht="12.75" customHeight="1" x14ac:dyDescent="0.2">
      <c r="H834" s="36"/>
    </row>
    <row r="835" spans="8:8" s="32" customFormat="1" ht="12.75" customHeight="1" x14ac:dyDescent="0.2">
      <c r="H835" s="36"/>
    </row>
    <row r="836" spans="8:8" s="32" customFormat="1" ht="12.75" customHeight="1" x14ac:dyDescent="0.2">
      <c r="H836" s="36"/>
    </row>
    <row r="837" spans="8:8" s="32" customFormat="1" ht="12.75" customHeight="1" x14ac:dyDescent="0.2">
      <c r="H837" s="36"/>
    </row>
    <row r="838" spans="8:8" s="32" customFormat="1" ht="12.75" customHeight="1" x14ac:dyDescent="0.2">
      <c r="H838" s="36"/>
    </row>
    <row r="839" spans="8:8" s="32" customFormat="1" ht="12.75" customHeight="1" x14ac:dyDescent="0.2">
      <c r="H839" s="36"/>
    </row>
    <row r="840" spans="8:8" s="32" customFormat="1" ht="12.75" customHeight="1" x14ac:dyDescent="0.2">
      <c r="H840" s="36"/>
    </row>
    <row r="841" spans="8:8" s="32" customFormat="1" ht="12.75" customHeight="1" x14ac:dyDescent="0.2">
      <c r="H841" s="36"/>
    </row>
    <row r="842" spans="8:8" s="32" customFormat="1" ht="12.75" customHeight="1" x14ac:dyDescent="0.2">
      <c r="H842" s="36"/>
    </row>
    <row r="843" spans="8:8" s="32" customFormat="1" ht="12.75" customHeight="1" x14ac:dyDescent="0.2">
      <c r="H843" s="36"/>
    </row>
    <row r="844" spans="8:8" s="32" customFormat="1" ht="12.75" customHeight="1" x14ac:dyDescent="0.2">
      <c r="H844" s="36"/>
    </row>
    <row r="845" spans="8:8" s="32" customFormat="1" ht="12.75" customHeight="1" x14ac:dyDescent="0.2">
      <c r="H845" s="36"/>
    </row>
    <row r="846" spans="8:8" s="32" customFormat="1" ht="12.75" customHeight="1" x14ac:dyDescent="0.2">
      <c r="H846" s="36"/>
    </row>
    <row r="847" spans="8:8" s="32" customFormat="1" ht="12.75" customHeight="1" x14ac:dyDescent="0.2">
      <c r="H847" s="36"/>
    </row>
    <row r="848" spans="8:8" s="32" customFormat="1" ht="12.75" customHeight="1" x14ac:dyDescent="0.2">
      <c r="H848" s="36"/>
    </row>
    <row r="849" spans="8:8" s="32" customFormat="1" ht="12.75" customHeight="1" x14ac:dyDescent="0.2">
      <c r="H849" s="36"/>
    </row>
    <row r="850" spans="8:8" s="32" customFormat="1" ht="12.75" customHeight="1" x14ac:dyDescent="0.2">
      <c r="H850" s="36"/>
    </row>
    <row r="851" spans="8:8" s="32" customFormat="1" ht="12.75" customHeight="1" x14ac:dyDescent="0.2">
      <c r="H851" s="36"/>
    </row>
    <row r="852" spans="8:8" s="32" customFormat="1" ht="12.75" customHeight="1" x14ac:dyDescent="0.2">
      <c r="H852" s="36"/>
    </row>
    <row r="853" spans="8:8" s="32" customFormat="1" ht="12.75" customHeight="1" x14ac:dyDescent="0.2">
      <c r="H853" s="36"/>
    </row>
    <row r="854" spans="8:8" s="32" customFormat="1" ht="12.75" customHeight="1" x14ac:dyDescent="0.2">
      <c r="H854" s="36"/>
    </row>
    <row r="855" spans="8:8" s="32" customFormat="1" ht="12.75" customHeight="1" x14ac:dyDescent="0.2">
      <c r="H855" s="36"/>
    </row>
    <row r="856" spans="8:8" s="32" customFormat="1" ht="12.75" customHeight="1" x14ac:dyDescent="0.2">
      <c r="H856" s="36"/>
    </row>
    <row r="857" spans="8:8" s="32" customFormat="1" ht="12.75" customHeight="1" x14ac:dyDescent="0.2">
      <c r="H857" s="36"/>
    </row>
    <row r="858" spans="8:8" s="32" customFormat="1" ht="12.75" customHeight="1" x14ac:dyDescent="0.2">
      <c r="H858" s="36"/>
    </row>
    <row r="859" spans="8:8" s="32" customFormat="1" ht="12.75" customHeight="1" x14ac:dyDescent="0.2">
      <c r="H859" s="36"/>
    </row>
    <row r="860" spans="8:8" s="32" customFormat="1" ht="12.75" customHeight="1" x14ac:dyDescent="0.2">
      <c r="H860" s="36"/>
    </row>
    <row r="861" spans="8:8" s="32" customFormat="1" ht="12.75" customHeight="1" x14ac:dyDescent="0.2">
      <c r="H861" s="36"/>
    </row>
    <row r="862" spans="8:8" s="32" customFormat="1" ht="12.75" customHeight="1" x14ac:dyDescent="0.2">
      <c r="H862" s="36"/>
    </row>
    <row r="863" spans="8:8" s="32" customFormat="1" ht="12.75" customHeight="1" x14ac:dyDescent="0.2">
      <c r="H863" s="36"/>
    </row>
    <row r="864" spans="8:8" s="32" customFormat="1" ht="12.75" customHeight="1" x14ac:dyDescent="0.2">
      <c r="H864" s="36"/>
    </row>
    <row r="865" spans="8:8" s="32" customFormat="1" ht="12.75" customHeight="1" x14ac:dyDescent="0.2">
      <c r="H865" s="36"/>
    </row>
    <row r="866" spans="8:8" s="32" customFormat="1" ht="12.75" customHeight="1" x14ac:dyDescent="0.2">
      <c r="H866" s="36"/>
    </row>
    <row r="867" spans="8:8" s="32" customFormat="1" ht="12.75" customHeight="1" x14ac:dyDescent="0.2">
      <c r="H867" s="36"/>
    </row>
    <row r="868" spans="8:8" s="32" customFormat="1" ht="12.75" customHeight="1" x14ac:dyDescent="0.2">
      <c r="H868" s="36"/>
    </row>
    <row r="869" spans="8:8" s="32" customFormat="1" ht="12.75" customHeight="1" x14ac:dyDescent="0.2">
      <c r="H869" s="36"/>
    </row>
    <row r="870" spans="8:8" s="32" customFormat="1" ht="12.75" customHeight="1" x14ac:dyDescent="0.2">
      <c r="H870" s="36"/>
    </row>
    <row r="871" spans="8:8" s="32" customFormat="1" ht="12.75" customHeight="1" x14ac:dyDescent="0.2">
      <c r="H871" s="36"/>
    </row>
    <row r="872" spans="8:8" s="32" customFormat="1" ht="12.75" customHeight="1" x14ac:dyDescent="0.2">
      <c r="H872" s="36"/>
    </row>
    <row r="873" spans="8:8" s="32" customFormat="1" ht="12.75" customHeight="1" x14ac:dyDescent="0.2">
      <c r="H873" s="36"/>
    </row>
    <row r="874" spans="8:8" s="32" customFormat="1" ht="12.75" customHeight="1" x14ac:dyDescent="0.2">
      <c r="H874" s="36"/>
    </row>
    <row r="875" spans="8:8" s="32" customFormat="1" ht="12.75" customHeight="1" x14ac:dyDescent="0.2">
      <c r="H875" s="36"/>
    </row>
    <row r="876" spans="8:8" s="32" customFormat="1" ht="12.75" customHeight="1" x14ac:dyDescent="0.2">
      <c r="H876" s="36"/>
    </row>
    <row r="877" spans="8:8" s="32" customFormat="1" ht="12.75" customHeight="1" x14ac:dyDescent="0.2">
      <c r="H877" s="36"/>
    </row>
    <row r="878" spans="8:8" s="32" customFormat="1" ht="12.75" customHeight="1" x14ac:dyDescent="0.2">
      <c r="H878" s="36"/>
    </row>
    <row r="879" spans="8:8" s="32" customFormat="1" ht="12.75" customHeight="1" x14ac:dyDescent="0.2">
      <c r="H879" s="36"/>
    </row>
    <row r="880" spans="8:8" s="32" customFormat="1" ht="12.75" customHeight="1" x14ac:dyDescent="0.2">
      <c r="H880" s="36"/>
    </row>
    <row r="881" spans="8:8" s="32" customFormat="1" ht="12.75" customHeight="1" x14ac:dyDescent="0.2">
      <c r="H881" s="36"/>
    </row>
    <row r="882" spans="8:8" s="32" customFormat="1" ht="12.75" customHeight="1" x14ac:dyDescent="0.2">
      <c r="H882" s="36"/>
    </row>
    <row r="883" spans="8:8" s="32" customFormat="1" ht="12.75" customHeight="1" x14ac:dyDescent="0.2">
      <c r="H883" s="36"/>
    </row>
    <row r="884" spans="8:8" s="32" customFormat="1" ht="12.75" customHeight="1" x14ac:dyDescent="0.2">
      <c r="H884" s="36"/>
    </row>
    <row r="885" spans="8:8" s="32" customFormat="1" ht="12.75" customHeight="1" x14ac:dyDescent="0.2">
      <c r="H885" s="36"/>
    </row>
    <row r="886" spans="8:8" s="32" customFormat="1" ht="12.75" customHeight="1" x14ac:dyDescent="0.2">
      <c r="H886" s="36"/>
    </row>
    <row r="887" spans="8:8" s="32" customFormat="1" ht="12.75" customHeight="1" x14ac:dyDescent="0.2">
      <c r="H887" s="36"/>
    </row>
    <row r="888" spans="8:8" s="32" customFormat="1" ht="12.75" customHeight="1" x14ac:dyDescent="0.2">
      <c r="H888" s="36"/>
    </row>
    <row r="889" spans="8:8" s="32" customFormat="1" ht="12.75" customHeight="1" x14ac:dyDescent="0.2">
      <c r="H889" s="36"/>
    </row>
    <row r="890" spans="8:8" s="32" customFormat="1" ht="12.75" customHeight="1" x14ac:dyDescent="0.2">
      <c r="H890" s="36"/>
    </row>
    <row r="891" spans="8:8" s="32" customFormat="1" ht="12.75" customHeight="1" x14ac:dyDescent="0.2">
      <c r="H891" s="36"/>
    </row>
    <row r="892" spans="8:8" s="32" customFormat="1" ht="12.75" customHeight="1" x14ac:dyDescent="0.2">
      <c r="H892" s="36"/>
    </row>
    <row r="893" spans="8:8" s="32" customFormat="1" ht="12.75" customHeight="1" x14ac:dyDescent="0.2">
      <c r="H893" s="36"/>
    </row>
    <row r="894" spans="8:8" s="32" customFormat="1" ht="12.75" customHeight="1" x14ac:dyDescent="0.2">
      <c r="H894" s="36"/>
    </row>
    <row r="895" spans="8:8" s="32" customFormat="1" ht="12.75" customHeight="1" x14ac:dyDescent="0.2">
      <c r="H895" s="36"/>
    </row>
    <row r="896" spans="8:8" s="32" customFormat="1" ht="12.75" customHeight="1" x14ac:dyDescent="0.2">
      <c r="H896" s="36"/>
    </row>
    <row r="897" spans="8:8" s="32" customFormat="1" ht="12.75" customHeight="1" x14ac:dyDescent="0.2">
      <c r="H897" s="36"/>
    </row>
    <row r="898" spans="8:8" s="32" customFormat="1" ht="12.75" customHeight="1" x14ac:dyDescent="0.2">
      <c r="H898" s="36"/>
    </row>
    <row r="899" spans="8:8" s="32" customFormat="1" ht="12.75" customHeight="1" x14ac:dyDescent="0.2">
      <c r="H899" s="36"/>
    </row>
    <row r="900" spans="8:8" s="32" customFormat="1" ht="12.75" customHeight="1" x14ac:dyDescent="0.2">
      <c r="H900" s="36"/>
    </row>
    <row r="901" spans="8:8" s="32" customFormat="1" ht="12.75" customHeight="1" x14ac:dyDescent="0.2">
      <c r="H901" s="36"/>
    </row>
    <row r="902" spans="8:8" s="32" customFormat="1" ht="12.75" customHeight="1" x14ac:dyDescent="0.2">
      <c r="H902" s="36"/>
    </row>
    <row r="903" spans="8:8" s="32" customFormat="1" ht="12.75" customHeight="1" x14ac:dyDescent="0.2">
      <c r="H903" s="36"/>
    </row>
    <row r="904" spans="8:8" s="32" customFormat="1" ht="12.75" customHeight="1" x14ac:dyDescent="0.2">
      <c r="H904" s="36"/>
    </row>
    <row r="905" spans="8:8" s="32" customFormat="1" ht="12.75" customHeight="1" x14ac:dyDescent="0.2">
      <c r="H905" s="36"/>
    </row>
    <row r="906" spans="8:8" s="32" customFormat="1" ht="12.75" customHeight="1" x14ac:dyDescent="0.2">
      <c r="H906" s="36"/>
    </row>
    <row r="907" spans="8:8" s="32" customFormat="1" ht="12.75" customHeight="1" x14ac:dyDescent="0.2">
      <c r="H907" s="36"/>
    </row>
    <row r="908" spans="8:8" s="32" customFormat="1" ht="12.75" customHeight="1" x14ac:dyDescent="0.2">
      <c r="H908" s="36"/>
    </row>
    <row r="909" spans="8:8" s="32" customFormat="1" ht="12.75" customHeight="1" x14ac:dyDescent="0.2">
      <c r="H909" s="36"/>
    </row>
    <row r="910" spans="8:8" s="32" customFormat="1" ht="12.75" customHeight="1" x14ac:dyDescent="0.2">
      <c r="H910" s="36"/>
    </row>
    <row r="911" spans="8:8" s="32" customFormat="1" ht="12.75" customHeight="1" x14ac:dyDescent="0.2">
      <c r="H911" s="36"/>
    </row>
    <row r="912" spans="8:8" s="32" customFormat="1" ht="12.75" customHeight="1" x14ac:dyDescent="0.2">
      <c r="H912" s="36"/>
    </row>
    <row r="913" spans="8:8" s="32" customFormat="1" ht="12.75" customHeight="1" x14ac:dyDescent="0.2">
      <c r="H913" s="36"/>
    </row>
    <row r="914" spans="8:8" s="32" customFormat="1" ht="12.75" customHeight="1" x14ac:dyDescent="0.2">
      <c r="H914" s="36"/>
    </row>
    <row r="915" spans="8:8" s="32" customFormat="1" ht="12.75" customHeight="1" x14ac:dyDescent="0.2">
      <c r="H915" s="36"/>
    </row>
    <row r="916" spans="8:8" s="32" customFormat="1" ht="12.75" customHeight="1" x14ac:dyDescent="0.2">
      <c r="H916" s="36"/>
    </row>
    <row r="917" spans="8:8" s="32" customFormat="1" ht="12.75" customHeight="1" x14ac:dyDescent="0.2">
      <c r="H917" s="36"/>
    </row>
    <row r="918" spans="8:8" s="32" customFormat="1" ht="12.75" customHeight="1" x14ac:dyDescent="0.2">
      <c r="H918" s="36"/>
    </row>
    <row r="919" spans="8:8" s="32" customFormat="1" ht="12.75" customHeight="1" x14ac:dyDescent="0.2">
      <c r="H919" s="36"/>
    </row>
    <row r="920" spans="8:8" s="32" customFormat="1" ht="12.75" customHeight="1" x14ac:dyDescent="0.2">
      <c r="H920" s="36"/>
    </row>
    <row r="921" spans="8:8" s="32" customFormat="1" ht="12.75" customHeight="1" x14ac:dyDescent="0.2">
      <c r="H921" s="36"/>
    </row>
    <row r="922" spans="8:8" s="32" customFormat="1" ht="12.75" customHeight="1" x14ac:dyDescent="0.2">
      <c r="H922" s="36"/>
    </row>
    <row r="923" spans="8:8" s="32" customFormat="1" ht="12.75" customHeight="1" x14ac:dyDescent="0.2">
      <c r="H923" s="36"/>
    </row>
    <row r="924" spans="8:8" s="32" customFormat="1" ht="12.75" customHeight="1" x14ac:dyDescent="0.2">
      <c r="H924" s="36"/>
    </row>
    <row r="925" spans="8:8" s="32" customFormat="1" ht="12.75" customHeight="1" x14ac:dyDescent="0.2">
      <c r="H925" s="36"/>
    </row>
    <row r="926" spans="8:8" s="32" customFormat="1" ht="12.75" customHeight="1" x14ac:dyDescent="0.2">
      <c r="H926" s="36"/>
    </row>
    <row r="927" spans="8:8" s="32" customFormat="1" ht="12.75" customHeight="1" x14ac:dyDescent="0.2">
      <c r="H927" s="36"/>
    </row>
    <row r="928" spans="8:8" s="32" customFormat="1" ht="12.75" customHeight="1" x14ac:dyDescent="0.2">
      <c r="H928" s="36"/>
    </row>
    <row r="929" spans="8:8" s="32" customFormat="1" ht="12.75" customHeight="1" x14ac:dyDescent="0.2">
      <c r="H929" s="36"/>
    </row>
    <row r="930" spans="8:8" s="32" customFormat="1" ht="12.75" customHeight="1" x14ac:dyDescent="0.2">
      <c r="H930" s="36"/>
    </row>
    <row r="931" spans="8:8" s="32" customFormat="1" ht="12.75" customHeight="1" x14ac:dyDescent="0.2">
      <c r="H931" s="36"/>
    </row>
    <row r="932" spans="8:8" s="32" customFormat="1" ht="12.75" customHeight="1" x14ac:dyDescent="0.2">
      <c r="H932" s="36"/>
    </row>
    <row r="933" spans="8:8" s="32" customFormat="1" ht="12.75" customHeight="1" x14ac:dyDescent="0.2">
      <c r="H933" s="36"/>
    </row>
    <row r="934" spans="8:8" s="32" customFormat="1" ht="12.75" customHeight="1" x14ac:dyDescent="0.2">
      <c r="H934" s="36"/>
    </row>
    <row r="935" spans="8:8" s="32" customFormat="1" ht="12.75" customHeight="1" x14ac:dyDescent="0.2">
      <c r="H935" s="36"/>
    </row>
    <row r="936" spans="8:8" s="32" customFormat="1" ht="12.75" customHeight="1" x14ac:dyDescent="0.2">
      <c r="H936" s="36"/>
    </row>
    <row r="937" spans="8:8" s="32" customFormat="1" ht="12.75" customHeight="1" x14ac:dyDescent="0.2">
      <c r="H937" s="36"/>
    </row>
    <row r="938" spans="8:8" s="32" customFormat="1" ht="12.75" customHeight="1" x14ac:dyDescent="0.2">
      <c r="H938" s="36"/>
    </row>
    <row r="939" spans="8:8" s="32" customFormat="1" ht="12.75" customHeight="1" x14ac:dyDescent="0.2">
      <c r="H939" s="36"/>
    </row>
    <row r="940" spans="8:8" s="32" customFormat="1" ht="12.75" customHeight="1" x14ac:dyDescent="0.2">
      <c r="H940" s="36"/>
    </row>
    <row r="941" spans="8:8" s="32" customFormat="1" ht="12.75" customHeight="1" x14ac:dyDescent="0.2">
      <c r="H941" s="36"/>
    </row>
    <row r="942" spans="8:8" s="32" customFormat="1" ht="12.75" customHeight="1" x14ac:dyDescent="0.2">
      <c r="H942" s="36"/>
    </row>
    <row r="943" spans="8:8" s="32" customFormat="1" ht="12.75" customHeight="1" x14ac:dyDescent="0.2">
      <c r="H943" s="36"/>
    </row>
    <row r="944" spans="8:8" s="32" customFormat="1" ht="12.75" customHeight="1" x14ac:dyDescent="0.2">
      <c r="H944" s="36"/>
    </row>
    <row r="945" spans="8:8" s="32" customFormat="1" ht="12.75" customHeight="1" x14ac:dyDescent="0.2">
      <c r="H945" s="36"/>
    </row>
    <row r="946" spans="8:8" s="32" customFormat="1" ht="12.75" customHeight="1" x14ac:dyDescent="0.2">
      <c r="H946" s="36"/>
    </row>
    <row r="947" spans="8:8" s="32" customFormat="1" ht="12.75" customHeight="1" x14ac:dyDescent="0.2">
      <c r="H947" s="36"/>
    </row>
    <row r="948" spans="8:8" s="32" customFormat="1" ht="12.75" customHeight="1" x14ac:dyDescent="0.2">
      <c r="H948" s="36"/>
    </row>
    <row r="949" spans="8:8" s="32" customFormat="1" ht="12.75" customHeight="1" x14ac:dyDescent="0.2">
      <c r="H949" s="36"/>
    </row>
    <row r="950" spans="8:8" s="32" customFormat="1" ht="12.75" customHeight="1" x14ac:dyDescent="0.2">
      <c r="H950" s="36"/>
    </row>
    <row r="951" spans="8:8" s="32" customFormat="1" ht="12.75" customHeight="1" x14ac:dyDescent="0.2">
      <c r="H951" s="36"/>
    </row>
    <row r="952" spans="8:8" s="32" customFormat="1" ht="12.75" customHeight="1" x14ac:dyDescent="0.2">
      <c r="H952" s="36"/>
    </row>
    <row r="953" spans="8:8" s="32" customFormat="1" ht="12.75" customHeight="1" x14ac:dyDescent="0.2">
      <c r="H953" s="36"/>
    </row>
    <row r="954" spans="8:8" s="32" customFormat="1" ht="12.75" customHeight="1" x14ac:dyDescent="0.2">
      <c r="H954" s="36"/>
    </row>
    <row r="955" spans="8:8" s="32" customFormat="1" ht="12.75" customHeight="1" x14ac:dyDescent="0.2">
      <c r="H955" s="36"/>
    </row>
    <row r="956" spans="8:8" s="32" customFormat="1" ht="12.75" customHeight="1" x14ac:dyDescent="0.2">
      <c r="H956" s="36"/>
    </row>
    <row r="957" spans="8:8" s="32" customFormat="1" ht="12.75" customHeight="1" x14ac:dyDescent="0.2">
      <c r="H957" s="36"/>
    </row>
    <row r="958" spans="8:8" s="32" customFormat="1" ht="12.75" customHeight="1" x14ac:dyDescent="0.2">
      <c r="H958" s="36"/>
    </row>
    <row r="959" spans="8:8" s="32" customFormat="1" ht="12.75" customHeight="1" x14ac:dyDescent="0.2">
      <c r="H959" s="36"/>
    </row>
    <row r="960" spans="8:8" s="32" customFormat="1" ht="12.75" customHeight="1" x14ac:dyDescent="0.2">
      <c r="H960" s="36"/>
    </row>
    <row r="961" spans="8:8" s="32" customFormat="1" ht="12.75" customHeight="1" x14ac:dyDescent="0.2">
      <c r="H961" s="36"/>
    </row>
    <row r="962" spans="8:8" s="32" customFormat="1" ht="12.75" customHeight="1" x14ac:dyDescent="0.2">
      <c r="H962" s="36"/>
    </row>
    <row r="963" spans="8:8" s="32" customFormat="1" ht="12.75" customHeight="1" x14ac:dyDescent="0.2">
      <c r="H963" s="36"/>
    </row>
    <row r="964" spans="8:8" s="32" customFormat="1" ht="12.75" customHeight="1" x14ac:dyDescent="0.2">
      <c r="H964" s="36"/>
    </row>
    <row r="965" spans="8:8" s="32" customFormat="1" ht="12.75" customHeight="1" x14ac:dyDescent="0.2">
      <c r="H965" s="36"/>
    </row>
    <row r="966" spans="8:8" s="32" customFormat="1" ht="12.75" customHeight="1" x14ac:dyDescent="0.2">
      <c r="H966" s="36"/>
    </row>
    <row r="967" spans="8:8" s="32" customFormat="1" ht="12.75" customHeight="1" x14ac:dyDescent="0.2">
      <c r="H967" s="36"/>
    </row>
    <row r="968" spans="8:8" s="32" customFormat="1" ht="12.75" customHeight="1" x14ac:dyDescent="0.2">
      <c r="H968" s="36"/>
    </row>
    <row r="969" spans="8:8" s="32" customFormat="1" ht="12.75" customHeight="1" x14ac:dyDescent="0.2">
      <c r="H969" s="36"/>
    </row>
    <row r="970" spans="8:8" s="32" customFormat="1" ht="12.75" customHeight="1" x14ac:dyDescent="0.2">
      <c r="H970" s="36"/>
    </row>
    <row r="971" spans="8:8" s="32" customFormat="1" ht="12.75" customHeight="1" x14ac:dyDescent="0.2">
      <c r="H971" s="36"/>
    </row>
    <row r="972" spans="8:8" s="32" customFormat="1" ht="12.75" customHeight="1" x14ac:dyDescent="0.2">
      <c r="H972" s="36"/>
    </row>
    <row r="973" spans="8:8" s="32" customFormat="1" ht="12.75" customHeight="1" x14ac:dyDescent="0.2">
      <c r="H973" s="36"/>
    </row>
    <row r="974" spans="8:8" s="32" customFormat="1" ht="12.75" customHeight="1" x14ac:dyDescent="0.2">
      <c r="H974" s="36"/>
    </row>
    <row r="975" spans="8:8" s="32" customFormat="1" ht="12.75" customHeight="1" x14ac:dyDescent="0.2">
      <c r="H975" s="36"/>
    </row>
    <row r="976" spans="8:8" s="32" customFormat="1" ht="12.75" customHeight="1" x14ac:dyDescent="0.2">
      <c r="H976" s="36"/>
    </row>
    <row r="977" spans="8:8" s="32" customFormat="1" ht="12.75" customHeight="1" x14ac:dyDescent="0.2">
      <c r="H977" s="36"/>
    </row>
    <row r="978" spans="8:8" s="32" customFormat="1" ht="12.75" customHeight="1" x14ac:dyDescent="0.2">
      <c r="H978" s="36"/>
    </row>
    <row r="979" spans="8:8" s="32" customFormat="1" ht="12.75" customHeight="1" x14ac:dyDescent="0.2">
      <c r="H979" s="36"/>
    </row>
    <row r="980" spans="8:8" s="32" customFormat="1" ht="12.75" customHeight="1" x14ac:dyDescent="0.2">
      <c r="H980" s="36"/>
    </row>
    <row r="981" spans="8:8" s="32" customFormat="1" ht="12.75" customHeight="1" x14ac:dyDescent="0.2">
      <c r="H981" s="36"/>
    </row>
    <row r="982" spans="8:8" s="32" customFormat="1" ht="12.75" customHeight="1" x14ac:dyDescent="0.2">
      <c r="H982" s="36"/>
    </row>
    <row r="983" spans="8:8" s="32" customFormat="1" ht="12.75" customHeight="1" x14ac:dyDescent="0.2">
      <c r="H983" s="36"/>
    </row>
    <row r="984" spans="8:8" s="32" customFormat="1" ht="12.75" customHeight="1" x14ac:dyDescent="0.2">
      <c r="H984" s="36"/>
    </row>
    <row r="985" spans="8:8" s="32" customFormat="1" ht="12.75" customHeight="1" x14ac:dyDescent="0.2">
      <c r="H985" s="36"/>
    </row>
    <row r="986" spans="8:8" s="32" customFormat="1" ht="12.75" customHeight="1" x14ac:dyDescent="0.2">
      <c r="H986" s="36"/>
    </row>
    <row r="987" spans="8:8" s="32" customFormat="1" ht="12.75" customHeight="1" x14ac:dyDescent="0.2">
      <c r="H987" s="36"/>
    </row>
    <row r="988" spans="8:8" s="32" customFormat="1" ht="12.75" customHeight="1" x14ac:dyDescent="0.2">
      <c r="H988" s="36"/>
    </row>
    <row r="989" spans="8:8" s="32" customFormat="1" ht="12.75" customHeight="1" x14ac:dyDescent="0.2">
      <c r="H989" s="36"/>
    </row>
    <row r="990" spans="8:8" s="32" customFormat="1" ht="12.75" customHeight="1" x14ac:dyDescent="0.2">
      <c r="H990" s="36"/>
    </row>
    <row r="991" spans="8:8" s="32" customFormat="1" ht="12.75" customHeight="1" x14ac:dyDescent="0.2">
      <c r="H991" s="36"/>
    </row>
    <row r="992" spans="8:8" s="32" customFormat="1" ht="12.75" customHeight="1" x14ac:dyDescent="0.2">
      <c r="H992" s="36"/>
    </row>
    <row r="993" spans="8:8" s="32" customFormat="1" ht="12.75" customHeight="1" x14ac:dyDescent="0.2">
      <c r="H993" s="36"/>
    </row>
    <row r="994" spans="8:8" s="32" customFormat="1" ht="12.75" customHeight="1" x14ac:dyDescent="0.2">
      <c r="H994" s="36"/>
    </row>
    <row r="995" spans="8:8" s="32" customFormat="1" ht="12.75" customHeight="1" x14ac:dyDescent="0.2">
      <c r="H995" s="36"/>
    </row>
    <row r="996" spans="8:8" s="32" customFormat="1" ht="12.75" customHeight="1" x14ac:dyDescent="0.2">
      <c r="H996" s="36"/>
    </row>
    <row r="997" spans="8:8" s="32" customFormat="1" ht="12.75" customHeight="1" x14ac:dyDescent="0.2">
      <c r="H997" s="36"/>
    </row>
    <row r="998" spans="8:8" s="32" customFormat="1" ht="12.75" customHeight="1" x14ac:dyDescent="0.2">
      <c r="H998" s="36"/>
    </row>
    <row r="999" spans="8:8" s="32" customFormat="1" ht="12.75" customHeight="1" x14ac:dyDescent="0.2">
      <c r="H999" s="36"/>
    </row>
    <row r="1000" spans="8:8" s="32" customFormat="1" ht="12.75" customHeight="1" x14ac:dyDescent="0.2">
      <c r="H1000" s="36"/>
    </row>
    <row r="1001" spans="8:8" s="32" customFormat="1" ht="12.75" customHeight="1" x14ac:dyDescent="0.2">
      <c r="H1001" s="36"/>
    </row>
    <row r="1002" spans="8:8" s="32" customFormat="1" ht="12.75" customHeight="1" x14ac:dyDescent="0.2">
      <c r="H1002" s="36"/>
    </row>
    <row r="1003" spans="8:8" s="32" customFormat="1" ht="12.75" customHeight="1" x14ac:dyDescent="0.2">
      <c r="H1003" s="36"/>
    </row>
    <row r="1004" spans="8:8" s="32" customFormat="1" ht="12.75" customHeight="1" x14ac:dyDescent="0.2">
      <c r="H1004" s="36"/>
    </row>
    <row r="1005" spans="8:8" s="32" customFormat="1" ht="12.75" customHeight="1" x14ac:dyDescent="0.2">
      <c r="H1005" s="36"/>
    </row>
    <row r="1006" spans="8:8" s="32" customFormat="1" ht="12.75" customHeight="1" x14ac:dyDescent="0.2">
      <c r="H1006" s="36"/>
    </row>
    <row r="1007" spans="8:8" s="32" customFormat="1" ht="12.75" customHeight="1" x14ac:dyDescent="0.2">
      <c r="H1007" s="36"/>
    </row>
    <row r="1008" spans="8:8" s="32" customFormat="1" ht="12.75" customHeight="1" x14ac:dyDescent="0.2">
      <c r="H1008" s="36"/>
    </row>
    <row r="1009" spans="8:8" s="32" customFormat="1" ht="12.75" customHeight="1" x14ac:dyDescent="0.2">
      <c r="H1009" s="36"/>
    </row>
    <row r="1010" spans="8:8" s="32" customFormat="1" ht="12.75" customHeight="1" x14ac:dyDescent="0.2">
      <c r="H1010" s="36"/>
    </row>
    <row r="1011" spans="8:8" s="32" customFormat="1" ht="12.75" customHeight="1" x14ac:dyDescent="0.2">
      <c r="H1011" s="36"/>
    </row>
    <row r="1012" spans="8:8" s="32" customFormat="1" ht="12.75" customHeight="1" x14ac:dyDescent="0.2">
      <c r="H1012" s="36"/>
    </row>
    <row r="1013" spans="8:8" s="32" customFormat="1" ht="12.75" customHeight="1" x14ac:dyDescent="0.2">
      <c r="H1013" s="36"/>
    </row>
    <row r="1014" spans="8:8" s="32" customFormat="1" ht="12.75" customHeight="1" x14ac:dyDescent="0.2">
      <c r="H1014" s="36"/>
    </row>
    <row r="1015" spans="8:8" s="32" customFormat="1" ht="12.75" customHeight="1" x14ac:dyDescent="0.2">
      <c r="H1015" s="36"/>
    </row>
    <row r="1016" spans="8:8" s="32" customFormat="1" ht="12.75" customHeight="1" x14ac:dyDescent="0.2">
      <c r="H1016" s="36"/>
    </row>
    <row r="1017" spans="8:8" s="32" customFormat="1" ht="12.75" customHeight="1" x14ac:dyDescent="0.2">
      <c r="H1017" s="36"/>
    </row>
    <row r="1018" spans="8:8" s="32" customFormat="1" ht="12.75" customHeight="1" x14ac:dyDescent="0.2">
      <c r="H1018" s="36"/>
    </row>
    <row r="1019" spans="8:8" s="32" customFormat="1" ht="12.75" customHeight="1" x14ac:dyDescent="0.2">
      <c r="H1019" s="36"/>
    </row>
    <row r="1020" spans="8:8" s="32" customFormat="1" ht="12.75" customHeight="1" x14ac:dyDescent="0.2">
      <c r="H1020" s="36"/>
    </row>
    <row r="1021" spans="8:8" s="32" customFormat="1" ht="12.75" customHeight="1" x14ac:dyDescent="0.2">
      <c r="H1021" s="36"/>
    </row>
    <row r="1022" spans="8:8" s="32" customFormat="1" ht="12.75" customHeight="1" x14ac:dyDescent="0.2">
      <c r="H1022" s="36"/>
    </row>
    <row r="1023" spans="8:8" s="32" customFormat="1" ht="12.75" customHeight="1" x14ac:dyDescent="0.2">
      <c r="H1023" s="36"/>
    </row>
    <row r="1024" spans="8:8" s="32" customFormat="1" ht="12.75" customHeight="1" x14ac:dyDescent="0.2">
      <c r="H1024" s="36"/>
    </row>
    <row r="1025" spans="8:8" s="32" customFormat="1" ht="12.75" customHeight="1" x14ac:dyDescent="0.2">
      <c r="H1025" s="36"/>
    </row>
    <row r="1026" spans="8:8" s="32" customFormat="1" ht="12.75" customHeight="1" x14ac:dyDescent="0.2">
      <c r="H1026" s="36"/>
    </row>
    <row r="1027" spans="8:8" s="32" customFormat="1" ht="12.75" customHeight="1" x14ac:dyDescent="0.2">
      <c r="H1027" s="36"/>
    </row>
    <row r="1028" spans="8:8" s="32" customFormat="1" ht="12.75" customHeight="1" x14ac:dyDescent="0.2">
      <c r="H1028" s="36"/>
    </row>
    <row r="1029" spans="8:8" s="32" customFormat="1" ht="12.75" customHeight="1" x14ac:dyDescent="0.2">
      <c r="H1029" s="36"/>
    </row>
    <row r="1030" spans="8:8" s="32" customFormat="1" ht="12.75" customHeight="1" x14ac:dyDescent="0.2">
      <c r="H1030" s="36"/>
    </row>
    <row r="1031" spans="8:8" s="32" customFormat="1" ht="12.75" customHeight="1" x14ac:dyDescent="0.2">
      <c r="H1031" s="36"/>
    </row>
    <row r="1032" spans="8:8" s="32" customFormat="1" ht="12.75" customHeight="1" x14ac:dyDescent="0.2">
      <c r="H1032" s="36"/>
    </row>
    <row r="1033" spans="8:8" s="32" customFormat="1" ht="12.75" customHeight="1" x14ac:dyDescent="0.2">
      <c r="H1033" s="36"/>
    </row>
    <row r="1034" spans="8:8" s="32" customFormat="1" ht="12.75" customHeight="1" x14ac:dyDescent="0.2">
      <c r="H1034" s="36"/>
    </row>
    <row r="1035" spans="8:8" s="32" customFormat="1" ht="12.75" customHeight="1" x14ac:dyDescent="0.2">
      <c r="H1035" s="36"/>
    </row>
    <row r="1036" spans="8:8" s="32" customFormat="1" ht="12.75" customHeight="1" x14ac:dyDescent="0.2">
      <c r="H1036" s="36"/>
    </row>
    <row r="1037" spans="8:8" s="32" customFormat="1" ht="12.75" customHeight="1" x14ac:dyDescent="0.2">
      <c r="H1037" s="36"/>
    </row>
    <row r="1038" spans="8:8" s="32" customFormat="1" ht="12.75" customHeight="1" x14ac:dyDescent="0.2">
      <c r="H1038" s="36"/>
    </row>
    <row r="1039" spans="8:8" s="32" customFormat="1" ht="12.75" customHeight="1" x14ac:dyDescent="0.2">
      <c r="H1039" s="36"/>
    </row>
    <row r="1040" spans="8:8" s="32" customFormat="1" ht="12.75" customHeight="1" x14ac:dyDescent="0.2">
      <c r="H1040" s="36"/>
    </row>
    <row r="1041" spans="8:8" s="32" customFormat="1" ht="12.75" customHeight="1" x14ac:dyDescent="0.2">
      <c r="H1041" s="36"/>
    </row>
    <row r="1042" spans="8:8" s="32" customFormat="1" ht="12.75" customHeight="1" x14ac:dyDescent="0.2">
      <c r="H1042" s="36"/>
    </row>
    <row r="1043" spans="8:8" s="32" customFormat="1" ht="12.75" customHeight="1" x14ac:dyDescent="0.2">
      <c r="H1043" s="36"/>
    </row>
    <row r="1044" spans="8:8" s="32" customFormat="1" ht="12.75" customHeight="1" x14ac:dyDescent="0.2">
      <c r="H1044" s="36"/>
    </row>
    <row r="1045" spans="8:8" s="32" customFormat="1" ht="12.75" customHeight="1" x14ac:dyDescent="0.2">
      <c r="H1045" s="36"/>
    </row>
    <row r="1046" spans="8:8" s="32" customFormat="1" ht="12.75" customHeight="1" x14ac:dyDescent="0.2">
      <c r="H1046" s="36"/>
    </row>
    <row r="1047" spans="8:8" s="32" customFormat="1" ht="12.75" customHeight="1" x14ac:dyDescent="0.2">
      <c r="H1047" s="36"/>
    </row>
    <row r="1048" spans="8:8" s="32" customFormat="1" ht="12.75" customHeight="1" x14ac:dyDescent="0.2">
      <c r="H1048" s="36"/>
    </row>
    <row r="1049" spans="8:8" s="32" customFormat="1" ht="12.75" customHeight="1" x14ac:dyDescent="0.2">
      <c r="H1049" s="36"/>
    </row>
    <row r="1050" spans="8:8" s="32" customFormat="1" ht="12.75" customHeight="1" x14ac:dyDescent="0.2">
      <c r="H1050" s="36"/>
    </row>
    <row r="1051" spans="8:8" s="32" customFormat="1" ht="12.75" customHeight="1" x14ac:dyDescent="0.2">
      <c r="H1051" s="36"/>
    </row>
    <row r="1052" spans="8:8" s="32" customFormat="1" ht="12.75" customHeight="1" x14ac:dyDescent="0.2">
      <c r="H1052" s="36"/>
    </row>
    <row r="1053" spans="8:8" s="32" customFormat="1" ht="12.75" customHeight="1" x14ac:dyDescent="0.2">
      <c r="H1053" s="36"/>
    </row>
    <row r="1054" spans="8:8" s="32" customFormat="1" ht="12.75" customHeight="1" x14ac:dyDescent="0.2">
      <c r="H1054" s="36"/>
    </row>
    <row r="1055" spans="8:8" s="32" customFormat="1" ht="12.75" customHeight="1" x14ac:dyDescent="0.2">
      <c r="H1055" s="36"/>
    </row>
    <row r="1056" spans="8:8" s="32" customFormat="1" ht="12.75" customHeight="1" x14ac:dyDescent="0.2">
      <c r="H1056" s="36"/>
    </row>
    <row r="1057" spans="8:8" s="32" customFormat="1" ht="12.75" customHeight="1" x14ac:dyDescent="0.2">
      <c r="H1057" s="36"/>
    </row>
    <row r="1058" spans="8:8" s="32" customFormat="1" ht="12.75" customHeight="1" x14ac:dyDescent="0.2">
      <c r="H1058" s="36"/>
    </row>
    <row r="1059" spans="8:8" s="32" customFormat="1" ht="12.75" customHeight="1" x14ac:dyDescent="0.2">
      <c r="H1059" s="36"/>
    </row>
    <row r="1060" spans="8:8" s="32" customFormat="1" ht="12.75" customHeight="1" x14ac:dyDescent="0.2">
      <c r="H1060" s="36"/>
    </row>
    <row r="1061" spans="8:8" s="32" customFormat="1" ht="12.75" customHeight="1" x14ac:dyDescent="0.2">
      <c r="H1061" s="36"/>
    </row>
    <row r="1062" spans="8:8" s="32" customFormat="1" ht="12.75" customHeight="1" x14ac:dyDescent="0.2">
      <c r="H1062" s="36"/>
    </row>
    <row r="1063" spans="8:8" s="32" customFormat="1" ht="12.75" customHeight="1" x14ac:dyDescent="0.2">
      <c r="H1063" s="36"/>
    </row>
    <row r="1064" spans="8:8" s="32" customFormat="1" ht="12.75" customHeight="1" x14ac:dyDescent="0.2">
      <c r="H1064" s="36"/>
    </row>
    <row r="1065" spans="8:8" s="32" customFormat="1" ht="12.75" customHeight="1" x14ac:dyDescent="0.2">
      <c r="H1065" s="36"/>
    </row>
    <row r="1066" spans="8:8" s="32" customFormat="1" ht="12.75" customHeight="1" x14ac:dyDescent="0.2">
      <c r="H1066" s="36"/>
    </row>
    <row r="1067" spans="8:8" s="32" customFormat="1" ht="12.75" customHeight="1" x14ac:dyDescent="0.2">
      <c r="H1067" s="36"/>
    </row>
    <row r="1068" spans="8:8" s="32" customFormat="1" ht="12.75" customHeight="1" x14ac:dyDescent="0.2">
      <c r="H1068" s="36"/>
    </row>
    <row r="1069" spans="8:8" s="32" customFormat="1" ht="12.75" customHeight="1" x14ac:dyDescent="0.2">
      <c r="H1069" s="36"/>
    </row>
    <row r="1070" spans="8:8" s="32" customFormat="1" ht="12.75" customHeight="1" x14ac:dyDescent="0.2">
      <c r="H1070" s="36"/>
    </row>
    <row r="1071" spans="8:8" s="32" customFormat="1" ht="12.75" customHeight="1" x14ac:dyDescent="0.2">
      <c r="H1071" s="36"/>
    </row>
    <row r="1072" spans="8:8" s="32" customFormat="1" ht="12.75" customHeight="1" x14ac:dyDescent="0.2">
      <c r="H1072" s="36"/>
    </row>
    <row r="1073" spans="8:8" s="32" customFormat="1" ht="12.75" customHeight="1" x14ac:dyDescent="0.2">
      <c r="H1073" s="36"/>
    </row>
    <row r="1074" spans="8:8" s="32" customFormat="1" ht="12.75" customHeight="1" x14ac:dyDescent="0.2">
      <c r="H1074" s="36"/>
    </row>
    <row r="1075" spans="8:8" s="32" customFormat="1" ht="12.75" customHeight="1" x14ac:dyDescent="0.2">
      <c r="H1075" s="36"/>
    </row>
    <row r="1076" spans="8:8" s="32" customFormat="1" ht="12.75" customHeight="1" x14ac:dyDescent="0.2">
      <c r="H1076" s="36"/>
    </row>
    <row r="1077" spans="8:8" s="32" customFormat="1" ht="12.75" customHeight="1" x14ac:dyDescent="0.2">
      <c r="H1077" s="36"/>
    </row>
    <row r="1078" spans="8:8" s="32" customFormat="1" ht="12.75" customHeight="1" x14ac:dyDescent="0.2">
      <c r="H1078" s="36"/>
    </row>
    <row r="1079" spans="8:8" s="32" customFormat="1" ht="12.75" customHeight="1" x14ac:dyDescent="0.2">
      <c r="H1079" s="36"/>
    </row>
    <row r="1080" spans="8:8" s="32" customFormat="1" ht="12.75" customHeight="1" x14ac:dyDescent="0.2">
      <c r="H1080" s="36"/>
    </row>
    <row r="1081" spans="8:8" s="32" customFormat="1" ht="12.75" customHeight="1" x14ac:dyDescent="0.2">
      <c r="H1081" s="36"/>
    </row>
    <row r="1082" spans="8:8" s="32" customFormat="1" ht="12.75" customHeight="1" x14ac:dyDescent="0.2">
      <c r="H1082" s="36"/>
    </row>
    <row r="1083" spans="8:8" s="32" customFormat="1" ht="12.75" customHeight="1" x14ac:dyDescent="0.2">
      <c r="H1083" s="36"/>
    </row>
    <row r="1084" spans="8:8" s="32" customFormat="1" ht="12.75" customHeight="1" x14ac:dyDescent="0.2">
      <c r="H1084" s="36"/>
    </row>
    <row r="1085" spans="8:8" s="32" customFormat="1" ht="12.75" customHeight="1" x14ac:dyDescent="0.2">
      <c r="H1085" s="36"/>
    </row>
    <row r="1086" spans="8:8" s="32" customFormat="1" ht="12.75" customHeight="1" x14ac:dyDescent="0.2">
      <c r="H1086" s="36"/>
    </row>
    <row r="1087" spans="8:8" s="32" customFormat="1" ht="12.75" customHeight="1" x14ac:dyDescent="0.2">
      <c r="H1087" s="36"/>
    </row>
    <row r="1088" spans="8:8" s="32" customFormat="1" ht="12.75" customHeight="1" x14ac:dyDescent="0.2">
      <c r="H1088" s="36"/>
    </row>
    <row r="1089" spans="8:8" s="32" customFormat="1" ht="12.75" customHeight="1" x14ac:dyDescent="0.2">
      <c r="H1089" s="36"/>
    </row>
    <row r="1090" spans="8:8" s="32" customFormat="1" ht="12.75" customHeight="1" x14ac:dyDescent="0.2">
      <c r="H1090" s="36"/>
    </row>
    <row r="1091" spans="8:8" s="32" customFormat="1" ht="12.75" customHeight="1" x14ac:dyDescent="0.2">
      <c r="H1091" s="36"/>
    </row>
    <row r="1092" spans="8:8" s="32" customFormat="1" ht="12.75" customHeight="1" x14ac:dyDescent="0.2">
      <c r="H1092" s="36"/>
    </row>
    <row r="1093" spans="8:8" s="32" customFormat="1" ht="12.75" customHeight="1" x14ac:dyDescent="0.2">
      <c r="H1093" s="36"/>
    </row>
    <row r="1094" spans="8:8" s="32" customFormat="1" ht="12.75" customHeight="1" x14ac:dyDescent="0.2">
      <c r="H1094" s="36"/>
    </row>
    <row r="1095" spans="8:8" s="32" customFormat="1" ht="12.75" customHeight="1" x14ac:dyDescent="0.2">
      <c r="H1095" s="36"/>
    </row>
    <row r="1096" spans="8:8" s="32" customFormat="1" ht="12.75" customHeight="1" x14ac:dyDescent="0.2">
      <c r="H1096" s="36"/>
    </row>
    <row r="1097" spans="8:8" s="32" customFormat="1" ht="12.75" customHeight="1" x14ac:dyDescent="0.2">
      <c r="H1097" s="36"/>
    </row>
    <row r="1098" spans="8:8" s="32" customFormat="1" ht="12.75" customHeight="1" x14ac:dyDescent="0.2">
      <c r="H1098" s="36"/>
    </row>
    <row r="1099" spans="8:8" s="32" customFormat="1" ht="12.75" customHeight="1" x14ac:dyDescent="0.2">
      <c r="H1099" s="36"/>
    </row>
    <row r="1100" spans="8:8" s="32" customFormat="1" ht="12.75" customHeight="1" x14ac:dyDescent="0.2">
      <c r="H1100" s="36"/>
    </row>
    <row r="1101" spans="8:8" s="32" customFormat="1" ht="12.75" customHeight="1" x14ac:dyDescent="0.2">
      <c r="H1101" s="36"/>
    </row>
    <row r="1102" spans="8:8" s="32" customFormat="1" ht="12.75" customHeight="1" x14ac:dyDescent="0.2">
      <c r="H1102" s="36"/>
    </row>
    <row r="1103" spans="8:8" s="32" customFormat="1" ht="12.75" customHeight="1" x14ac:dyDescent="0.2">
      <c r="H1103" s="36"/>
    </row>
    <row r="1104" spans="8:8" s="32" customFormat="1" ht="12.75" customHeight="1" x14ac:dyDescent="0.2">
      <c r="H1104" s="36"/>
    </row>
    <row r="1105" spans="8:8" s="32" customFormat="1" ht="12.75" customHeight="1" x14ac:dyDescent="0.2">
      <c r="H1105" s="36"/>
    </row>
    <row r="1106" spans="8:8" s="32" customFormat="1" ht="12.75" customHeight="1" x14ac:dyDescent="0.2">
      <c r="H1106" s="36"/>
    </row>
    <row r="1107" spans="8:8" s="32" customFormat="1" ht="12.75" customHeight="1" x14ac:dyDescent="0.2">
      <c r="H1107" s="36"/>
    </row>
    <row r="1108" spans="8:8" s="32" customFormat="1" ht="12.75" customHeight="1" x14ac:dyDescent="0.2">
      <c r="H1108" s="36"/>
    </row>
    <row r="1109" spans="8:8" s="32" customFormat="1" ht="12.75" customHeight="1" x14ac:dyDescent="0.2">
      <c r="H1109" s="36"/>
    </row>
    <row r="1110" spans="8:8" s="32" customFormat="1" ht="12.75" customHeight="1" x14ac:dyDescent="0.2">
      <c r="H1110" s="36"/>
    </row>
    <row r="1111" spans="8:8" s="32" customFormat="1" ht="12.75" customHeight="1" x14ac:dyDescent="0.2">
      <c r="H1111" s="36"/>
    </row>
    <row r="1112" spans="8:8" s="32" customFormat="1" ht="12.75" customHeight="1" x14ac:dyDescent="0.2">
      <c r="H1112" s="36"/>
    </row>
    <row r="1113" spans="8:8" s="32" customFormat="1" ht="12.75" customHeight="1" x14ac:dyDescent="0.2">
      <c r="H1113" s="36"/>
    </row>
    <row r="1114" spans="8:8" s="32" customFormat="1" ht="12.75" customHeight="1" x14ac:dyDescent="0.2">
      <c r="H1114" s="36"/>
    </row>
    <row r="1115" spans="8:8" s="32" customFormat="1" ht="12.75" customHeight="1" x14ac:dyDescent="0.2">
      <c r="H1115" s="36"/>
    </row>
    <row r="1116" spans="8:8" s="32" customFormat="1" ht="12.75" customHeight="1" x14ac:dyDescent="0.2">
      <c r="H1116" s="36"/>
    </row>
    <row r="1117" spans="8:8" s="32" customFormat="1" ht="12.75" customHeight="1" x14ac:dyDescent="0.2">
      <c r="H1117" s="36"/>
    </row>
    <row r="1118" spans="8:8" s="32" customFormat="1" ht="12.75" customHeight="1" x14ac:dyDescent="0.2">
      <c r="H1118" s="36"/>
    </row>
    <row r="1119" spans="8:8" s="32" customFormat="1" ht="12.75" customHeight="1" x14ac:dyDescent="0.2">
      <c r="H1119" s="36"/>
    </row>
    <row r="1120" spans="8:8" s="32" customFormat="1" ht="12.75" customHeight="1" x14ac:dyDescent="0.2">
      <c r="H1120" s="36"/>
    </row>
    <row r="1121" spans="8:8" s="32" customFormat="1" ht="12.75" customHeight="1" x14ac:dyDescent="0.2">
      <c r="H1121" s="36"/>
    </row>
    <row r="1122" spans="8:8" s="32" customFormat="1" ht="12.75" customHeight="1" x14ac:dyDescent="0.2">
      <c r="H1122" s="36"/>
    </row>
    <row r="1123" spans="8:8" s="32" customFormat="1" ht="12.75" customHeight="1" x14ac:dyDescent="0.2">
      <c r="H1123" s="36"/>
    </row>
    <row r="1124" spans="8:8" s="32" customFormat="1" ht="12.75" customHeight="1" x14ac:dyDescent="0.2">
      <c r="H1124" s="36"/>
    </row>
    <row r="1125" spans="8:8" s="32" customFormat="1" ht="12.75" customHeight="1" x14ac:dyDescent="0.2">
      <c r="H1125" s="36"/>
    </row>
    <row r="1126" spans="8:8" s="32" customFormat="1" ht="12.75" customHeight="1" x14ac:dyDescent="0.2">
      <c r="H1126" s="36"/>
    </row>
    <row r="1127" spans="8:8" s="32" customFormat="1" ht="12.75" customHeight="1" x14ac:dyDescent="0.2">
      <c r="H1127" s="36"/>
    </row>
    <row r="1128" spans="8:8" s="32" customFormat="1" ht="12.75" customHeight="1" x14ac:dyDescent="0.2">
      <c r="H1128" s="36"/>
    </row>
    <row r="1129" spans="8:8" s="32" customFormat="1" ht="12.75" customHeight="1" x14ac:dyDescent="0.2">
      <c r="H1129" s="36"/>
    </row>
    <row r="1130" spans="8:8" s="32" customFormat="1" ht="12.75" customHeight="1" x14ac:dyDescent="0.2">
      <c r="H1130" s="36"/>
    </row>
    <row r="1131" spans="8:8" s="32" customFormat="1" ht="12.75" customHeight="1" x14ac:dyDescent="0.2">
      <c r="H1131" s="36"/>
    </row>
    <row r="1132" spans="8:8" s="32" customFormat="1" ht="12.75" customHeight="1" x14ac:dyDescent="0.2">
      <c r="H1132" s="36"/>
    </row>
    <row r="1133" spans="8:8" s="32" customFormat="1" ht="12.75" customHeight="1" x14ac:dyDescent="0.2">
      <c r="H1133" s="36"/>
    </row>
    <row r="1134" spans="8:8" s="32" customFormat="1" ht="12.75" customHeight="1" x14ac:dyDescent="0.2">
      <c r="H1134" s="36"/>
    </row>
    <row r="1135" spans="8:8" s="32" customFormat="1" ht="12.75" customHeight="1" x14ac:dyDescent="0.2">
      <c r="H1135" s="36"/>
    </row>
    <row r="1136" spans="8:8" s="32" customFormat="1" ht="12.75" customHeight="1" x14ac:dyDescent="0.2">
      <c r="H1136" s="36"/>
    </row>
    <row r="1137" spans="8:8" s="32" customFormat="1" ht="12.75" customHeight="1" x14ac:dyDescent="0.2">
      <c r="H1137" s="36"/>
    </row>
    <row r="1138" spans="8:8" s="32" customFormat="1" ht="12.75" customHeight="1" x14ac:dyDescent="0.2">
      <c r="H1138" s="36"/>
    </row>
    <row r="1139" spans="8:8" s="32" customFormat="1" ht="12.75" customHeight="1" x14ac:dyDescent="0.2">
      <c r="H1139" s="36"/>
    </row>
    <row r="1140" spans="8:8" s="32" customFormat="1" ht="12.75" customHeight="1" x14ac:dyDescent="0.2">
      <c r="H1140" s="36"/>
    </row>
    <row r="1141" spans="8:8" s="32" customFormat="1" ht="12.75" customHeight="1" x14ac:dyDescent="0.2">
      <c r="H1141" s="36"/>
    </row>
    <row r="1142" spans="8:8" s="32" customFormat="1" ht="12.75" customHeight="1" x14ac:dyDescent="0.2">
      <c r="H1142" s="36"/>
    </row>
    <row r="1143" spans="8:8" s="32" customFormat="1" ht="12.75" customHeight="1" x14ac:dyDescent="0.2">
      <c r="H1143" s="36"/>
    </row>
    <row r="1144" spans="8:8" s="32" customFormat="1" ht="12.75" customHeight="1" x14ac:dyDescent="0.2">
      <c r="H1144" s="36"/>
    </row>
    <row r="1145" spans="8:8" s="32" customFormat="1" ht="12.75" customHeight="1" x14ac:dyDescent="0.2">
      <c r="H1145" s="36"/>
    </row>
    <row r="1146" spans="8:8" s="32" customFormat="1" ht="12.75" customHeight="1" x14ac:dyDescent="0.2">
      <c r="H1146" s="36"/>
    </row>
    <row r="1147" spans="8:8" s="32" customFormat="1" ht="12.75" customHeight="1" x14ac:dyDescent="0.2">
      <c r="H1147" s="36"/>
    </row>
    <row r="1148" spans="8:8" s="32" customFormat="1" ht="12.75" customHeight="1" x14ac:dyDescent="0.2">
      <c r="H1148" s="36"/>
    </row>
    <row r="1149" spans="8:8" s="32" customFormat="1" ht="12.75" customHeight="1" x14ac:dyDescent="0.2">
      <c r="H1149" s="36"/>
    </row>
    <row r="1150" spans="8:8" s="32" customFormat="1" ht="12.75" customHeight="1" x14ac:dyDescent="0.2">
      <c r="H1150" s="36"/>
    </row>
    <row r="1151" spans="8:8" s="32" customFormat="1" ht="12.75" customHeight="1" x14ac:dyDescent="0.2">
      <c r="H1151" s="36"/>
    </row>
    <row r="1152" spans="8:8" s="32" customFormat="1" ht="12.75" customHeight="1" x14ac:dyDescent="0.2">
      <c r="H1152" s="36"/>
    </row>
    <row r="1153" spans="8:8" s="32" customFormat="1" ht="12.75" customHeight="1" x14ac:dyDescent="0.2">
      <c r="H1153" s="36"/>
    </row>
    <row r="1154" spans="8:8" s="32" customFormat="1" ht="12.75" customHeight="1" x14ac:dyDescent="0.2">
      <c r="H1154" s="36"/>
    </row>
    <row r="1155" spans="8:8" s="32" customFormat="1" ht="12.75" customHeight="1" x14ac:dyDescent="0.2">
      <c r="H1155" s="36"/>
    </row>
    <row r="1156" spans="8:8" s="32" customFormat="1" ht="12.75" customHeight="1" x14ac:dyDescent="0.2">
      <c r="H1156" s="36"/>
    </row>
    <row r="1157" spans="8:8" s="32" customFormat="1" ht="12.75" customHeight="1" x14ac:dyDescent="0.2">
      <c r="H1157" s="36"/>
    </row>
    <row r="1158" spans="8:8" s="32" customFormat="1" ht="12.75" customHeight="1" x14ac:dyDescent="0.2">
      <c r="H1158" s="36"/>
    </row>
    <row r="1159" spans="8:8" s="32" customFormat="1" ht="12.75" customHeight="1" x14ac:dyDescent="0.2">
      <c r="H1159" s="36"/>
    </row>
    <row r="1160" spans="8:8" s="32" customFormat="1" ht="12.75" customHeight="1" x14ac:dyDescent="0.2">
      <c r="H1160" s="36"/>
    </row>
    <row r="1161" spans="8:8" s="32" customFormat="1" ht="12.75" customHeight="1" x14ac:dyDescent="0.2">
      <c r="H1161" s="36"/>
    </row>
    <row r="1162" spans="8:8" s="32" customFormat="1" ht="12.75" customHeight="1" x14ac:dyDescent="0.2">
      <c r="H1162" s="36"/>
    </row>
    <row r="1163" spans="8:8" s="32" customFormat="1" ht="12.75" customHeight="1" x14ac:dyDescent="0.2">
      <c r="H1163" s="36"/>
    </row>
    <row r="1164" spans="8:8" s="32" customFormat="1" ht="12.75" customHeight="1" x14ac:dyDescent="0.2">
      <c r="H1164" s="36"/>
    </row>
    <row r="1165" spans="8:8" s="32" customFormat="1" ht="12.75" customHeight="1" x14ac:dyDescent="0.2">
      <c r="H1165" s="36"/>
    </row>
    <row r="1166" spans="8:8" s="32" customFormat="1" ht="12.75" customHeight="1" x14ac:dyDescent="0.2">
      <c r="H1166" s="36"/>
    </row>
    <row r="1167" spans="8:8" s="32" customFormat="1" ht="12.75" customHeight="1" x14ac:dyDescent="0.2">
      <c r="H1167" s="36"/>
    </row>
    <row r="1168" spans="8:8" s="32" customFormat="1" ht="12.75" customHeight="1" x14ac:dyDescent="0.2">
      <c r="H1168" s="36"/>
    </row>
    <row r="1169" spans="8:8" s="32" customFormat="1" ht="12.75" customHeight="1" x14ac:dyDescent="0.2">
      <c r="H1169" s="36"/>
    </row>
    <row r="1170" spans="8:8" s="32" customFormat="1" ht="12.75" customHeight="1" x14ac:dyDescent="0.2">
      <c r="H1170" s="36"/>
    </row>
    <row r="1171" spans="8:8" s="32" customFormat="1" ht="12.75" customHeight="1" x14ac:dyDescent="0.2">
      <c r="H1171" s="36"/>
    </row>
    <row r="1172" spans="8:8" s="32" customFormat="1" ht="12.75" customHeight="1" x14ac:dyDescent="0.2">
      <c r="H1172" s="36"/>
    </row>
    <row r="1173" spans="8:8" s="32" customFormat="1" ht="12.75" customHeight="1" x14ac:dyDescent="0.2">
      <c r="H1173" s="36"/>
    </row>
    <row r="1174" spans="8:8" s="32" customFormat="1" ht="12.75" customHeight="1" x14ac:dyDescent="0.2">
      <c r="H1174" s="36"/>
    </row>
    <row r="1175" spans="8:8" s="32" customFormat="1" ht="12.75" customHeight="1" x14ac:dyDescent="0.2">
      <c r="H1175" s="36"/>
    </row>
    <row r="1176" spans="8:8" s="32" customFormat="1" ht="12.75" customHeight="1" x14ac:dyDescent="0.2">
      <c r="H1176" s="36"/>
    </row>
    <row r="1177" spans="8:8" s="32" customFormat="1" ht="12.75" customHeight="1" x14ac:dyDescent="0.2">
      <c r="H1177" s="36"/>
    </row>
    <row r="1178" spans="8:8" s="32" customFormat="1" ht="12.75" customHeight="1" x14ac:dyDescent="0.2">
      <c r="H1178" s="36"/>
    </row>
    <row r="1179" spans="8:8" s="32" customFormat="1" ht="12.75" customHeight="1" x14ac:dyDescent="0.2">
      <c r="H1179" s="36"/>
    </row>
    <row r="1180" spans="8:8" s="32" customFormat="1" ht="12.75" customHeight="1" x14ac:dyDescent="0.2">
      <c r="H1180" s="36"/>
    </row>
    <row r="1181" spans="8:8" s="32" customFormat="1" ht="12.75" customHeight="1" x14ac:dyDescent="0.2">
      <c r="H1181" s="36"/>
    </row>
    <row r="1182" spans="8:8" s="32" customFormat="1" ht="12.75" customHeight="1" x14ac:dyDescent="0.2">
      <c r="H1182" s="36"/>
    </row>
    <row r="1183" spans="8:8" s="32" customFormat="1" ht="12.75" customHeight="1" x14ac:dyDescent="0.2">
      <c r="H1183" s="36"/>
    </row>
    <row r="1184" spans="8:8" s="32" customFormat="1" ht="12.75" customHeight="1" x14ac:dyDescent="0.2">
      <c r="H1184" s="36"/>
    </row>
    <row r="1185" spans="8:8" s="32" customFormat="1" ht="12.75" customHeight="1" x14ac:dyDescent="0.2">
      <c r="H1185" s="36"/>
    </row>
    <row r="1186" spans="8:8" s="32" customFormat="1" ht="12.75" customHeight="1" x14ac:dyDescent="0.2">
      <c r="H1186" s="36"/>
    </row>
    <row r="1187" spans="8:8" s="32" customFormat="1" ht="12.75" customHeight="1" x14ac:dyDescent="0.2">
      <c r="H1187" s="36"/>
    </row>
    <row r="1188" spans="8:8" s="32" customFormat="1" ht="12.75" customHeight="1" x14ac:dyDescent="0.2">
      <c r="H1188" s="36"/>
    </row>
    <row r="1189" spans="8:8" s="32" customFormat="1" ht="12.75" customHeight="1" x14ac:dyDescent="0.2">
      <c r="H1189" s="36"/>
    </row>
    <row r="1190" spans="8:8" s="32" customFormat="1" ht="12.75" customHeight="1" x14ac:dyDescent="0.2">
      <c r="H1190" s="36"/>
    </row>
    <row r="1191" spans="8:8" s="32" customFormat="1" ht="12.75" customHeight="1" x14ac:dyDescent="0.2">
      <c r="H1191" s="36"/>
    </row>
    <row r="1192" spans="8:8" s="32" customFormat="1" ht="12.75" customHeight="1" x14ac:dyDescent="0.2">
      <c r="H1192" s="36"/>
    </row>
    <row r="1193" spans="8:8" s="32" customFormat="1" ht="12.75" customHeight="1" x14ac:dyDescent="0.2">
      <c r="H1193" s="36"/>
    </row>
    <row r="1194" spans="8:8" s="32" customFormat="1" ht="12.75" customHeight="1" x14ac:dyDescent="0.2">
      <c r="H1194" s="36"/>
    </row>
    <row r="1195" spans="8:8" s="32" customFormat="1" ht="12.75" customHeight="1" x14ac:dyDescent="0.2">
      <c r="H1195" s="36"/>
    </row>
    <row r="1196" spans="8:8" s="32" customFormat="1" ht="12.75" customHeight="1" x14ac:dyDescent="0.2">
      <c r="H1196" s="36"/>
    </row>
    <row r="1197" spans="8:8" s="32" customFormat="1" ht="12.75" customHeight="1" x14ac:dyDescent="0.2">
      <c r="H1197" s="36"/>
    </row>
    <row r="1198" spans="8:8" s="32" customFormat="1" ht="12.75" customHeight="1" x14ac:dyDescent="0.2">
      <c r="H1198" s="36"/>
    </row>
    <row r="1199" spans="8:8" s="32" customFormat="1" ht="12.75" customHeight="1" x14ac:dyDescent="0.2">
      <c r="H1199" s="36"/>
    </row>
    <row r="1200" spans="8:8" s="32" customFormat="1" ht="12.75" customHeight="1" x14ac:dyDescent="0.2">
      <c r="H1200" s="36"/>
    </row>
    <row r="1201" spans="8:8" s="32" customFormat="1" ht="12.75" customHeight="1" x14ac:dyDescent="0.2">
      <c r="H1201" s="36"/>
    </row>
    <row r="1202" spans="8:8" s="32" customFormat="1" ht="12.75" customHeight="1" x14ac:dyDescent="0.2">
      <c r="H1202" s="36"/>
    </row>
    <row r="1203" spans="8:8" s="32" customFormat="1" ht="12.75" customHeight="1" x14ac:dyDescent="0.2">
      <c r="H1203" s="36"/>
    </row>
    <row r="1204" spans="8:8" s="32" customFormat="1" ht="12.75" customHeight="1" x14ac:dyDescent="0.2">
      <c r="H1204" s="36"/>
    </row>
    <row r="1205" spans="8:8" s="32" customFormat="1" ht="12.75" customHeight="1" x14ac:dyDescent="0.2">
      <c r="H1205" s="36"/>
    </row>
    <row r="1206" spans="8:8" s="32" customFormat="1" ht="12.75" customHeight="1" x14ac:dyDescent="0.2">
      <c r="H1206" s="36"/>
    </row>
    <row r="1207" spans="8:8" s="32" customFormat="1" ht="12.75" customHeight="1" x14ac:dyDescent="0.2">
      <c r="H1207" s="36"/>
    </row>
    <row r="1208" spans="8:8" s="32" customFormat="1" ht="12.75" customHeight="1" x14ac:dyDescent="0.2">
      <c r="H1208" s="36"/>
    </row>
    <row r="1209" spans="8:8" s="32" customFormat="1" ht="12.75" customHeight="1" x14ac:dyDescent="0.2">
      <c r="H1209" s="36"/>
    </row>
    <row r="1210" spans="8:8" s="32" customFormat="1" ht="12.75" customHeight="1" x14ac:dyDescent="0.2">
      <c r="H1210" s="36"/>
    </row>
    <row r="1211" spans="8:8" s="32" customFormat="1" ht="12.75" customHeight="1" x14ac:dyDescent="0.2">
      <c r="H1211" s="36"/>
    </row>
    <row r="1212" spans="8:8" s="32" customFormat="1" ht="12.75" customHeight="1" x14ac:dyDescent="0.2">
      <c r="H1212" s="36"/>
    </row>
    <row r="1213" spans="8:8" s="32" customFormat="1" ht="12.75" customHeight="1" x14ac:dyDescent="0.2">
      <c r="H1213" s="36"/>
    </row>
    <row r="1214" spans="8:8" s="32" customFormat="1" ht="12.75" customHeight="1" x14ac:dyDescent="0.2">
      <c r="H1214" s="36"/>
    </row>
    <row r="1215" spans="8:8" s="32" customFormat="1" ht="12.75" customHeight="1" x14ac:dyDescent="0.2">
      <c r="H1215" s="36"/>
    </row>
    <row r="1216" spans="8:8" s="32" customFormat="1" ht="12.75" customHeight="1" x14ac:dyDescent="0.2">
      <c r="H1216" s="36"/>
    </row>
    <row r="1217" spans="8:8" s="32" customFormat="1" ht="12.75" customHeight="1" x14ac:dyDescent="0.2">
      <c r="H1217" s="36"/>
    </row>
    <row r="1218" spans="8:8" s="32" customFormat="1" ht="12.75" customHeight="1" x14ac:dyDescent="0.2">
      <c r="H1218" s="36"/>
    </row>
    <row r="1219" spans="8:8" s="32" customFormat="1" ht="12.75" customHeight="1" x14ac:dyDescent="0.2">
      <c r="H1219" s="36"/>
    </row>
    <row r="1220" spans="8:8" s="32" customFormat="1" ht="12.75" customHeight="1" x14ac:dyDescent="0.2">
      <c r="H1220" s="36"/>
    </row>
    <row r="1221" spans="8:8" s="32" customFormat="1" ht="12.75" customHeight="1" x14ac:dyDescent="0.2">
      <c r="H1221" s="36"/>
    </row>
    <row r="1222" spans="8:8" s="32" customFormat="1" ht="12.75" customHeight="1" x14ac:dyDescent="0.2">
      <c r="H1222" s="36"/>
    </row>
    <row r="1223" spans="8:8" s="32" customFormat="1" ht="12.75" customHeight="1" x14ac:dyDescent="0.2">
      <c r="H1223" s="36"/>
    </row>
    <row r="1224" spans="8:8" s="32" customFormat="1" ht="12.75" customHeight="1" x14ac:dyDescent="0.2">
      <c r="H1224" s="36"/>
    </row>
    <row r="1225" spans="8:8" s="32" customFormat="1" ht="12.75" customHeight="1" x14ac:dyDescent="0.2">
      <c r="H1225" s="36"/>
    </row>
    <row r="1226" spans="8:8" s="32" customFormat="1" ht="12.75" customHeight="1" x14ac:dyDescent="0.2">
      <c r="H1226" s="36"/>
    </row>
    <row r="1227" spans="8:8" s="32" customFormat="1" ht="12.75" customHeight="1" x14ac:dyDescent="0.2">
      <c r="H1227" s="36"/>
    </row>
    <row r="1228" spans="8:8" s="32" customFormat="1" ht="12.75" customHeight="1" x14ac:dyDescent="0.2">
      <c r="H1228" s="36"/>
    </row>
    <row r="1229" spans="8:8" s="32" customFormat="1" ht="12.75" customHeight="1" x14ac:dyDescent="0.2">
      <c r="H1229" s="36"/>
    </row>
    <row r="1230" spans="8:8" s="32" customFormat="1" ht="12.75" customHeight="1" x14ac:dyDescent="0.2">
      <c r="H1230" s="36"/>
    </row>
    <row r="1231" spans="8:8" s="32" customFormat="1" ht="12.75" customHeight="1" x14ac:dyDescent="0.2">
      <c r="H1231" s="36"/>
    </row>
    <row r="1232" spans="8:8" s="32" customFormat="1" ht="12.75" customHeight="1" x14ac:dyDescent="0.2">
      <c r="H1232" s="36"/>
    </row>
    <row r="1233" spans="8:8" s="32" customFormat="1" ht="12.75" customHeight="1" x14ac:dyDescent="0.2">
      <c r="H1233" s="36"/>
    </row>
    <row r="1234" spans="8:8" s="32" customFormat="1" ht="12.75" customHeight="1" x14ac:dyDescent="0.2">
      <c r="H1234" s="36"/>
    </row>
    <row r="1235" spans="8:8" s="32" customFormat="1" ht="12.75" customHeight="1" x14ac:dyDescent="0.2">
      <c r="H1235" s="36"/>
    </row>
    <row r="1236" spans="8:8" s="32" customFormat="1" ht="12.75" customHeight="1" x14ac:dyDescent="0.2">
      <c r="H1236" s="36"/>
    </row>
    <row r="1237" spans="8:8" s="32" customFormat="1" ht="12.75" customHeight="1" x14ac:dyDescent="0.2">
      <c r="H1237" s="36"/>
    </row>
    <row r="1238" spans="8:8" s="32" customFormat="1" ht="12.75" customHeight="1" x14ac:dyDescent="0.2">
      <c r="H1238" s="36"/>
    </row>
    <row r="1239" spans="8:8" s="32" customFormat="1" ht="12.75" customHeight="1" x14ac:dyDescent="0.2">
      <c r="H1239" s="36"/>
    </row>
    <row r="1240" spans="8:8" s="32" customFormat="1" ht="12.75" customHeight="1" x14ac:dyDescent="0.2">
      <c r="H1240" s="36"/>
    </row>
    <row r="1241" spans="8:8" s="32" customFormat="1" ht="12.75" customHeight="1" x14ac:dyDescent="0.2">
      <c r="H1241" s="36"/>
    </row>
    <row r="1242" spans="8:8" s="32" customFormat="1" ht="12.75" customHeight="1" x14ac:dyDescent="0.2">
      <c r="H1242" s="36"/>
    </row>
    <row r="1243" spans="8:8" s="32" customFormat="1" ht="12.75" customHeight="1" x14ac:dyDescent="0.2">
      <c r="H1243" s="36"/>
    </row>
    <row r="1244" spans="8:8" s="32" customFormat="1" ht="12.75" customHeight="1" x14ac:dyDescent="0.2">
      <c r="H1244" s="36"/>
    </row>
    <row r="1245" spans="8:8" s="32" customFormat="1" ht="12.75" customHeight="1" x14ac:dyDescent="0.2">
      <c r="H1245" s="36"/>
    </row>
    <row r="1246" spans="8:8" s="32" customFormat="1" ht="12.75" customHeight="1" x14ac:dyDescent="0.2">
      <c r="H1246" s="36"/>
    </row>
    <row r="1247" spans="8:8" s="32" customFormat="1" ht="12.75" customHeight="1" x14ac:dyDescent="0.2">
      <c r="H1247" s="36"/>
    </row>
    <row r="1248" spans="8:8" s="32" customFormat="1" ht="12.75" customHeight="1" x14ac:dyDescent="0.2">
      <c r="H1248" s="36"/>
    </row>
    <row r="1249" spans="8:8" s="32" customFormat="1" ht="12.75" customHeight="1" x14ac:dyDescent="0.2">
      <c r="H1249" s="36"/>
    </row>
    <row r="1250" spans="8:8" s="32" customFormat="1" ht="12.75" customHeight="1" x14ac:dyDescent="0.2">
      <c r="H1250" s="36"/>
    </row>
    <row r="1251" spans="8:8" s="32" customFormat="1" ht="12.75" customHeight="1" x14ac:dyDescent="0.2">
      <c r="H1251" s="36"/>
    </row>
    <row r="1252" spans="8:8" s="32" customFormat="1" ht="12.75" customHeight="1" x14ac:dyDescent="0.2">
      <c r="H1252" s="36"/>
    </row>
    <row r="1253" spans="8:8" s="32" customFormat="1" ht="12.75" customHeight="1" x14ac:dyDescent="0.2">
      <c r="H1253" s="36"/>
    </row>
    <row r="1254" spans="8:8" s="32" customFormat="1" ht="12.75" customHeight="1" x14ac:dyDescent="0.2">
      <c r="H1254" s="36"/>
    </row>
    <row r="1255" spans="8:8" s="32" customFormat="1" ht="12.75" customHeight="1" x14ac:dyDescent="0.2">
      <c r="H1255" s="36"/>
    </row>
    <row r="1256" spans="8:8" s="32" customFormat="1" ht="12.75" customHeight="1" x14ac:dyDescent="0.2">
      <c r="H1256" s="36"/>
    </row>
    <row r="1257" spans="8:8" s="32" customFormat="1" ht="12.75" customHeight="1" x14ac:dyDescent="0.2">
      <c r="H1257" s="36"/>
    </row>
    <row r="1258" spans="8:8" s="32" customFormat="1" ht="12.75" customHeight="1" x14ac:dyDescent="0.2">
      <c r="H1258" s="36"/>
    </row>
    <row r="1259" spans="8:8" s="32" customFormat="1" ht="12.75" customHeight="1" x14ac:dyDescent="0.2">
      <c r="H1259" s="36"/>
    </row>
    <row r="1260" spans="8:8" s="32" customFormat="1" ht="12.75" customHeight="1" x14ac:dyDescent="0.2">
      <c r="H1260" s="36"/>
    </row>
    <row r="1261" spans="8:8" s="32" customFormat="1" ht="12.75" customHeight="1" x14ac:dyDescent="0.2">
      <c r="H1261" s="36"/>
    </row>
    <row r="1262" spans="8:8" s="32" customFormat="1" ht="12.75" customHeight="1" x14ac:dyDescent="0.2">
      <c r="H1262" s="36"/>
    </row>
    <row r="1263" spans="8:8" s="32" customFormat="1" ht="12.75" customHeight="1" x14ac:dyDescent="0.2">
      <c r="H1263" s="36"/>
    </row>
    <row r="1264" spans="8:8" s="32" customFormat="1" ht="12.75" customHeight="1" x14ac:dyDescent="0.2">
      <c r="H1264" s="36"/>
    </row>
    <row r="1265" spans="8:8" s="32" customFormat="1" ht="12.75" customHeight="1" x14ac:dyDescent="0.2">
      <c r="H1265" s="36"/>
    </row>
    <row r="1266" spans="8:8" s="32" customFormat="1" ht="12.75" customHeight="1" x14ac:dyDescent="0.2">
      <c r="H1266" s="36"/>
    </row>
    <row r="1267" spans="8:8" s="32" customFormat="1" ht="12.75" customHeight="1" x14ac:dyDescent="0.2">
      <c r="H1267" s="36"/>
    </row>
    <row r="1268" spans="8:8" s="32" customFormat="1" ht="12.75" customHeight="1" x14ac:dyDescent="0.2">
      <c r="H1268" s="36"/>
    </row>
    <row r="1269" spans="8:8" s="32" customFormat="1" ht="12.75" customHeight="1" x14ac:dyDescent="0.2">
      <c r="H1269" s="36"/>
    </row>
    <row r="1270" spans="8:8" s="32" customFormat="1" ht="12.75" customHeight="1" x14ac:dyDescent="0.2">
      <c r="H1270" s="36"/>
    </row>
    <row r="1271" spans="8:8" s="32" customFormat="1" ht="12.75" customHeight="1" x14ac:dyDescent="0.2">
      <c r="H1271" s="36"/>
    </row>
    <row r="1272" spans="8:8" s="32" customFormat="1" ht="12.75" customHeight="1" x14ac:dyDescent="0.2">
      <c r="H1272" s="36"/>
    </row>
    <row r="1273" spans="8:8" s="32" customFormat="1" ht="12.75" customHeight="1" x14ac:dyDescent="0.2">
      <c r="H1273" s="36"/>
    </row>
    <row r="1274" spans="8:8" s="32" customFormat="1" ht="12.75" customHeight="1" x14ac:dyDescent="0.2">
      <c r="H1274" s="36"/>
    </row>
    <row r="1275" spans="8:8" s="32" customFormat="1" ht="12.75" customHeight="1" x14ac:dyDescent="0.2">
      <c r="H1275" s="36"/>
    </row>
    <row r="1276" spans="8:8" s="32" customFormat="1" ht="12.75" customHeight="1" x14ac:dyDescent="0.2">
      <c r="H1276" s="36"/>
    </row>
    <row r="1277" spans="8:8" s="32" customFormat="1" ht="12.75" customHeight="1" x14ac:dyDescent="0.2">
      <c r="H1277" s="36"/>
    </row>
    <row r="1278" spans="8:8" s="32" customFormat="1" ht="12.75" customHeight="1" x14ac:dyDescent="0.2">
      <c r="H1278" s="36"/>
    </row>
    <row r="1279" spans="8:8" s="32" customFormat="1" ht="12.75" customHeight="1" x14ac:dyDescent="0.2">
      <c r="H1279" s="36"/>
    </row>
    <row r="1280" spans="8:8" s="32" customFormat="1" ht="12.75" customHeight="1" x14ac:dyDescent="0.2">
      <c r="H1280" s="36"/>
    </row>
    <row r="1281" spans="8:8" s="32" customFormat="1" ht="12.75" customHeight="1" x14ac:dyDescent="0.2">
      <c r="H1281" s="36"/>
    </row>
    <row r="1282" spans="8:8" s="32" customFormat="1" ht="12.75" customHeight="1" x14ac:dyDescent="0.2">
      <c r="H1282" s="36"/>
    </row>
    <row r="1283" spans="8:8" s="32" customFormat="1" ht="12.75" customHeight="1" x14ac:dyDescent="0.2">
      <c r="H1283" s="36"/>
    </row>
    <row r="1284" spans="8:8" s="32" customFormat="1" ht="12.75" customHeight="1" x14ac:dyDescent="0.2">
      <c r="H1284" s="36"/>
    </row>
    <row r="1285" spans="8:8" s="32" customFormat="1" ht="12.75" customHeight="1" x14ac:dyDescent="0.2">
      <c r="H1285" s="36"/>
    </row>
    <row r="1286" spans="8:8" s="32" customFormat="1" ht="12.75" customHeight="1" x14ac:dyDescent="0.2">
      <c r="H1286" s="36"/>
    </row>
    <row r="1287" spans="8:8" s="32" customFormat="1" ht="12.75" customHeight="1" x14ac:dyDescent="0.2">
      <c r="H1287" s="36"/>
    </row>
    <row r="1288" spans="8:8" s="32" customFormat="1" ht="12.75" customHeight="1" x14ac:dyDescent="0.2">
      <c r="H1288" s="36"/>
    </row>
    <row r="1289" spans="8:8" s="32" customFormat="1" ht="12.75" customHeight="1" x14ac:dyDescent="0.2">
      <c r="H1289" s="36"/>
    </row>
    <row r="1290" spans="8:8" s="32" customFormat="1" ht="12.75" customHeight="1" x14ac:dyDescent="0.2">
      <c r="H1290" s="36"/>
    </row>
    <row r="1291" spans="8:8" s="32" customFormat="1" ht="12.75" customHeight="1" x14ac:dyDescent="0.2">
      <c r="H1291" s="36"/>
    </row>
    <row r="1292" spans="8:8" s="32" customFormat="1" ht="12.75" customHeight="1" x14ac:dyDescent="0.2">
      <c r="H1292" s="36"/>
    </row>
    <row r="1293" spans="8:8" s="32" customFormat="1" ht="12.75" customHeight="1" x14ac:dyDescent="0.2">
      <c r="H1293" s="36"/>
    </row>
    <row r="1294" spans="8:8" s="32" customFormat="1" ht="12.75" customHeight="1" x14ac:dyDescent="0.2">
      <c r="H1294" s="36"/>
    </row>
    <row r="1295" spans="8:8" s="32" customFormat="1" ht="12.75" customHeight="1" x14ac:dyDescent="0.2">
      <c r="H1295" s="36"/>
    </row>
    <row r="1296" spans="8:8" s="32" customFormat="1" ht="12.75" customHeight="1" x14ac:dyDescent="0.2">
      <c r="H1296" s="36"/>
    </row>
    <row r="1297" spans="8:8" s="32" customFormat="1" ht="12.75" customHeight="1" x14ac:dyDescent="0.2">
      <c r="H1297" s="36"/>
    </row>
    <row r="1298" spans="8:8" s="32" customFormat="1" ht="12.75" customHeight="1" x14ac:dyDescent="0.2">
      <c r="H1298" s="36"/>
    </row>
    <row r="1299" spans="8:8" s="32" customFormat="1" ht="12.75" customHeight="1" x14ac:dyDescent="0.2">
      <c r="H1299" s="36"/>
    </row>
    <row r="1300" spans="8:8" s="32" customFormat="1" ht="12.75" customHeight="1" x14ac:dyDescent="0.2">
      <c r="H1300" s="36"/>
    </row>
    <row r="1301" spans="8:8" s="32" customFormat="1" ht="12.75" customHeight="1" x14ac:dyDescent="0.2">
      <c r="H1301" s="36"/>
    </row>
    <row r="1302" spans="8:8" s="32" customFormat="1" ht="12.75" customHeight="1" x14ac:dyDescent="0.2">
      <c r="H1302" s="36"/>
    </row>
    <row r="1303" spans="8:8" s="32" customFormat="1" ht="12.75" customHeight="1" x14ac:dyDescent="0.2">
      <c r="H1303" s="36"/>
    </row>
    <row r="1304" spans="8:8" s="32" customFormat="1" ht="12.75" customHeight="1" x14ac:dyDescent="0.2">
      <c r="H1304" s="36"/>
    </row>
    <row r="1305" spans="8:8" s="32" customFormat="1" ht="12.75" customHeight="1" x14ac:dyDescent="0.2">
      <c r="H1305" s="36"/>
    </row>
    <row r="1306" spans="8:8" s="32" customFormat="1" ht="12.75" customHeight="1" x14ac:dyDescent="0.2">
      <c r="H1306" s="36"/>
    </row>
    <row r="1307" spans="8:8" s="32" customFormat="1" ht="12.75" customHeight="1" x14ac:dyDescent="0.2">
      <c r="H1307" s="36"/>
    </row>
    <row r="1308" spans="8:8" s="32" customFormat="1" ht="12.75" customHeight="1" x14ac:dyDescent="0.2">
      <c r="H1308" s="36"/>
    </row>
    <row r="1309" spans="8:8" s="32" customFormat="1" ht="12.75" customHeight="1" x14ac:dyDescent="0.2">
      <c r="H1309" s="36"/>
    </row>
    <row r="1310" spans="8:8" s="32" customFormat="1" ht="12.75" customHeight="1" x14ac:dyDescent="0.2">
      <c r="H1310" s="36"/>
    </row>
    <row r="1311" spans="8:8" s="32" customFormat="1" ht="12.75" customHeight="1" x14ac:dyDescent="0.2">
      <c r="H1311" s="36"/>
    </row>
    <row r="1312" spans="8:8" s="32" customFormat="1" ht="12.75" customHeight="1" x14ac:dyDescent="0.2">
      <c r="H1312" s="36"/>
    </row>
    <row r="1313" spans="8:8" s="32" customFormat="1" ht="12.75" customHeight="1" x14ac:dyDescent="0.2">
      <c r="H1313" s="36"/>
    </row>
    <row r="1314" spans="8:8" s="32" customFormat="1" ht="12.75" customHeight="1" x14ac:dyDescent="0.2">
      <c r="H1314" s="36"/>
    </row>
    <row r="1315" spans="8:8" s="32" customFormat="1" ht="12.75" customHeight="1" x14ac:dyDescent="0.2">
      <c r="H1315" s="36"/>
    </row>
    <row r="1316" spans="8:8" s="32" customFormat="1" ht="12.75" customHeight="1" x14ac:dyDescent="0.2">
      <c r="H1316" s="36"/>
    </row>
    <row r="1317" spans="8:8" s="32" customFormat="1" ht="12.75" customHeight="1" x14ac:dyDescent="0.2">
      <c r="H1317" s="36"/>
    </row>
    <row r="1318" spans="8:8" s="32" customFormat="1" ht="12.75" customHeight="1" x14ac:dyDescent="0.2">
      <c r="H1318" s="36"/>
    </row>
    <row r="1319" spans="8:8" s="32" customFormat="1" ht="12.75" customHeight="1" x14ac:dyDescent="0.2">
      <c r="H1319" s="36"/>
    </row>
    <row r="1320" spans="8:8" s="32" customFormat="1" ht="12.75" customHeight="1" x14ac:dyDescent="0.2">
      <c r="H1320" s="36"/>
    </row>
    <row r="1321" spans="8:8" s="32" customFormat="1" ht="12.75" customHeight="1" x14ac:dyDescent="0.2">
      <c r="H1321" s="36"/>
    </row>
    <row r="1322" spans="8:8" s="32" customFormat="1" ht="12.75" customHeight="1" x14ac:dyDescent="0.2">
      <c r="H1322" s="36"/>
    </row>
    <row r="1323" spans="8:8" s="32" customFormat="1" ht="12.75" customHeight="1" x14ac:dyDescent="0.2">
      <c r="H1323" s="36"/>
    </row>
    <row r="1324" spans="8:8" s="32" customFormat="1" ht="12.75" customHeight="1" x14ac:dyDescent="0.2">
      <c r="H1324" s="36"/>
    </row>
    <row r="1325" spans="8:8" s="32" customFormat="1" ht="12.75" customHeight="1" x14ac:dyDescent="0.2">
      <c r="H1325" s="36"/>
    </row>
    <row r="1326" spans="8:8" s="32" customFormat="1" ht="12.75" customHeight="1" x14ac:dyDescent="0.2">
      <c r="H1326" s="36"/>
    </row>
    <row r="1327" spans="8:8" s="32" customFormat="1" ht="12.75" customHeight="1" x14ac:dyDescent="0.2">
      <c r="H1327" s="36"/>
    </row>
    <row r="1328" spans="8:8" s="32" customFormat="1" ht="12.75" customHeight="1" x14ac:dyDescent="0.2">
      <c r="H1328" s="36"/>
    </row>
    <row r="1329" spans="8:8" s="32" customFormat="1" ht="12.75" customHeight="1" x14ac:dyDescent="0.2">
      <c r="H1329" s="36"/>
    </row>
    <row r="1330" spans="8:8" s="32" customFormat="1" ht="12.75" customHeight="1" x14ac:dyDescent="0.2">
      <c r="H1330" s="36"/>
    </row>
    <row r="1331" spans="8:8" s="32" customFormat="1" ht="12.75" customHeight="1" x14ac:dyDescent="0.2">
      <c r="H1331" s="36"/>
    </row>
    <row r="1332" spans="8:8" s="32" customFormat="1" ht="12.75" customHeight="1" x14ac:dyDescent="0.2">
      <c r="H1332" s="36"/>
    </row>
    <row r="1333" spans="8:8" s="32" customFormat="1" ht="12.75" customHeight="1" x14ac:dyDescent="0.2">
      <c r="H1333" s="36"/>
    </row>
    <row r="1334" spans="8:8" s="32" customFormat="1" ht="12.75" customHeight="1" x14ac:dyDescent="0.2">
      <c r="H1334" s="36"/>
    </row>
    <row r="1335" spans="8:8" s="32" customFormat="1" ht="12.75" customHeight="1" x14ac:dyDescent="0.2">
      <c r="H1335" s="36"/>
    </row>
    <row r="1336" spans="8:8" s="32" customFormat="1" ht="12.75" customHeight="1" x14ac:dyDescent="0.2">
      <c r="H1336" s="36"/>
    </row>
    <row r="1337" spans="8:8" s="32" customFormat="1" ht="12.75" customHeight="1" x14ac:dyDescent="0.2">
      <c r="H1337" s="36"/>
    </row>
    <row r="1338" spans="8:8" s="32" customFormat="1" ht="12.75" customHeight="1" x14ac:dyDescent="0.2">
      <c r="H1338" s="36"/>
    </row>
    <row r="1339" spans="8:8" s="32" customFormat="1" ht="12.75" customHeight="1" x14ac:dyDescent="0.2">
      <c r="H1339" s="36"/>
    </row>
    <row r="1340" spans="8:8" s="32" customFormat="1" ht="12.75" customHeight="1" x14ac:dyDescent="0.2">
      <c r="H1340" s="36"/>
    </row>
    <row r="1341" spans="8:8" s="32" customFormat="1" ht="12.75" customHeight="1" x14ac:dyDescent="0.2">
      <c r="H1341" s="36"/>
    </row>
    <row r="1342" spans="8:8" s="32" customFormat="1" ht="12.75" customHeight="1" x14ac:dyDescent="0.2">
      <c r="H1342" s="36"/>
    </row>
    <row r="1343" spans="8:8" s="32" customFormat="1" ht="12.75" customHeight="1" x14ac:dyDescent="0.2">
      <c r="H1343" s="36"/>
    </row>
    <row r="1344" spans="8:8" s="32" customFormat="1" ht="12.75" customHeight="1" x14ac:dyDescent="0.2">
      <c r="H1344" s="36"/>
    </row>
    <row r="1345" spans="8:8" s="32" customFormat="1" ht="12.75" customHeight="1" x14ac:dyDescent="0.2">
      <c r="H1345" s="36"/>
    </row>
    <row r="1346" spans="8:8" s="32" customFormat="1" ht="12.75" customHeight="1" x14ac:dyDescent="0.2">
      <c r="H1346" s="36"/>
    </row>
    <row r="1347" spans="8:8" s="32" customFormat="1" ht="12.75" customHeight="1" x14ac:dyDescent="0.2">
      <c r="H1347" s="36"/>
    </row>
    <row r="1348" spans="8:8" s="32" customFormat="1" ht="12.75" customHeight="1" x14ac:dyDescent="0.2">
      <c r="H1348" s="36"/>
    </row>
    <row r="1349" spans="8:8" s="32" customFormat="1" ht="12.75" customHeight="1" x14ac:dyDescent="0.2">
      <c r="H1349" s="36"/>
    </row>
    <row r="1350" spans="8:8" s="32" customFormat="1" ht="12.75" customHeight="1" x14ac:dyDescent="0.2">
      <c r="H1350" s="36"/>
    </row>
    <row r="1351" spans="8:8" s="32" customFormat="1" ht="12.75" customHeight="1" x14ac:dyDescent="0.2">
      <c r="H1351" s="36"/>
    </row>
    <row r="1352" spans="8:8" s="32" customFormat="1" ht="12.75" customHeight="1" x14ac:dyDescent="0.2">
      <c r="H1352" s="36"/>
    </row>
    <row r="1353" spans="8:8" s="32" customFormat="1" ht="12.75" customHeight="1" x14ac:dyDescent="0.2">
      <c r="H1353" s="36"/>
    </row>
    <row r="1354" spans="8:8" s="32" customFormat="1" ht="12.75" customHeight="1" x14ac:dyDescent="0.2">
      <c r="H1354" s="36"/>
    </row>
    <row r="1355" spans="8:8" s="32" customFormat="1" ht="12.75" customHeight="1" x14ac:dyDescent="0.2">
      <c r="H1355" s="36"/>
    </row>
    <row r="1356" spans="8:8" s="32" customFormat="1" ht="12.75" customHeight="1" x14ac:dyDescent="0.2">
      <c r="H1356" s="36"/>
    </row>
    <row r="1357" spans="8:8" s="32" customFormat="1" ht="12.75" customHeight="1" x14ac:dyDescent="0.2">
      <c r="H1357" s="36"/>
    </row>
    <row r="1358" spans="8:8" s="32" customFormat="1" ht="12.75" customHeight="1" x14ac:dyDescent="0.2">
      <c r="H1358" s="36"/>
    </row>
    <row r="1359" spans="8:8" s="32" customFormat="1" ht="12.75" customHeight="1" x14ac:dyDescent="0.2">
      <c r="H1359" s="36"/>
    </row>
    <row r="1360" spans="8:8" s="32" customFormat="1" ht="12.75" customHeight="1" x14ac:dyDescent="0.2">
      <c r="H1360" s="36"/>
    </row>
    <row r="1361" spans="8:8" s="32" customFormat="1" ht="12.75" customHeight="1" x14ac:dyDescent="0.2">
      <c r="H1361" s="36"/>
    </row>
    <row r="1362" spans="8:8" s="32" customFormat="1" ht="12.75" customHeight="1" x14ac:dyDescent="0.2">
      <c r="H1362" s="36"/>
    </row>
    <row r="1363" spans="8:8" s="32" customFormat="1" ht="12.75" customHeight="1" x14ac:dyDescent="0.2">
      <c r="H1363" s="36"/>
    </row>
    <row r="1364" spans="8:8" s="32" customFormat="1" ht="12.75" customHeight="1" x14ac:dyDescent="0.2">
      <c r="H1364" s="36"/>
    </row>
    <row r="1365" spans="8:8" s="32" customFormat="1" ht="12.75" customHeight="1" x14ac:dyDescent="0.2">
      <c r="H1365" s="36"/>
    </row>
    <row r="1366" spans="8:8" s="32" customFormat="1" ht="12.75" customHeight="1" x14ac:dyDescent="0.2">
      <c r="H1366" s="36"/>
    </row>
    <row r="1367" spans="8:8" s="32" customFormat="1" ht="12.75" customHeight="1" x14ac:dyDescent="0.2">
      <c r="H1367" s="36"/>
    </row>
    <row r="1368" spans="8:8" s="32" customFormat="1" ht="12.75" customHeight="1" x14ac:dyDescent="0.2">
      <c r="H1368" s="36"/>
    </row>
    <row r="1369" spans="8:8" s="32" customFormat="1" ht="12.75" customHeight="1" x14ac:dyDescent="0.2">
      <c r="H1369" s="36"/>
    </row>
    <row r="1370" spans="8:8" s="32" customFormat="1" ht="12.75" customHeight="1" x14ac:dyDescent="0.2">
      <c r="H1370" s="36"/>
    </row>
    <row r="1371" spans="8:8" s="32" customFormat="1" ht="12.75" customHeight="1" x14ac:dyDescent="0.2">
      <c r="H1371" s="36"/>
    </row>
    <row r="1372" spans="8:8" s="32" customFormat="1" ht="12.75" customHeight="1" x14ac:dyDescent="0.2">
      <c r="H1372" s="36"/>
    </row>
    <row r="1373" spans="8:8" s="32" customFormat="1" ht="12.75" customHeight="1" x14ac:dyDescent="0.2">
      <c r="H1373" s="36"/>
    </row>
    <row r="1374" spans="8:8" s="32" customFormat="1" ht="12.75" customHeight="1" x14ac:dyDescent="0.2">
      <c r="H1374" s="36"/>
    </row>
    <row r="1375" spans="8:8" s="32" customFormat="1" ht="12.75" customHeight="1" x14ac:dyDescent="0.2">
      <c r="H1375" s="36"/>
    </row>
    <row r="1376" spans="8:8" s="32" customFormat="1" ht="12.75" customHeight="1" x14ac:dyDescent="0.2">
      <c r="H1376" s="36"/>
    </row>
    <row r="1377" spans="8:8" s="32" customFormat="1" ht="12.75" customHeight="1" x14ac:dyDescent="0.2">
      <c r="H1377" s="36"/>
    </row>
    <row r="1378" spans="8:8" s="32" customFormat="1" ht="12.75" customHeight="1" x14ac:dyDescent="0.2">
      <c r="H1378" s="36"/>
    </row>
    <row r="1379" spans="8:8" s="32" customFormat="1" ht="12.75" customHeight="1" x14ac:dyDescent="0.2">
      <c r="H1379" s="36"/>
    </row>
    <row r="1380" spans="8:8" s="32" customFormat="1" ht="12.75" customHeight="1" x14ac:dyDescent="0.2">
      <c r="H1380" s="36"/>
    </row>
    <row r="1381" spans="8:8" s="32" customFormat="1" ht="12.75" customHeight="1" x14ac:dyDescent="0.2">
      <c r="H1381" s="36"/>
    </row>
    <row r="1382" spans="8:8" s="32" customFormat="1" ht="12.75" customHeight="1" x14ac:dyDescent="0.2">
      <c r="H1382" s="36"/>
    </row>
    <row r="1383" spans="8:8" s="32" customFormat="1" ht="12.75" customHeight="1" x14ac:dyDescent="0.2">
      <c r="H1383" s="36"/>
    </row>
    <row r="1384" spans="8:8" s="32" customFormat="1" ht="12.75" customHeight="1" x14ac:dyDescent="0.2">
      <c r="H1384" s="36"/>
    </row>
    <row r="1385" spans="8:8" s="32" customFormat="1" ht="12.75" customHeight="1" x14ac:dyDescent="0.2">
      <c r="H1385" s="36"/>
    </row>
    <row r="1386" spans="8:8" s="32" customFormat="1" ht="12.75" customHeight="1" x14ac:dyDescent="0.2">
      <c r="H1386" s="36"/>
    </row>
    <row r="1387" spans="8:8" s="32" customFormat="1" ht="12.75" customHeight="1" x14ac:dyDescent="0.2">
      <c r="H1387" s="36"/>
    </row>
    <row r="1388" spans="8:8" s="32" customFormat="1" ht="12.75" customHeight="1" x14ac:dyDescent="0.2">
      <c r="H1388" s="36"/>
    </row>
    <row r="1389" spans="8:8" s="32" customFormat="1" ht="12.75" customHeight="1" x14ac:dyDescent="0.2">
      <c r="H1389" s="36"/>
    </row>
    <row r="1390" spans="8:8" s="32" customFormat="1" ht="12.75" customHeight="1" x14ac:dyDescent="0.2">
      <c r="H1390" s="36"/>
    </row>
    <row r="1391" spans="8:8" s="32" customFormat="1" ht="12.75" customHeight="1" x14ac:dyDescent="0.2">
      <c r="H1391" s="36"/>
    </row>
    <row r="1392" spans="8:8" s="32" customFormat="1" ht="12.75" customHeight="1" x14ac:dyDescent="0.2">
      <c r="H1392" s="36"/>
    </row>
    <row r="1393" spans="8:8" s="32" customFormat="1" ht="12.75" customHeight="1" x14ac:dyDescent="0.2">
      <c r="H1393" s="36"/>
    </row>
    <row r="1394" spans="8:8" s="32" customFormat="1" ht="12.75" customHeight="1" x14ac:dyDescent="0.2">
      <c r="H1394" s="36"/>
    </row>
    <row r="1395" spans="8:8" s="32" customFormat="1" ht="12.75" customHeight="1" x14ac:dyDescent="0.2">
      <c r="H1395" s="36"/>
    </row>
    <row r="1396" spans="8:8" s="32" customFormat="1" ht="12.75" customHeight="1" x14ac:dyDescent="0.2">
      <c r="H1396" s="36"/>
    </row>
    <row r="1397" spans="8:8" s="32" customFormat="1" ht="12.75" customHeight="1" x14ac:dyDescent="0.2">
      <c r="H1397" s="36"/>
    </row>
    <row r="1398" spans="8:8" s="32" customFormat="1" ht="12.75" customHeight="1" x14ac:dyDescent="0.2">
      <c r="H1398" s="36"/>
    </row>
    <row r="1399" spans="8:8" s="32" customFormat="1" ht="12.75" customHeight="1" x14ac:dyDescent="0.2">
      <c r="H1399" s="36"/>
    </row>
    <row r="1400" spans="8:8" s="32" customFormat="1" ht="12.75" customHeight="1" x14ac:dyDescent="0.2">
      <c r="H1400" s="36"/>
    </row>
    <row r="1401" spans="8:8" s="32" customFormat="1" ht="12.75" customHeight="1" x14ac:dyDescent="0.2">
      <c r="H1401" s="36"/>
    </row>
    <row r="1402" spans="8:8" s="32" customFormat="1" ht="12.75" customHeight="1" x14ac:dyDescent="0.2">
      <c r="H1402" s="36"/>
    </row>
    <row r="1403" spans="8:8" s="32" customFormat="1" ht="12.75" customHeight="1" x14ac:dyDescent="0.2">
      <c r="H1403" s="36"/>
    </row>
    <row r="1404" spans="8:8" s="32" customFormat="1" ht="12.75" customHeight="1" x14ac:dyDescent="0.2">
      <c r="H1404" s="36"/>
    </row>
    <row r="1405" spans="8:8" s="32" customFormat="1" ht="12.75" customHeight="1" x14ac:dyDescent="0.2">
      <c r="H1405" s="36"/>
    </row>
    <row r="1406" spans="8:8" s="32" customFormat="1" ht="12.75" customHeight="1" x14ac:dyDescent="0.2">
      <c r="H1406" s="36"/>
    </row>
    <row r="1407" spans="8:8" s="32" customFormat="1" ht="12.75" customHeight="1" x14ac:dyDescent="0.2">
      <c r="H1407" s="36"/>
    </row>
    <row r="1408" spans="8:8" s="32" customFormat="1" ht="12.75" customHeight="1" x14ac:dyDescent="0.2">
      <c r="H1408" s="36"/>
    </row>
    <row r="1409" spans="8:8" s="32" customFormat="1" ht="12.75" customHeight="1" x14ac:dyDescent="0.2">
      <c r="H1409" s="36"/>
    </row>
    <row r="1410" spans="8:8" s="32" customFormat="1" ht="12.75" customHeight="1" x14ac:dyDescent="0.2">
      <c r="H1410" s="36"/>
    </row>
    <row r="1411" spans="8:8" s="32" customFormat="1" ht="12.75" customHeight="1" x14ac:dyDescent="0.2">
      <c r="H1411" s="36"/>
    </row>
    <row r="1412" spans="8:8" s="32" customFormat="1" ht="12.75" customHeight="1" x14ac:dyDescent="0.2">
      <c r="H1412" s="36"/>
    </row>
    <row r="1413" spans="8:8" s="32" customFormat="1" ht="12.75" customHeight="1" x14ac:dyDescent="0.2">
      <c r="H1413" s="36"/>
    </row>
    <row r="1414" spans="8:8" s="32" customFormat="1" ht="12.75" customHeight="1" x14ac:dyDescent="0.2">
      <c r="H1414" s="36"/>
    </row>
    <row r="1415" spans="8:8" s="32" customFormat="1" ht="12.75" customHeight="1" x14ac:dyDescent="0.2">
      <c r="H1415" s="36"/>
    </row>
    <row r="1416" spans="8:8" s="32" customFormat="1" ht="12.75" customHeight="1" x14ac:dyDescent="0.2">
      <c r="H1416" s="36"/>
    </row>
    <row r="1417" spans="8:8" s="32" customFormat="1" ht="12.75" customHeight="1" x14ac:dyDescent="0.2">
      <c r="H1417" s="36"/>
    </row>
    <row r="1418" spans="8:8" s="32" customFormat="1" ht="12.75" customHeight="1" x14ac:dyDescent="0.2">
      <c r="H1418" s="36"/>
    </row>
    <row r="1419" spans="8:8" s="32" customFormat="1" ht="12.75" customHeight="1" x14ac:dyDescent="0.2">
      <c r="H1419" s="36"/>
    </row>
    <row r="1420" spans="8:8" s="32" customFormat="1" ht="12.75" customHeight="1" x14ac:dyDescent="0.2">
      <c r="H1420" s="36"/>
    </row>
    <row r="1421" spans="8:8" s="32" customFormat="1" ht="12.75" customHeight="1" x14ac:dyDescent="0.2">
      <c r="H1421" s="36"/>
    </row>
    <row r="1422" spans="8:8" s="32" customFormat="1" ht="12.75" customHeight="1" x14ac:dyDescent="0.2">
      <c r="H1422" s="36"/>
    </row>
    <row r="1423" spans="8:8" s="32" customFormat="1" ht="12.75" customHeight="1" x14ac:dyDescent="0.2">
      <c r="H1423" s="36"/>
    </row>
    <row r="1424" spans="8:8" s="32" customFormat="1" ht="12.75" customHeight="1" x14ac:dyDescent="0.2">
      <c r="H1424" s="36"/>
    </row>
    <row r="1425" spans="8:8" s="32" customFormat="1" ht="12.75" customHeight="1" x14ac:dyDescent="0.2">
      <c r="H1425" s="36"/>
    </row>
    <row r="1426" spans="8:8" s="32" customFormat="1" ht="12.75" customHeight="1" x14ac:dyDescent="0.2">
      <c r="H1426" s="36"/>
    </row>
    <row r="1427" spans="8:8" s="32" customFormat="1" ht="12.75" customHeight="1" x14ac:dyDescent="0.2">
      <c r="H1427" s="36"/>
    </row>
    <row r="1428" spans="8:8" s="32" customFormat="1" ht="12.75" customHeight="1" x14ac:dyDescent="0.2">
      <c r="H1428" s="36"/>
    </row>
    <row r="1429" spans="8:8" s="32" customFormat="1" ht="12.75" customHeight="1" x14ac:dyDescent="0.2">
      <c r="H1429" s="36"/>
    </row>
    <row r="1430" spans="8:8" s="32" customFormat="1" ht="12.75" customHeight="1" x14ac:dyDescent="0.2">
      <c r="H1430" s="36"/>
    </row>
    <row r="1431" spans="8:8" s="32" customFormat="1" ht="12.75" customHeight="1" x14ac:dyDescent="0.2">
      <c r="H1431" s="36"/>
    </row>
    <row r="1432" spans="8:8" s="32" customFormat="1" ht="12.75" customHeight="1" x14ac:dyDescent="0.2">
      <c r="H1432" s="36"/>
    </row>
    <row r="1433" spans="8:8" s="32" customFormat="1" ht="12.75" customHeight="1" x14ac:dyDescent="0.2">
      <c r="H1433" s="36"/>
    </row>
    <row r="1434" spans="8:8" s="32" customFormat="1" ht="12.75" customHeight="1" x14ac:dyDescent="0.2">
      <c r="H1434" s="36"/>
    </row>
    <row r="1435" spans="8:8" s="32" customFormat="1" ht="12.75" customHeight="1" x14ac:dyDescent="0.2">
      <c r="H1435" s="36"/>
    </row>
    <row r="1436" spans="8:8" s="32" customFormat="1" ht="12.75" customHeight="1" x14ac:dyDescent="0.2">
      <c r="H1436" s="36"/>
    </row>
    <row r="1437" spans="8:8" s="32" customFormat="1" ht="12.75" customHeight="1" x14ac:dyDescent="0.2">
      <c r="H1437" s="36"/>
    </row>
    <row r="1438" spans="8:8" s="32" customFormat="1" ht="12.75" customHeight="1" x14ac:dyDescent="0.2">
      <c r="H1438" s="36"/>
    </row>
    <row r="1439" spans="8:8" s="32" customFormat="1" ht="12.75" customHeight="1" x14ac:dyDescent="0.2">
      <c r="H1439" s="36"/>
    </row>
    <row r="1440" spans="8:8" s="32" customFormat="1" ht="12.75" customHeight="1" x14ac:dyDescent="0.2">
      <c r="H1440" s="36"/>
    </row>
    <row r="1441" spans="8:8" s="32" customFormat="1" ht="12.75" customHeight="1" x14ac:dyDescent="0.2">
      <c r="H1441" s="36"/>
    </row>
    <row r="1442" spans="8:8" s="32" customFormat="1" ht="12.75" customHeight="1" x14ac:dyDescent="0.2">
      <c r="H1442" s="36"/>
    </row>
    <row r="1443" spans="8:8" s="32" customFormat="1" ht="12.75" customHeight="1" x14ac:dyDescent="0.2">
      <c r="H1443" s="36"/>
    </row>
    <row r="1444" spans="8:8" s="32" customFormat="1" ht="12.75" customHeight="1" x14ac:dyDescent="0.2">
      <c r="H1444" s="36"/>
    </row>
    <row r="1445" spans="8:8" s="32" customFormat="1" ht="12.75" customHeight="1" x14ac:dyDescent="0.2">
      <c r="H1445" s="36"/>
    </row>
    <row r="1446" spans="8:8" s="32" customFormat="1" ht="12.75" customHeight="1" x14ac:dyDescent="0.2">
      <c r="H1446" s="36"/>
    </row>
    <row r="1447" spans="8:8" s="32" customFormat="1" ht="12.75" customHeight="1" x14ac:dyDescent="0.2">
      <c r="H1447" s="36"/>
    </row>
    <row r="1448" spans="8:8" s="32" customFormat="1" ht="12.75" customHeight="1" x14ac:dyDescent="0.2">
      <c r="H1448" s="36"/>
    </row>
    <row r="1449" spans="8:8" s="32" customFormat="1" ht="12.75" customHeight="1" x14ac:dyDescent="0.2">
      <c r="H1449" s="36"/>
    </row>
    <row r="1450" spans="8:8" s="32" customFormat="1" ht="12.75" customHeight="1" x14ac:dyDescent="0.2">
      <c r="H1450" s="36"/>
    </row>
    <row r="1451" spans="8:8" s="32" customFormat="1" ht="12.75" customHeight="1" x14ac:dyDescent="0.2">
      <c r="H1451" s="36"/>
    </row>
    <row r="1452" spans="8:8" s="32" customFormat="1" ht="12.75" customHeight="1" x14ac:dyDescent="0.2">
      <c r="H1452" s="36"/>
    </row>
    <row r="1453" spans="8:8" s="32" customFormat="1" ht="12.75" customHeight="1" x14ac:dyDescent="0.2">
      <c r="H1453" s="36"/>
    </row>
    <row r="1454" spans="8:8" s="32" customFormat="1" ht="12.75" customHeight="1" x14ac:dyDescent="0.2">
      <c r="H1454" s="36"/>
    </row>
    <row r="1455" spans="8:8" s="32" customFormat="1" ht="12.75" customHeight="1" x14ac:dyDescent="0.2">
      <c r="H1455" s="36"/>
    </row>
    <row r="1456" spans="8:8" s="32" customFormat="1" ht="12.75" customHeight="1" x14ac:dyDescent="0.2">
      <c r="H1456" s="36"/>
    </row>
    <row r="1457" spans="8:8" s="32" customFormat="1" ht="12.75" customHeight="1" x14ac:dyDescent="0.2">
      <c r="H1457" s="36"/>
    </row>
    <row r="1458" spans="8:8" s="32" customFormat="1" ht="12.75" customHeight="1" x14ac:dyDescent="0.2">
      <c r="H1458" s="36"/>
    </row>
    <row r="1459" spans="8:8" s="32" customFormat="1" ht="12.75" customHeight="1" x14ac:dyDescent="0.2">
      <c r="H1459" s="36"/>
    </row>
    <row r="1460" spans="8:8" s="32" customFormat="1" ht="12.75" customHeight="1" x14ac:dyDescent="0.2">
      <c r="H1460" s="36"/>
    </row>
    <row r="1461" spans="8:8" s="32" customFormat="1" ht="12.75" customHeight="1" x14ac:dyDescent="0.2">
      <c r="H1461" s="36"/>
    </row>
    <row r="1462" spans="8:8" s="32" customFormat="1" ht="12.75" customHeight="1" x14ac:dyDescent="0.2">
      <c r="H1462" s="36"/>
    </row>
    <row r="1463" spans="8:8" s="32" customFormat="1" ht="12.75" customHeight="1" x14ac:dyDescent="0.2">
      <c r="H1463" s="36"/>
    </row>
    <row r="1464" spans="8:8" s="32" customFormat="1" ht="12.75" customHeight="1" x14ac:dyDescent="0.2">
      <c r="H1464" s="36"/>
    </row>
    <row r="1465" spans="8:8" s="32" customFormat="1" ht="12.75" customHeight="1" x14ac:dyDescent="0.2">
      <c r="H1465" s="36"/>
    </row>
    <row r="1466" spans="8:8" s="32" customFormat="1" ht="12.75" customHeight="1" x14ac:dyDescent="0.2">
      <c r="H1466" s="36"/>
    </row>
    <row r="1467" spans="8:8" s="32" customFormat="1" ht="12.75" customHeight="1" x14ac:dyDescent="0.2">
      <c r="H1467" s="36"/>
    </row>
    <row r="1468" spans="8:8" s="32" customFormat="1" ht="12.75" customHeight="1" x14ac:dyDescent="0.2">
      <c r="H1468" s="36"/>
    </row>
    <row r="1469" spans="8:8" s="32" customFormat="1" ht="12.75" customHeight="1" x14ac:dyDescent="0.2">
      <c r="H1469" s="36"/>
    </row>
    <row r="1470" spans="8:8" s="32" customFormat="1" ht="12.75" customHeight="1" x14ac:dyDescent="0.2">
      <c r="H1470" s="36"/>
    </row>
    <row r="1471" spans="8:8" s="32" customFormat="1" ht="12.75" customHeight="1" x14ac:dyDescent="0.2">
      <c r="H1471" s="36"/>
    </row>
    <row r="1472" spans="8:8" s="32" customFormat="1" ht="12.75" customHeight="1" x14ac:dyDescent="0.2">
      <c r="H1472" s="36"/>
    </row>
    <row r="1473" spans="8:8" s="32" customFormat="1" ht="12.75" customHeight="1" x14ac:dyDescent="0.2">
      <c r="H1473" s="36"/>
    </row>
    <row r="1474" spans="8:8" s="32" customFormat="1" ht="12.75" customHeight="1" x14ac:dyDescent="0.2">
      <c r="H1474" s="36"/>
    </row>
    <row r="1475" spans="8:8" s="32" customFormat="1" ht="12.75" customHeight="1" x14ac:dyDescent="0.2">
      <c r="H1475" s="36"/>
    </row>
    <row r="1476" spans="8:8" s="32" customFormat="1" ht="12.75" customHeight="1" x14ac:dyDescent="0.2">
      <c r="H1476" s="36"/>
    </row>
    <row r="1477" spans="8:8" s="32" customFormat="1" ht="12.75" customHeight="1" x14ac:dyDescent="0.2">
      <c r="H1477" s="36"/>
    </row>
    <row r="1478" spans="8:8" s="32" customFormat="1" ht="12.75" customHeight="1" x14ac:dyDescent="0.2">
      <c r="H1478" s="36"/>
    </row>
    <row r="1479" spans="8:8" s="32" customFormat="1" ht="12.75" customHeight="1" x14ac:dyDescent="0.2">
      <c r="H1479" s="36"/>
    </row>
    <row r="1480" spans="8:8" s="32" customFormat="1" ht="12.75" customHeight="1" x14ac:dyDescent="0.2">
      <c r="H1480" s="36"/>
    </row>
    <row r="1481" spans="8:8" s="32" customFormat="1" ht="12.75" customHeight="1" x14ac:dyDescent="0.2">
      <c r="H1481" s="36"/>
    </row>
    <row r="1482" spans="8:8" s="32" customFormat="1" ht="12.75" customHeight="1" x14ac:dyDescent="0.2">
      <c r="H1482" s="36"/>
    </row>
    <row r="1483" spans="8:8" s="32" customFormat="1" ht="12.75" customHeight="1" x14ac:dyDescent="0.2">
      <c r="H1483" s="36"/>
    </row>
    <row r="1484" spans="8:8" s="32" customFormat="1" ht="12.75" customHeight="1" x14ac:dyDescent="0.2">
      <c r="H1484" s="36"/>
    </row>
    <row r="1485" spans="8:8" s="32" customFormat="1" ht="12.75" customHeight="1" x14ac:dyDescent="0.2">
      <c r="H1485" s="36"/>
    </row>
    <row r="1486" spans="8:8" s="32" customFormat="1" ht="12.75" customHeight="1" x14ac:dyDescent="0.2">
      <c r="H1486" s="36"/>
    </row>
    <row r="1487" spans="8:8" s="32" customFormat="1" ht="12.75" customHeight="1" x14ac:dyDescent="0.2">
      <c r="H1487" s="36"/>
    </row>
    <row r="1488" spans="8:8" s="32" customFormat="1" ht="12.75" customHeight="1" x14ac:dyDescent="0.2">
      <c r="H1488" s="36"/>
    </row>
    <row r="1489" spans="8:8" s="32" customFormat="1" ht="12.75" customHeight="1" x14ac:dyDescent="0.2">
      <c r="H1489" s="36"/>
    </row>
    <row r="1490" spans="8:8" s="32" customFormat="1" ht="12.75" customHeight="1" x14ac:dyDescent="0.2">
      <c r="H1490" s="36"/>
    </row>
    <row r="1491" spans="8:8" s="32" customFormat="1" ht="12.75" customHeight="1" x14ac:dyDescent="0.2">
      <c r="H1491" s="36"/>
    </row>
    <row r="1492" spans="8:8" s="32" customFormat="1" ht="12.75" customHeight="1" x14ac:dyDescent="0.2">
      <c r="H1492" s="36"/>
    </row>
    <row r="1493" spans="8:8" s="32" customFormat="1" ht="12.75" customHeight="1" x14ac:dyDescent="0.2">
      <c r="H1493" s="36"/>
    </row>
    <row r="1494" spans="8:8" s="32" customFormat="1" ht="12.75" customHeight="1" x14ac:dyDescent="0.2">
      <c r="H1494" s="36"/>
    </row>
    <row r="1495" spans="8:8" s="32" customFormat="1" ht="12.75" customHeight="1" x14ac:dyDescent="0.2">
      <c r="H1495" s="36"/>
    </row>
    <row r="1496" spans="8:8" s="32" customFormat="1" ht="12.75" customHeight="1" x14ac:dyDescent="0.2">
      <c r="H1496" s="36"/>
    </row>
    <row r="1497" spans="8:8" s="32" customFormat="1" ht="12.75" customHeight="1" x14ac:dyDescent="0.2">
      <c r="H1497" s="36"/>
    </row>
    <row r="1498" spans="8:8" s="32" customFormat="1" ht="12.75" customHeight="1" x14ac:dyDescent="0.2">
      <c r="H1498" s="36"/>
    </row>
    <row r="1499" spans="8:8" s="32" customFormat="1" ht="12.75" customHeight="1" x14ac:dyDescent="0.2">
      <c r="H1499" s="36"/>
    </row>
    <row r="1500" spans="8:8" s="32" customFormat="1" ht="12.75" customHeight="1" x14ac:dyDescent="0.2">
      <c r="H1500" s="36"/>
    </row>
    <row r="1501" spans="8:8" s="32" customFormat="1" ht="12.75" customHeight="1" x14ac:dyDescent="0.2">
      <c r="H1501" s="36"/>
    </row>
    <row r="1502" spans="8:8" s="32" customFormat="1" ht="12.75" customHeight="1" x14ac:dyDescent="0.2">
      <c r="H1502" s="36"/>
    </row>
    <row r="1503" spans="8:8" s="32" customFormat="1" ht="12.75" customHeight="1" x14ac:dyDescent="0.2">
      <c r="H1503" s="36"/>
    </row>
    <row r="1504" spans="8:8" s="32" customFormat="1" ht="12.75" customHeight="1" x14ac:dyDescent="0.2">
      <c r="H1504" s="36"/>
    </row>
    <row r="1505" spans="8:8" s="32" customFormat="1" ht="12.75" customHeight="1" x14ac:dyDescent="0.2">
      <c r="H1505" s="36"/>
    </row>
    <row r="1506" spans="8:8" s="32" customFormat="1" ht="12.75" customHeight="1" x14ac:dyDescent="0.2">
      <c r="H1506" s="36"/>
    </row>
    <row r="1507" spans="8:8" s="32" customFormat="1" ht="12.75" customHeight="1" x14ac:dyDescent="0.2">
      <c r="H1507" s="36"/>
    </row>
    <row r="1508" spans="8:8" s="32" customFormat="1" ht="12.75" customHeight="1" x14ac:dyDescent="0.2">
      <c r="H1508" s="36"/>
    </row>
    <row r="1509" spans="8:8" s="32" customFormat="1" ht="12.75" customHeight="1" x14ac:dyDescent="0.2">
      <c r="H1509" s="36"/>
    </row>
    <row r="1510" spans="8:8" s="32" customFormat="1" ht="12.75" customHeight="1" x14ac:dyDescent="0.2">
      <c r="H1510" s="36"/>
    </row>
    <row r="1511" spans="8:8" s="32" customFormat="1" ht="12.75" customHeight="1" x14ac:dyDescent="0.2">
      <c r="H1511" s="36"/>
    </row>
    <row r="1512" spans="8:8" s="32" customFormat="1" ht="12.75" customHeight="1" x14ac:dyDescent="0.2">
      <c r="H1512" s="36"/>
    </row>
    <row r="1513" spans="8:8" s="32" customFormat="1" ht="12.75" customHeight="1" x14ac:dyDescent="0.2">
      <c r="H1513" s="36"/>
    </row>
    <row r="1514" spans="8:8" s="32" customFormat="1" ht="12.75" customHeight="1" x14ac:dyDescent="0.2">
      <c r="H1514" s="36"/>
    </row>
    <row r="1515" spans="8:8" s="32" customFormat="1" ht="12.75" customHeight="1" x14ac:dyDescent="0.2">
      <c r="H1515" s="36"/>
    </row>
    <row r="1516" spans="8:8" s="32" customFormat="1" ht="12.75" customHeight="1" x14ac:dyDescent="0.2">
      <c r="H1516" s="36"/>
    </row>
    <row r="1517" spans="8:8" s="32" customFormat="1" ht="12.75" customHeight="1" x14ac:dyDescent="0.2">
      <c r="H1517" s="36"/>
    </row>
    <row r="1518" spans="8:8" s="32" customFormat="1" ht="12.75" customHeight="1" x14ac:dyDescent="0.2">
      <c r="H1518" s="36"/>
    </row>
    <row r="1519" spans="8:8" s="32" customFormat="1" ht="12.75" customHeight="1" x14ac:dyDescent="0.2">
      <c r="H1519" s="36"/>
    </row>
    <row r="1520" spans="8:8" s="32" customFormat="1" ht="12.75" customHeight="1" x14ac:dyDescent="0.2">
      <c r="H1520" s="36"/>
    </row>
    <row r="1521" spans="8:8" s="32" customFormat="1" ht="12.75" customHeight="1" x14ac:dyDescent="0.2">
      <c r="H1521" s="36"/>
    </row>
    <row r="1522" spans="8:8" s="32" customFormat="1" ht="12.75" customHeight="1" x14ac:dyDescent="0.2">
      <c r="H1522" s="36"/>
    </row>
    <row r="1523" spans="8:8" s="32" customFormat="1" ht="12.75" customHeight="1" x14ac:dyDescent="0.2">
      <c r="H1523" s="36"/>
    </row>
    <row r="1524" spans="8:8" s="32" customFormat="1" ht="12.75" customHeight="1" x14ac:dyDescent="0.2">
      <c r="H1524" s="36"/>
    </row>
    <row r="1525" spans="8:8" s="32" customFormat="1" ht="12.75" customHeight="1" x14ac:dyDescent="0.2">
      <c r="H1525" s="36"/>
    </row>
    <row r="1526" spans="8:8" s="32" customFormat="1" ht="12.75" customHeight="1" x14ac:dyDescent="0.2">
      <c r="H1526" s="36"/>
    </row>
    <row r="1527" spans="8:8" s="32" customFormat="1" ht="12.75" customHeight="1" x14ac:dyDescent="0.2">
      <c r="H1527" s="36"/>
    </row>
    <row r="1528" spans="8:8" s="32" customFormat="1" ht="12.75" customHeight="1" x14ac:dyDescent="0.2">
      <c r="H1528" s="36"/>
    </row>
    <row r="1529" spans="8:8" s="32" customFormat="1" ht="12.75" customHeight="1" x14ac:dyDescent="0.2">
      <c r="H1529" s="36"/>
    </row>
    <row r="1530" spans="8:8" s="32" customFormat="1" ht="12.75" customHeight="1" x14ac:dyDescent="0.2">
      <c r="H1530" s="36"/>
    </row>
    <row r="1531" spans="8:8" s="32" customFormat="1" ht="12.75" customHeight="1" x14ac:dyDescent="0.2">
      <c r="H1531" s="36"/>
    </row>
    <row r="1532" spans="8:8" s="32" customFormat="1" ht="12.75" customHeight="1" x14ac:dyDescent="0.2">
      <c r="H1532" s="36"/>
    </row>
    <row r="1533" spans="8:8" s="32" customFormat="1" ht="12.75" customHeight="1" x14ac:dyDescent="0.2">
      <c r="H1533" s="36"/>
    </row>
    <row r="1534" spans="8:8" s="32" customFormat="1" ht="12.75" customHeight="1" x14ac:dyDescent="0.2">
      <c r="H1534" s="36"/>
    </row>
    <row r="1535" spans="8:8" s="32" customFormat="1" ht="12.75" customHeight="1" x14ac:dyDescent="0.2">
      <c r="H1535" s="36"/>
    </row>
    <row r="1536" spans="8:8" s="32" customFormat="1" ht="12.75" customHeight="1" x14ac:dyDescent="0.2">
      <c r="H1536" s="36"/>
    </row>
    <row r="1537" spans="8:8" s="32" customFormat="1" ht="12.75" customHeight="1" x14ac:dyDescent="0.2">
      <c r="H1537" s="36"/>
    </row>
    <row r="1538" spans="8:8" s="32" customFormat="1" ht="12.75" customHeight="1" x14ac:dyDescent="0.2">
      <c r="H1538" s="36"/>
    </row>
    <row r="1539" spans="8:8" s="32" customFormat="1" ht="12.75" customHeight="1" x14ac:dyDescent="0.2">
      <c r="H1539" s="36"/>
    </row>
    <row r="1540" spans="8:8" s="32" customFormat="1" ht="12.75" customHeight="1" x14ac:dyDescent="0.2">
      <c r="H1540" s="36"/>
    </row>
    <row r="1541" spans="8:8" s="32" customFormat="1" ht="12.75" customHeight="1" x14ac:dyDescent="0.2">
      <c r="H1541" s="36"/>
    </row>
    <row r="1542" spans="8:8" s="32" customFormat="1" ht="12.75" customHeight="1" x14ac:dyDescent="0.2">
      <c r="H1542" s="36"/>
    </row>
    <row r="1543" spans="8:8" s="32" customFormat="1" ht="12.75" customHeight="1" x14ac:dyDescent="0.2">
      <c r="H1543" s="36"/>
    </row>
    <row r="1544" spans="8:8" s="32" customFormat="1" ht="12.75" customHeight="1" x14ac:dyDescent="0.2">
      <c r="H1544" s="36"/>
    </row>
    <row r="1545" spans="8:8" s="32" customFormat="1" ht="12.75" customHeight="1" x14ac:dyDescent="0.2">
      <c r="H1545" s="36"/>
    </row>
    <row r="1546" spans="8:8" s="32" customFormat="1" ht="12.75" customHeight="1" x14ac:dyDescent="0.2">
      <c r="H1546" s="36"/>
    </row>
    <row r="1547" spans="8:8" s="32" customFormat="1" ht="12.75" customHeight="1" x14ac:dyDescent="0.2">
      <c r="H1547" s="36"/>
    </row>
    <row r="1548" spans="8:8" s="32" customFormat="1" ht="12.75" customHeight="1" x14ac:dyDescent="0.2">
      <c r="H1548" s="36"/>
    </row>
    <row r="1549" spans="8:8" s="32" customFormat="1" ht="12.75" customHeight="1" x14ac:dyDescent="0.2">
      <c r="H1549" s="36"/>
    </row>
    <row r="1550" spans="8:8" s="32" customFormat="1" ht="12.75" customHeight="1" x14ac:dyDescent="0.2">
      <c r="H1550" s="36"/>
    </row>
    <row r="1551" spans="8:8" s="32" customFormat="1" ht="12.75" customHeight="1" x14ac:dyDescent="0.2">
      <c r="H1551" s="36"/>
    </row>
    <row r="1552" spans="8:8" s="32" customFormat="1" ht="12.75" customHeight="1" x14ac:dyDescent="0.2">
      <c r="H1552" s="36"/>
    </row>
    <row r="1553" spans="8:8" s="32" customFormat="1" ht="12.75" customHeight="1" x14ac:dyDescent="0.2">
      <c r="H1553" s="36"/>
    </row>
    <row r="1554" spans="8:8" s="32" customFormat="1" ht="12.75" customHeight="1" x14ac:dyDescent="0.2">
      <c r="H1554" s="36"/>
    </row>
    <row r="1555" spans="8:8" s="32" customFormat="1" ht="12.75" customHeight="1" x14ac:dyDescent="0.2">
      <c r="H1555" s="36"/>
    </row>
    <row r="1556" spans="8:8" s="32" customFormat="1" ht="12.75" customHeight="1" x14ac:dyDescent="0.2">
      <c r="H1556" s="36"/>
    </row>
    <row r="1557" spans="8:8" s="32" customFormat="1" ht="12.75" customHeight="1" x14ac:dyDescent="0.2">
      <c r="H1557" s="36"/>
    </row>
    <row r="1558" spans="8:8" s="32" customFormat="1" ht="12.75" customHeight="1" x14ac:dyDescent="0.2">
      <c r="H1558" s="36"/>
    </row>
    <row r="1559" spans="8:8" s="32" customFormat="1" ht="12.75" customHeight="1" x14ac:dyDescent="0.2">
      <c r="H1559" s="36"/>
    </row>
    <row r="1560" spans="8:8" s="32" customFormat="1" ht="12.75" customHeight="1" x14ac:dyDescent="0.2">
      <c r="H1560" s="36"/>
    </row>
    <row r="1561" spans="8:8" s="32" customFormat="1" ht="12.75" customHeight="1" x14ac:dyDescent="0.2">
      <c r="H1561" s="36"/>
    </row>
    <row r="1562" spans="8:8" s="32" customFormat="1" ht="12.75" customHeight="1" x14ac:dyDescent="0.2">
      <c r="H1562" s="36"/>
    </row>
    <row r="1563" spans="8:8" s="32" customFormat="1" ht="12.75" customHeight="1" x14ac:dyDescent="0.2">
      <c r="H1563" s="36"/>
    </row>
    <row r="1564" spans="8:8" s="32" customFormat="1" ht="12.75" customHeight="1" x14ac:dyDescent="0.2">
      <c r="H1564" s="36"/>
    </row>
    <row r="1565" spans="8:8" s="32" customFormat="1" ht="12.75" customHeight="1" x14ac:dyDescent="0.2">
      <c r="H1565" s="36"/>
    </row>
    <row r="1566" spans="8:8" s="32" customFormat="1" ht="12.75" customHeight="1" x14ac:dyDescent="0.2">
      <c r="H1566" s="36"/>
    </row>
    <row r="1567" spans="8:8" s="32" customFormat="1" ht="12.75" customHeight="1" x14ac:dyDescent="0.2">
      <c r="H1567" s="36"/>
    </row>
    <row r="1568" spans="8:8" s="32" customFormat="1" ht="12.75" customHeight="1" x14ac:dyDescent="0.2">
      <c r="H1568" s="36"/>
    </row>
    <row r="1569" spans="8:8" s="32" customFormat="1" ht="12.75" customHeight="1" x14ac:dyDescent="0.2">
      <c r="H1569" s="36"/>
    </row>
    <row r="1570" spans="8:8" s="32" customFormat="1" ht="12.75" customHeight="1" x14ac:dyDescent="0.2">
      <c r="H1570" s="36"/>
    </row>
    <row r="1571" spans="8:8" s="32" customFormat="1" ht="12.75" customHeight="1" x14ac:dyDescent="0.2">
      <c r="H1571" s="36"/>
    </row>
    <row r="1572" spans="8:8" s="32" customFormat="1" ht="12.75" customHeight="1" x14ac:dyDescent="0.2">
      <c r="H1572" s="36"/>
    </row>
    <row r="1573" spans="8:8" s="32" customFormat="1" ht="12.75" customHeight="1" x14ac:dyDescent="0.2">
      <c r="H1573" s="36"/>
    </row>
    <row r="1574" spans="8:8" s="32" customFormat="1" ht="12.75" customHeight="1" x14ac:dyDescent="0.2">
      <c r="H1574" s="36"/>
    </row>
    <row r="1575" spans="8:8" s="32" customFormat="1" ht="12.75" customHeight="1" x14ac:dyDescent="0.2">
      <c r="H1575" s="36"/>
    </row>
    <row r="1576" spans="8:8" s="32" customFormat="1" ht="12.75" customHeight="1" x14ac:dyDescent="0.2">
      <c r="H1576" s="36"/>
    </row>
    <row r="1577" spans="8:8" s="32" customFormat="1" ht="12.75" customHeight="1" x14ac:dyDescent="0.2">
      <c r="H1577" s="36"/>
    </row>
    <row r="1578" spans="8:8" s="32" customFormat="1" ht="12.75" customHeight="1" x14ac:dyDescent="0.2">
      <c r="H1578" s="36"/>
    </row>
    <row r="1579" spans="8:8" s="32" customFormat="1" ht="12.75" customHeight="1" x14ac:dyDescent="0.2">
      <c r="H1579" s="36"/>
    </row>
    <row r="1580" spans="8:8" s="32" customFormat="1" ht="12.75" customHeight="1" x14ac:dyDescent="0.2">
      <c r="H1580" s="36"/>
    </row>
    <row r="1581" spans="8:8" s="32" customFormat="1" ht="12.75" customHeight="1" x14ac:dyDescent="0.2">
      <c r="H1581" s="36"/>
    </row>
    <row r="1582" spans="8:8" s="32" customFormat="1" ht="12.75" customHeight="1" x14ac:dyDescent="0.2">
      <c r="H1582" s="36"/>
    </row>
    <row r="1583" spans="8:8" s="32" customFormat="1" ht="12.75" customHeight="1" x14ac:dyDescent="0.2">
      <c r="H1583" s="36"/>
    </row>
    <row r="1584" spans="8:8" s="32" customFormat="1" ht="12.75" customHeight="1" x14ac:dyDescent="0.2">
      <c r="H1584" s="36"/>
    </row>
    <row r="1585" spans="8:8" s="32" customFormat="1" ht="12.75" customHeight="1" x14ac:dyDescent="0.2">
      <c r="H1585" s="36"/>
    </row>
    <row r="1586" spans="8:8" s="32" customFormat="1" ht="12.75" customHeight="1" x14ac:dyDescent="0.2">
      <c r="H1586" s="36"/>
    </row>
    <row r="1587" spans="8:8" s="32" customFormat="1" ht="12.75" customHeight="1" x14ac:dyDescent="0.2">
      <c r="H1587" s="36"/>
    </row>
    <row r="1588" spans="8:8" s="32" customFormat="1" ht="12.75" customHeight="1" x14ac:dyDescent="0.2">
      <c r="H1588" s="36"/>
    </row>
    <row r="1589" spans="8:8" s="32" customFormat="1" ht="12.75" customHeight="1" x14ac:dyDescent="0.2">
      <c r="H1589" s="36"/>
    </row>
    <row r="1590" spans="8:8" s="32" customFormat="1" ht="12.75" customHeight="1" x14ac:dyDescent="0.2">
      <c r="H1590" s="36"/>
    </row>
    <row r="1591" spans="8:8" s="32" customFormat="1" ht="12.75" customHeight="1" x14ac:dyDescent="0.2">
      <c r="H1591" s="36"/>
    </row>
    <row r="1592" spans="8:8" s="32" customFormat="1" ht="12.75" customHeight="1" x14ac:dyDescent="0.2">
      <c r="H1592" s="36"/>
    </row>
    <row r="1593" spans="8:8" s="32" customFormat="1" ht="12.75" customHeight="1" x14ac:dyDescent="0.2">
      <c r="H1593" s="36"/>
    </row>
    <row r="1594" spans="8:8" s="32" customFormat="1" ht="12.75" customHeight="1" x14ac:dyDescent="0.2">
      <c r="H1594" s="36"/>
    </row>
    <row r="1595" spans="8:8" s="32" customFormat="1" ht="12.75" customHeight="1" x14ac:dyDescent="0.2">
      <c r="H1595" s="36"/>
    </row>
    <row r="1596" spans="8:8" s="32" customFormat="1" ht="12.75" customHeight="1" x14ac:dyDescent="0.2">
      <c r="H1596" s="36"/>
    </row>
    <row r="1597" spans="8:8" s="32" customFormat="1" ht="12.75" customHeight="1" x14ac:dyDescent="0.2">
      <c r="H1597" s="36"/>
    </row>
    <row r="1598" spans="8:8" s="32" customFormat="1" ht="12.75" customHeight="1" x14ac:dyDescent="0.2">
      <c r="H1598" s="36"/>
    </row>
    <row r="1599" spans="8:8" s="32" customFormat="1" ht="12.75" customHeight="1" x14ac:dyDescent="0.2">
      <c r="H1599" s="36"/>
    </row>
    <row r="1600" spans="8:8" s="32" customFormat="1" ht="12.75" customHeight="1" x14ac:dyDescent="0.2">
      <c r="H1600" s="36"/>
    </row>
    <row r="1601" spans="8:8" s="32" customFormat="1" ht="12.75" customHeight="1" x14ac:dyDescent="0.2">
      <c r="H1601" s="36"/>
    </row>
    <row r="1602" spans="8:8" s="32" customFormat="1" ht="12.75" customHeight="1" x14ac:dyDescent="0.2">
      <c r="H1602" s="36"/>
    </row>
    <row r="1603" spans="8:8" s="32" customFormat="1" ht="12.75" customHeight="1" x14ac:dyDescent="0.2">
      <c r="H1603" s="36"/>
    </row>
    <row r="1604" spans="8:8" s="32" customFormat="1" ht="12.75" customHeight="1" x14ac:dyDescent="0.2">
      <c r="H1604" s="36"/>
    </row>
    <row r="1605" spans="8:8" s="32" customFormat="1" ht="12.75" customHeight="1" x14ac:dyDescent="0.2">
      <c r="H1605" s="36"/>
    </row>
    <row r="1606" spans="8:8" s="32" customFormat="1" ht="12.75" customHeight="1" x14ac:dyDescent="0.2">
      <c r="H1606" s="36"/>
    </row>
    <row r="1607" spans="8:8" s="32" customFormat="1" ht="12.75" customHeight="1" x14ac:dyDescent="0.2">
      <c r="H1607" s="36"/>
    </row>
    <row r="1608" spans="8:8" s="32" customFormat="1" ht="12.75" customHeight="1" x14ac:dyDescent="0.2">
      <c r="H1608" s="36"/>
    </row>
    <row r="1609" spans="8:8" s="32" customFormat="1" ht="12.75" customHeight="1" x14ac:dyDescent="0.2">
      <c r="H1609" s="36"/>
    </row>
    <row r="1610" spans="8:8" s="32" customFormat="1" ht="12.75" customHeight="1" x14ac:dyDescent="0.2">
      <c r="H1610" s="36"/>
    </row>
    <row r="1611" spans="8:8" s="32" customFormat="1" ht="12.75" customHeight="1" x14ac:dyDescent="0.2">
      <c r="H1611" s="36"/>
    </row>
    <row r="1612" spans="8:8" s="32" customFormat="1" ht="12.75" customHeight="1" x14ac:dyDescent="0.2">
      <c r="H1612" s="36"/>
    </row>
    <row r="1613" spans="8:8" s="32" customFormat="1" ht="12.75" customHeight="1" x14ac:dyDescent="0.2">
      <c r="H1613" s="36"/>
    </row>
    <row r="1614" spans="8:8" s="32" customFormat="1" ht="12.75" customHeight="1" x14ac:dyDescent="0.2">
      <c r="H1614" s="36"/>
    </row>
    <row r="1615" spans="8:8" s="32" customFormat="1" ht="12.75" customHeight="1" x14ac:dyDescent="0.2">
      <c r="H1615" s="36"/>
    </row>
    <row r="1616" spans="8:8" s="32" customFormat="1" ht="12.75" customHeight="1" x14ac:dyDescent="0.2">
      <c r="H1616" s="36"/>
    </row>
    <row r="1617" spans="8:8" s="32" customFormat="1" ht="12.75" customHeight="1" x14ac:dyDescent="0.2">
      <c r="H1617" s="36"/>
    </row>
    <row r="1618" spans="8:8" s="32" customFormat="1" ht="12.75" customHeight="1" x14ac:dyDescent="0.2">
      <c r="H1618" s="36"/>
    </row>
    <row r="1619" spans="8:8" s="32" customFormat="1" ht="12.75" customHeight="1" x14ac:dyDescent="0.2">
      <c r="H1619" s="36"/>
    </row>
    <row r="1620" spans="8:8" s="32" customFormat="1" ht="12.75" customHeight="1" x14ac:dyDescent="0.2">
      <c r="H1620" s="36"/>
    </row>
    <row r="1621" spans="8:8" s="32" customFormat="1" ht="12.75" customHeight="1" x14ac:dyDescent="0.2">
      <c r="H1621" s="36"/>
    </row>
    <row r="1622" spans="8:8" s="32" customFormat="1" ht="12.75" customHeight="1" x14ac:dyDescent="0.2">
      <c r="H1622" s="36"/>
    </row>
    <row r="1623" spans="8:8" s="32" customFormat="1" ht="12.75" customHeight="1" x14ac:dyDescent="0.2">
      <c r="H1623" s="36"/>
    </row>
    <row r="1624" spans="8:8" s="32" customFormat="1" ht="12.75" customHeight="1" x14ac:dyDescent="0.2">
      <c r="H1624" s="36"/>
    </row>
    <row r="1625" spans="8:8" s="32" customFormat="1" ht="12.75" customHeight="1" x14ac:dyDescent="0.2">
      <c r="H1625" s="36"/>
    </row>
    <row r="1626" spans="8:8" s="32" customFormat="1" ht="12.75" customHeight="1" x14ac:dyDescent="0.2">
      <c r="H1626" s="36"/>
    </row>
    <row r="1627" spans="8:8" s="32" customFormat="1" ht="12.75" customHeight="1" x14ac:dyDescent="0.2">
      <c r="H1627" s="36"/>
    </row>
    <row r="1628" spans="8:8" s="32" customFormat="1" ht="12.75" customHeight="1" x14ac:dyDescent="0.2">
      <c r="H1628" s="36"/>
    </row>
    <row r="1629" spans="8:8" s="32" customFormat="1" ht="12.75" customHeight="1" x14ac:dyDescent="0.2">
      <c r="H1629" s="36"/>
    </row>
    <row r="1630" spans="8:8" s="32" customFormat="1" ht="12.75" customHeight="1" x14ac:dyDescent="0.2">
      <c r="H1630" s="36"/>
    </row>
    <row r="1631" spans="8:8" s="32" customFormat="1" ht="12.75" customHeight="1" x14ac:dyDescent="0.2">
      <c r="H1631" s="36"/>
    </row>
    <row r="1632" spans="8:8" s="32" customFormat="1" ht="12.75" customHeight="1" x14ac:dyDescent="0.2">
      <c r="H1632" s="36"/>
    </row>
    <row r="1633" spans="8:8" s="32" customFormat="1" ht="12.75" customHeight="1" x14ac:dyDescent="0.2">
      <c r="H1633" s="36"/>
    </row>
    <row r="1634" spans="8:8" s="32" customFormat="1" ht="12.75" customHeight="1" x14ac:dyDescent="0.2">
      <c r="H1634" s="36"/>
    </row>
    <row r="1635" spans="8:8" s="32" customFormat="1" ht="12.75" customHeight="1" x14ac:dyDescent="0.2">
      <c r="H1635" s="36"/>
    </row>
    <row r="1636" spans="8:8" s="32" customFormat="1" ht="12.75" customHeight="1" x14ac:dyDescent="0.2">
      <c r="H1636" s="36"/>
    </row>
    <row r="1637" spans="8:8" s="32" customFormat="1" ht="12.75" customHeight="1" x14ac:dyDescent="0.2">
      <c r="H1637" s="36"/>
    </row>
    <row r="1638" spans="8:8" s="32" customFormat="1" ht="12.75" customHeight="1" x14ac:dyDescent="0.2">
      <c r="H1638" s="36"/>
    </row>
    <row r="1639" spans="8:8" s="32" customFormat="1" ht="12.75" customHeight="1" x14ac:dyDescent="0.2">
      <c r="H1639" s="36"/>
    </row>
    <row r="1640" spans="8:8" s="32" customFormat="1" ht="12.75" customHeight="1" x14ac:dyDescent="0.2">
      <c r="H1640" s="36"/>
    </row>
    <row r="1641" spans="8:8" s="32" customFormat="1" ht="12.75" customHeight="1" x14ac:dyDescent="0.2">
      <c r="H1641" s="36"/>
    </row>
    <row r="1642" spans="8:8" s="32" customFormat="1" ht="12.75" customHeight="1" x14ac:dyDescent="0.2">
      <c r="H1642" s="36"/>
    </row>
    <row r="1643" spans="8:8" s="32" customFormat="1" ht="12.75" customHeight="1" x14ac:dyDescent="0.2">
      <c r="H1643" s="36"/>
    </row>
    <row r="1644" spans="8:8" s="32" customFormat="1" ht="12.75" customHeight="1" x14ac:dyDescent="0.2">
      <c r="H1644" s="36"/>
    </row>
    <row r="1645" spans="8:8" s="32" customFormat="1" ht="12.75" customHeight="1" x14ac:dyDescent="0.2">
      <c r="H1645" s="36"/>
    </row>
    <row r="1646" spans="8:8" s="32" customFormat="1" ht="12.75" customHeight="1" x14ac:dyDescent="0.2">
      <c r="H1646" s="36"/>
    </row>
    <row r="1647" spans="8:8" s="32" customFormat="1" ht="12.75" customHeight="1" x14ac:dyDescent="0.2">
      <c r="H1647" s="36"/>
    </row>
    <row r="1648" spans="8:8" s="32" customFormat="1" ht="12.75" customHeight="1" x14ac:dyDescent="0.2">
      <c r="H1648" s="36"/>
    </row>
    <row r="1649" spans="8:8" s="32" customFormat="1" ht="12.75" customHeight="1" x14ac:dyDescent="0.2">
      <c r="H1649" s="36"/>
    </row>
    <row r="1650" spans="8:8" s="32" customFormat="1" ht="12.75" customHeight="1" x14ac:dyDescent="0.2">
      <c r="H1650" s="36"/>
    </row>
    <row r="1651" spans="8:8" s="32" customFormat="1" ht="12.75" customHeight="1" x14ac:dyDescent="0.2">
      <c r="H1651" s="36"/>
    </row>
    <row r="1652" spans="8:8" s="32" customFormat="1" ht="12.75" customHeight="1" x14ac:dyDescent="0.2">
      <c r="H1652" s="36"/>
    </row>
    <row r="1653" spans="8:8" s="32" customFormat="1" ht="12.75" customHeight="1" x14ac:dyDescent="0.2">
      <c r="H1653" s="36"/>
    </row>
    <row r="1654" spans="8:8" s="32" customFormat="1" ht="12.75" customHeight="1" x14ac:dyDescent="0.2">
      <c r="H1654" s="36"/>
    </row>
    <row r="1655" spans="8:8" s="32" customFormat="1" ht="12.75" customHeight="1" x14ac:dyDescent="0.2">
      <c r="H1655" s="36"/>
    </row>
    <row r="1656" spans="8:8" s="32" customFormat="1" ht="12.75" customHeight="1" x14ac:dyDescent="0.2">
      <c r="H1656" s="36"/>
    </row>
    <row r="1657" spans="8:8" s="32" customFormat="1" ht="12.75" customHeight="1" x14ac:dyDescent="0.2">
      <c r="H1657" s="36"/>
    </row>
    <row r="1658" spans="8:8" s="32" customFormat="1" ht="12.75" customHeight="1" x14ac:dyDescent="0.2">
      <c r="H1658" s="36"/>
    </row>
    <row r="1659" spans="8:8" s="32" customFormat="1" ht="12.75" customHeight="1" x14ac:dyDescent="0.2">
      <c r="H1659" s="36"/>
    </row>
    <row r="1660" spans="8:8" s="32" customFormat="1" ht="12.75" customHeight="1" x14ac:dyDescent="0.2">
      <c r="H1660" s="36"/>
    </row>
    <row r="1661" spans="8:8" s="32" customFormat="1" ht="12.75" customHeight="1" x14ac:dyDescent="0.2">
      <c r="H1661" s="36"/>
    </row>
    <row r="1662" spans="8:8" s="32" customFormat="1" ht="12.75" customHeight="1" x14ac:dyDescent="0.2">
      <c r="H1662" s="36"/>
    </row>
    <row r="1663" spans="8:8" s="32" customFormat="1" ht="12.75" customHeight="1" x14ac:dyDescent="0.2">
      <c r="H1663" s="36"/>
    </row>
    <row r="1664" spans="8:8" s="32" customFormat="1" ht="12.75" customHeight="1" x14ac:dyDescent="0.2">
      <c r="H1664" s="36"/>
    </row>
    <row r="1665" spans="8:8" s="32" customFormat="1" ht="12.75" customHeight="1" x14ac:dyDescent="0.2">
      <c r="H1665" s="36"/>
    </row>
    <row r="1666" spans="8:8" s="32" customFormat="1" ht="12.75" customHeight="1" x14ac:dyDescent="0.2">
      <c r="H1666" s="36"/>
    </row>
    <row r="1667" spans="8:8" s="32" customFormat="1" ht="12.75" customHeight="1" x14ac:dyDescent="0.2">
      <c r="H1667" s="36"/>
    </row>
    <row r="1668" spans="8:8" s="32" customFormat="1" ht="12.75" customHeight="1" x14ac:dyDescent="0.2">
      <c r="H1668" s="36"/>
    </row>
    <row r="1669" spans="8:8" s="32" customFormat="1" ht="12.75" customHeight="1" x14ac:dyDescent="0.2">
      <c r="H1669" s="36"/>
    </row>
    <row r="1670" spans="8:8" s="32" customFormat="1" ht="12.75" customHeight="1" x14ac:dyDescent="0.2">
      <c r="H1670" s="36"/>
    </row>
    <row r="1671" spans="8:8" s="32" customFormat="1" ht="12.75" customHeight="1" x14ac:dyDescent="0.2">
      <c r="H1671" s="36"/>
    </row>
    <row r="1672" spans="8:8" s="32" customFormat="1" ht="12.75" customHeight="1" x14ac:dyDescent="0.2">
      <c r="H1672" s="36"/>
    </row>
    <row r="1673" spans="8:8" s="32" customFormat="1" ht="12.75" customHeight="1" x14ac:dyDescent="0.2">
      <c r="H1673" s="36"/>
    </row>
    <row r="1674" spans="8:8" s="32" customFormat="1" ht="12.75" customHeight="1" x14ac:dyDescent="0.2">
      <c r="H1674" s="36"/>
    </row>
    <row r="1675" spans="8:8" s="32" customFormat="1" ht="12.75" customHeight="1" x14ac:dyDescent="0.2">
      <c r="H1675" s="36"/>
    </row>
    <row r="1676" spans="8:8" s="32" customFormat="1" ht="12.75" customHeight="1" x14ac:dyDescent="0.2">
      <c r="H1676" s="36"/>
    </row>
    <row r="1677" spans="8:8" s="32" customFormat="1" ht="12.75" customHeight="1" x14ac:dyDescent="0.2">
      <c r="H1677" s="36"/>
    </row>
    <row r="1678" spans="8:8" s="32" customFormat="1" ht="12.75" customHeight="1" x14ac:dyDescent="0.2">
      <c r="H1678" s="36"/>
    </row>
    <row r="1679" spans="8:8" s="32" customFormat="1" ht="12.75" customHeight="1" x14ac:dyDescent="0.2">
      <c r="H1679" s="36"/>
    </row>
    <row r="1680" spans="8:8" s="32" customFormat="1" ht="12.75" customHeight="1" x14ac:dyDescent="0.2">
      <c r="H1680" s="36"/>
    </row>
    <row r="1681" spans="8:8" s="32" customFormat="1" ht="12.75" customHeight="1" x14ac:dyDescent="0.2">
      <c r="H1681" s="36"/>
    </row>
    <row r="1682" spans="8:8" s="32" customFormat="1" ht="12.75" customHeight="1" x14ac:dyDescent="0.2">
      <c r="H1682" s="36"/>
    </row>
    <row r="1683" spans="8:8" s="32" customFormat="1" ht="12.75" customHeight="1" x14ac:dyDescent="0.2">
      <c r="H1683" s="36"/>
    </row>
    <row r="1684" spans="8:8" s="32" customFormat="1" ht="12.75" customHeight="1" x14ac:dyDescent="0.2">
      <c r="H1684" s="36"/>
    </row>
    <row r="1685" spans="8:8" s="32" customFormat="1" ht="12.75" customHeight="1" x14ac:dyDescent="0.2">
      <c r="H1685" s="36"/>
    </row>
    <row r="1686" spans="8:8" s="32" customFormat="1" ht="12.75" customHeight="1" x14ac:dyDescent="0.2">
      <c r="H1686" s="36"/>
    </row>
    <row r="1687" spans="8:8" s="32" customFormat="1" ht="12.75" customHeight="1" x14ac:dyDescent="0.2">
      <c r="H1687" s="36"/>
    </row>
    <row r="1688" spans="8:8" s="32" customFormat="1" ht="12.75" customHeight="1" x14ac:dyDescent="0.2">
      <c r="H1688" s="36"/>
    </row>
    <row r="1689" spans="8:8" s="32" customFormat="1" ht="12.75" customHeight="1" x14ac:dyDescent="0.2">
      <c r="H1689" s="36"/>
    </row>
    <row r="1690" spans="8:8" s="32" customFormat="1" ht="12.75" customHeight="1" x14ac:dyDescent="0.2">
      <c r="H1690" s="36"/>
    </row>
    <row r="1691" spans="8:8" s="32" customFormat="1" ht="12.75" customHeight="1" x14ac:dyDescent="0.2">
      <c r="H1691" s="36"/>
    </row>
    <row r="1692" spans="8:8" s="32" customFormat="1" ht="12.75" customHeight="1" x14ac:dyDescent="0.2">
      <c r="H1692" s="36"/>
    </row>
    <row r="1693" spans="8:8" s="32" customFormat="1" ht="12.75" customHeight="1" x14ac:dyDescent="0.2">
      <c r="H1693" s="36"/>
    </row>
    <row r="1694" spans="8:8" s="32" customFormat="1" ht="12.75" customHeight="1" x14ac:dyDescent="0.2">
      <c r="H1694" s="36"/>
    </row>
    <row r="1695" spans="8:8" s="32" customFormat="1" ht="12.75" customHeight="1" x14ac:dyDescent="0.2">
      <c r="H1695" s="36"/>
    </row>
    <row r="1696" spans="8:8" s="32" customFormat="1" ht="12.75" customHeight="1" x14ac:dyDescent="0.2">
      <c r="H1696" s="36"/>
    </row>
    <row r="1697" spans="8:8" s="32" customFormat="1" ht="12.75" customHeight="1" x14ac:dyDescent="0.2">
      <c r="H1697" s="36"/>
    </row>
    <row r="1698" spans="8:8" s="32" customFormat="1" ht="12.75" customHeight="1" x14ac:dyDescent="0.2">
      <c r="H1698" s="36"/>
    </row>
    <row r="1699" spans="8:8" s="32" customFormat="1" ht="12.75" customHeight="1" x14ac:dyDescent="0.2">
      <c r="H1699" s="36"/>
    </row>
    <row r="1700" spans="8:8" s="32" customFormat="1" ht="12.75" customHeight="1" x14ac:dyDescent="0.2">
      <c r="H1700" s="36"/>
    </row>
    <row r="1701" spans="8:8" s="32" customFormat="1" ht="12.75" customHeight="1" x14ac:dyDescent="0.2">
      <c r="H1701" s="36"/>
    </row>
    <row r="1702" spans="8:8" s="32" customFormat="1" ht="12.75" customHeight="1" x14ac:dyDescent="0.2">
      <c r="H1702" s="36"/>
    </row>
    <row r="1703" spans="8:8" s="32" customFormat="1" ht="12.75" customHeight="1" x14ac:dyDescent="0.2">
      <c r="H1703" s="36"/>
    </row>
    <row r="1704" spans="8:8" s="32" customFormat="1" ht="12.75" customHeight="1" x14ac:dyDescent="0.2">
      <c r="H1704" s="36"/>
    </row>
    <row r="1705" spans="8:8" s="32" customFormat="1" ht="12.75" customHeight="1" x14ac:dyDescent="0.2">
      <c r="H1705" s="36"/>
    </row>
    <row r="1706" spans="8:8" s="32" customFormat="1" ht="12.75" customHeight="1" x14ac:dyDescent="0.2">
      <c r="H1706" s="36"/>
    </row>
    <row r="1707" spans="8:8" s="32" customFormat="1" ht="12.75" customHeight="1" x14ac:dyDescent="0.2">
      <c r="H1707" s="36"/>
    </row>
    <row r="1708" spans="8:8" s="32" customFormat="1" ht="12.75" customHeight="1" x14ac:dyDescent="0.2">
      <c r="H1708" s="36"/>
    </row>
    <row r="1709" spans="8:8" s="32" customFormat="1" ht="12.75" customHeight="1" x14ac:dyDescent="0.2">
      <c r="H1709" s="36"/>
    </row>
    <row r="1710" spans="8:8" s="32" customFormat="1" ht="12.75" customHeight="1" x14ac:dyDescent="0.2">
      <c r="H1710" s="36"/>
    </row>
    <row r="1711" spans="8:8" s="32" customFormat="1" ht="12.75" customHeight="1" x14ac:dyDescent="0.2">
      <c r="H1711" s="36"/>
    </row>
    <row r="1712" spans="8:8" s="32" customFormat="1" ht="12.75" customHeight="1" x14ac:dyDescent="0.2">
      <c r="H1712" s="36"/>
    </row>
    <row r="1713" spans="8:8" s="32" customFormat="1" ht="12.75" customHeight="1" x14ac:dyDescent="0.2">
      <c r="H1713" s="36"/>
    </row>
    <row r="1714" spans="8:8" s="32" customFormat="1" ht="12.75" customHeight="1" x14ac:dyDescent="0.2">
      <c r="H1714" s="36"/>
    </row>
    <row r="1715" spans="8:8" s="32" customFormat="1" ht="12.75" customHeight="1" x14ac:dyDescent="0.2">
      <c r="H1715" s="36"/>
    </row>
    <row r="1716" spans="8:8" s="32" customFormat="1" ht="12.75" customHeight="1" x14ac:dyDescent="0.2">
      <c r="H1716" s="36"/>
    </row>
    <row r="1717" spans="8:8" s="32" customFormat="1" ht="12.75" customHeight="1" x14ac:dyDescent="0.2">
      <c r="H1717" s="36"/>
    </row>
    <row r="1718" spans="8:8" s="32" customFormat="1" ht="12.75" customHeight="1" x14ac:dyDescent="0.2">
      <c r="H1718" s="36"/>
    </row>
    <row r="1719" spans="8:8" s="32" customFormat="1" ht="12.75" customHeight="1" x14ac:dyDescent="0.2">
      <c r="H1719" s="36"/>
    </row>
    <row r="1720" spans="8:8" s="32" customFormat="1" ht="12.75" customHeight="1" x14ac:dyDescent="0.2">
      <c r="H1720" s="36"/>
    </row>
    <row r="1721" spans="8:8" s="32" customFormat="1" ht="12.75" customHeight="1" x14ac:dyDescent="0.2">
      <c r="H1721" s="36"/>
    </row>
    <row r="1722" spans="8:8" s="32" customFormat="1" ht="12.75" customHeight="1" x14ac:dyDescent="0.2">
      <c r="H1722" s="36"/>
    </row>
    <row r="1723" spans="8:8" s="32" customFormat="1" ht="12.75" customHeight="1" x14ac:dyDescent="0.2">
      <c r="H1723" s="36"/>
    </row>
    <row r="1724" spans="8:8" s="32" customFormat="1" ht="12.75" customHeight="1" x14ac:dyDescent="0.2">
      <c r="H1724" s="36"/>
    </row>
    <row r="1725" spans="8:8" s="32" customFormat="1" ht="12.75" customHeight="1" x14ac:dyDescent="0.2">
      <c r="H1725" s="36"/>
    </row>
    <row r="1726" spans="8:8" s="32" customFormat="1" ht="12.75" customHeight="1" x14ac:dyDescent="0.2">
      <c r="H1726" s="36"/>
    </row>
    <row r="1727" spans="8:8" s="32" customFormat="1" ht="12.75" customHeight="1" x14ac:dyDescent="0.2">
      <c r="H1727" s="36"/>
    </row>
    <row r="1728" spans="8:8" s="32" customFormat="1" ht="12.75" customHeight="1" x14ac:dyDescent="0.2">
      <c r="H1728" s="36"/>
    </row>
    <row r="1729" spans="8:8" s="32" customFormat="1" ht="12.75" customHeight="1" x14ac:dyDescent="0.2">
      <c r="H1729" s="36"/>
    </row>
    <row r="1730" spans="8:8" s="32" customFormat="1" ht="12.75" customHeight="1" x14ac:dyDescent="0.2">
      <c r="H1730" s="36"/>
    </row>
    <row r="1731" spans="8:8" s="32" customFormat="1" ht="12.75" customHeight="1" x14ac:dyDescent="0.2">
      <c r="H1731" s="36"/>
    </row>
    <row r="1732" spans="8:8" s="32" customFormat="1" ht="12.75" customHeight="1" x14ac:dyDescent="0.2">
      <c r="H1732" s="36"/>
    </row>
    <row r="1733" spans="8:8" s="32" customFormat="1" ht="12.75" customHeight="1" x14ac:dyDescent="0.2">
      <c r="H1733" s="36"/>
    </row>
    <row r="1734" spans="8:8" s="32" customFormat="1" ht="12.75" customHeight="1" x14ac:dyDescent="0.2">
      <c r="H1734" s="36"/>
    </row>
    <row r="1735" spans="8:8" s="32" customFormat="1" ht="12.75" customHeight="1" x14ac:dyDescent="0.2">
      <c r="H1735" s="36"/>
    </row>
    <row r="1736" spans="8:8" s="32" customFormat="1" ht="12.75" customHeight="1" x14ac:dyDescent="0.2">
      <c r="H1736" s="36"/>
    </row>
    <row r="1737" spans="8:8" s="32" customFormat="1" ht="12.75" customHeight="1" x14ac:dyDescent="0.2">
      <c r="H1737" s="36"/>
    </row>
    <row r="1738" spans="8:8" s="32" customFormat="1" ht="12.75" customHeight="1" x14ac:dyDescent="0.2">
      <c r="H1738" s="36"/>
    </row>
    <row r="1739" spans="8:8" s="32" customFormat="1" ht="12.75" customHeight="1" x14ac:dyDescent="0.2">
      <c r="H1739" s="36"/>
    </row>
    <row r="1740" spans="8:8" s="32" customFormat="1" ht="12.75" customHeight="1" x14ac:dyDescent="0.2">
      <c r="H1740" s="36"/>
    </row>
    <row r="1741" spans="8:8" s="32" customFormat="1" ht="12.75" customHeight="1" x14ac:dyDescent="0.2">
      <c r="H1741" s="36"/>
    </row>
    <row r="1742" spans="8:8" s="32" customFormat="1" ht="12.75" customHeight="1" x14ac:dyDescent="0.2">
      <c r="H1742" s="36"/>
    </row>
    <row r="1743" spans="8:8" s="32" customFormat="1" ht="12.75" customHeight="1" x14ac:dyDescent="0.2">
      <c r="H1743" s="36"/>
    </row>
    <row r="1744" spans="8:8" s="32" customFormat="1" ht="12.75" customHeight="1" x14ac:dyDescent="0.2">
      <c r="H1744" s="36"/>
    </row>
    <row r="1745" spans="8:8" s="32" customFormat="1" ht="12.75" customHeight="1" x14ac:dyDescent="0.2">
      <c r="H1745" s="36"/>
    </row>
    <row r="1746" spans="8:8" s="32" customFormat="1" ht="12.75" customHeight="1" x14ac:dyDescent="0.2">
      <c r="H1746" s="36"/>
    </row>
    <row r="1747" spans="8:8" s="32" customFormat="1" ht="12.75" customHeight="1" x14ac:dyDescent="0.2">
      <c r="H1747" s="36"/>
    </row>
    <row r="1748" spans="8:8" s="32" customFormat="1" ht="12.75" customHeight="1" x14ac:dyDescent="0.2">
      <c r="H1748" s="36"/>
    </row>
    <row r="1749" spans="8:8" s="32" customFormat="1" ht="12.75" customHeight="1" x14ac:dyDescent="0.2">
      <c r="H1749" s="36"/>
    </row>
    <row r="1750" spans="8:8" s="32" customFormat="1" ht="12.75" customHeight="1" x14ac:dyDescent="0.2">
      <c r="H1750" s="36"/>
    </row>
    <row r="1751" spans="8:8" s="32" customFormat="1" ht="12.75" customHeight="1" x14ac:dyDescent="0.2">
      <c r="H1751" s="36"/>
    </row>
    <row r="1752" spans="8:8" s="32" customFormat="1" ht="12.75" customHeight="1" x14ac:dyDescent="0.2">
      <c r="H1752" s="36"/>
    </row>
    <row r="1753" spans="8:8" s="32" customFormat="1" ht="12.75" customHeight="1" x14ac:dyDescent="0.2">
      <c r="H1753" s="36"/>
    </row>
    <row r="1754" spans="8:8" s="32" customFormat="1" ht="12.75" customHeight="1" x14ac:dyDescent="0.2">
      <c r="H1754" s="36"/>
    </row>
    <row r="1755" spans="8:8" s="32" customFormat="1" ht="12.75" customHeight="1" x14ac:dyDescent="0.2">
      <c r="H1755" s="36"/>
    </row>
    <row r="1756" spans="8:8" s="32" customFormat="1" ht="12.75" customHeight="1" x14ac:dyDescent="0.2">
      <c r="H1756" s="36"/>
    </row>
    <row r="1757" spans="8:8" s="32" customFormat="1" ht="12.75" customHeight="1" x14ac:dyDescent="0.2">
      <c r="H1757" s="36"/>
    </row>
    <row r="1758" spans="8:8" s="32" customFormat="1" ht="12.75" customHeight="1" x14ac:dyDescent="0.2">
      <c r="H1758" s="36"/>
    </row>
    <row r="1759" spans="8:8" s="32" customFormat="1" ht="12.75" customHeight="1" x14ac:dyDescent="0.2">
      <c r="H1759" s="36"/>
    </row>
    <row r="1760" spans="8:8" s="32" customFormat="1" ht="12.75" customHeight="1" x14ac:dyDescent="0.2">
      <c r="H1760" s="36"/>
    </row>
    <row r="1761" spans="8:8" s="32" customFormat="1" ht="12.75" customHeight="1" x14ac:dyDescent="0.2">
      <c r="H1761" s="36"/>
    </row>
    <row r="1762" spans="8:8" s="32" customFormat="1" ht="12.75" customHeight="1" x14ac:dyDescent="0.2">
      <c r="H1762" s="36"/>
    </row>
    <row r="1763" spans="8:8" s="32" customFormat="1" ht="12.75" customHeight="1" x14ac:dyDescent="0.2">
      <c r="H1763" s="36"/>
    </row>
    <row r="1764" spans="8:8" s="32" customFormat="1" ht="12.75" customHeight="1" x14ac:dyDescent="0.2">
      <c r="H1764" s="36"/>
    </row>
    <row r="1765" spans="8:8" s="32" customFormat="1" ht="12.75" customHeight="1" x14ac:dyDescent="0.2">
      <c r="H1765" s="36"/>
    </row>
    <row r="1766" spans="8:8" s="32" customFormat="1" ht="12.75" customHeight="1" x14ac:dyDescent="0.2">
      <c r="H1766" s="36"/>
    </row>
    <row r="1767" spans="8:8" s="32" customFormat="1" ht="12.75" customHeight="1" x14ac:dyDescent="0.2">
      <c r="H1767" s="36"/>
    </row>
    <row r="1768" spans="8:8" s="32" customFormat="1" ht="12.75" customHeight="1" x14ac:dyDescent="0.2">
      <c r="H1768" s="36"/>
    </row>
    <row r="1769" spans="8:8" s="32" customFormat="1" ht="12.75" customHeight="1" x14ac:dyDescent="0.2">
      <c r="H1769" s="36"/>
    </row>
    <row r="1770" spans="8:8" s="32" customFormat="1" ht="12.75" customHeight="1" x14ac:dyDescent="0.2">
      <c r="H1770" s="36"/>
    </row>
    <row r="1771" spans="8:8" s="32" customFormat="1" ht="12.75" customHeight="1" x14ac:dyDescent="0.2">
      <c r="H1771" s="36"/>
    </row>
    <row r="1772" spans="8:8" s="32" customFormat="1" ht="12.75" customHeight="1" x14ac:dyDescent="0.2">
      <c r="H1772" s="36"/>
    </row>
    <row r="1773" spans="8:8" s="32" customFormat="1" ht="12.75" customHeight="1" x14ac:dyDescent="0.2">
      <c r="H1773" s="36"/>
    </row>
    <row r="1774" spans="8:8" s="32" customFormat="1" ht="12.75" customHeight="1" x14ac:dyDescent="0.2">
      <c r="H1774" s="36"/>
    </row>
    <row r="1775" spans="8:8" s="32" customFormat="1" ht="12.75" customHeight="1" x14ac:dyDescent="0.2">
      <c r="H1775" s="36"/>
    </row>
    <row r="1776" spans="8:8" s="32" customFormat="1" ht="12.75" customHeight="1" x14ac:dyDescent="0.2">
      <c r="H1776" s="36"/>
    </row>
    <row r="1777" spans="8:8" s="32" customFormat="1" ht="12.75" customHeight="1" x14ac:dyDescent="0.2">
      <c r="H1777" s="36"/>
    </row>
    <row r="1778" spans="8:8" s="32" customFormat="1" ht="12.75" customHeight="1" x14ac:dyDescent="0.2">
      <c r="H1778" s="36"/>
    </row>
    <row r="1779" spans="8:8" s="32" customFormat="1" ht="12.75" customHeight="1" x14ac:dyDescent="0.2">
      <c r="H1779" s="36"/>
    </row>
    <row r="1780" spans="8:8" s="32" customFormat="1" ht="12.75" customHeight="1" x14ac:dyDescent="0.2">
      <c r="H1780" s="36"/>
    </row>
    <row r="1781" spans="8:8" s="32" customFormat="1" ht="12.75" customHeight="1" x14ac:dyDescent="0.2">
      <c r="H1781" s="36"/>
    </row>
    <row r="1782" spans="8:8" s="32" customFormat="1" ht="12.75" customHeight="1" x14ac:dyDescent="0.2">
      <c r="H1782" s="36"/>
    </row>
    <row r="1783" spans="8:8" s="32" customFormat="1" ht="12.75" customHeight="1" x14ac:dyDescent="0.2">
      <c r="H1783" s="36"/>
    </row>
    <row r="1784" spans="8:8" s="32" customFormat="1" ht="12.75" customHeight="1" x14ac:dyDescent="0.2">
      <c r="H1784" s="36"/>
    </row>
    <row r="1785" spans="8:8" s="32" customFormat="1" ht="12.75" customHeight="1" x14ac:dyDescent="0.2">
      <c r="H1785" s="36"/>
    </row>
    <row r="1786" spans="8:8" s="32" customFormat="1" ht="12.75" customHeight="1" x14ac:dyDescent="0.2">
      <c r="H1786" s="36"/>
    </row>
    <row r="1787" spans="8:8" s="32" customFormat="1" ht="12.75" customHeight="1" x14ac:dyDescent="0.2">
      <c r="H1787" s="36"/>
    </row>
    <row r="1788" spans="8:8" s="32" customFormat="1" ht="12.75" customHeight="1" x14ac:dyDescent="0.2">
      <c r="H1788" s="36"/>
    </row>
    <row r="1789" spans="8:8" s="32" customFormat="1" ht="12.75" customHeight="1" x14ac:dyDescent="0.2">
      <c r="H1789" s="36"/>
    </row>
    <row r="1790" spans="8:8" s="32" customFormat="1" ht="12.75" customHeight="1" x14ac:dyDescent="0.2">
      <c r="H1790" s="36"/>
    </row>
    <row r="1791" spans="8:8" s="32" customFormat="1" ht="12.75" customHeight="1" x14ac:dyDescent="0.2">
      <c r="H1791" s="36"/>
    </row>
    <row r="1792" spans="8:8" s="32" customFormat="1" ht="12.75" customHeight="1" x14ac:dyDescent="0.2">
      <c r="H1792" s="36"/>
    </row>
    <row r="1793" spans="8:8" s="32" customFormat="1" ht="12.75" customHeight="1" x14ac:dyDescent="0.2">
      <c r="H1793" s="36"/>
    </row>
    <row r="1794" spans="8:8" s="32" customFormat="1" ht="12.75" customHeight="1" x14ac:dyDescent="0.2">
      <c r="H1794" s="36"/>
    </row>
    <row r="1795" spans="8:8" s="32" customFormat="1" ht="12.75" customHeight="1" x14ac:dyDescent="0.2">
      <c r="H1795" s="36"/>
    </row>
    <row r="1796" spans="8:8" s="32" customFormat="1" ht="12.75" customHeight="1" x14ac:dyDescent="0.2">
      <c r="H1796" s="36"/>
    </row>
    <row r="1797" spans="8:8" s="32" customFormat="1" ht="12.75" customHeight="1" x14ac:dyDescent="0.2">
      <c r="H1797" s="36"/>
    </row>
    <row r="1798" spans="8:8" s="32" customFormat="1" ht="12.75" customHeight="1" x14ac:dyDescent="0.2">
      <c r="H1798" s="36"/>
    </row>
    <row r="1799" spans="8:8" s="32" customFormat="1" ht="12.75" customHeight="1" x14ac:dyDescent="0.2">
      <c r="H1799" s="36"/>
    </row>
    <row r="1800" spans="8:8" s="32" customFormat="1" ht="12.75" customHeight="1" x14ac:dyDescent="0.2">
      <c r="H1800" s="36"/>
    </row>
    <row r="1801" spans="8:8" s="32" customFormat="1" ht="12.75" customHeight="1" x14ac:dyDescent="0.2">
      <c r="H1801" s="36"/>
    </row>
    <row r="1802" spans="8:8" s="32" customFormat="1" ht="12.75" customHeight="1" x14ac:dyDescent="0.2">
      <c r="H1802" s="36"/>
    </row>
    <row r="1803" spans="8:8" s="32" customFormat="1" ht="12.75" customHeight="1" x14ac:dyDescent="0.2">
      <c r="H1803" s="36"/>
    </row>
    <row r="1804" spans="8:8" s="32" customFormat="1" ht="12.75" customHeight="1" x14ac:dyDescent="0.2">
      <c r="H1804" s="36"/>
    </row>
    <row r="1805" spans="8:8" s="32" customFormat="1" ht="12.75" customHeight="1" x14ac:dyDescent="0.2">
      <c r="H1805" s="36"/>
    </row>
    <row r="1806" spans="8:8" s="32" customFormat="1" ht="12.75" customHeight="1" x14ac:dyDescent="0.2">
      <c r="H1806" s="36"/>
    </row>
    <row r="1807" spans="8:8" s="32" customFormat="1" ht="12.75" customHeight="1" x14ac:dyDescent="0.2">
      <c r="H1807" s="36"/>
    </row>
    <row r="1808" spans="8:8" s="32" customFormat="1" ht="12.75" customHeight="1" x14ac:dyDescent="0.2">
      <c r="H1808" s="36"/>
    </row>
    <row r="1809" spans="8:8" s="32" customFormat="1" ht="12.75" customHeight="1" x14ac:dyDescent="0.2">
      <c r="H1809" s="36"/>
    </row>
    <row r="1810" spans="8:8" s="32" customFormat="1" ht="12.75" customHeight="1" x14ac:dyDescent="0.2">
      <c r="H1810" s="36"/>
    </row>
    <row r="1811" spans="8:8" s="32" customFormat="1" ht="12.75" customHeight="1" x14ac:dyDescent="0.2">
      <c r="H1811" s="36"/>
    </row>
    <row r="1812" spans="8:8" s="32" customFormat="1" ht="12.75" customHeight="1" x14ac:dyDescent="0.2">
      <c r="H1812" s="36"/>
    </row>
    <row r="1813" spans="8:8" s="32" customFormat="1" ht="12.75" customHeight="1" x14ac:dyDescent="0.2">
      <c r="H1813" s="36"/>
    </row>
    <row r="1814" spans="8:8" s="32" customFormat="1" ht="12.75" customHeight="1" x14ac:dyDescent="0.2">
      <c r="H1814" s="36"/>
    </row>
    <row r="1815" spans="8:8" s="32" customFormat="1" ht="12.75" customHeight="1" x14ac:dyDescent="0.2">
      <c r="H1815" s="36"/>
    </row>
    <row r="1816" spans="8:8" s="32" customFormat="1" ht="12.75" customHeight="1" x14ac:dyDescent="0.2">
      <c r="H1816" s="36"/>
    </row>
    <row r="1817" spans="8:8" s="32" customFormat="1" ht="12.75" customHeight="1" x14ac:dyDescent="0.2">
      <c r="H1817" s="36"/>
    </row>
    <row r="1818" spans="8:8" s="32" customFormat="1" ht="12.75" customHeight="1" x14ac:dyDescent="0.2">
      <c r="H1818" s="36"/>
    </row>
    <row r="1819" spans="8:8" s="32" customFormat="1" ht="12.75" customHeight="1" x14ac:dyDescent="0.2">
      <c r="H1819" s="36"/>
    </row>
    <row r="1820" spans="8:8" s="32" customFormat="1" ht="12.75" customHeight="1" x14ac:dyDescent="0.2">
      <c r="H1820" s="36"/>
    </row>
    <row r="1821" spans="8:8" s="32" customFormat="1" ht="12.75" customHeight="1" x14ac:dyDescent="0.2">
      <c r="H1821" s="36"/>
    </row>
    <row r="1822" spans="8:8" s="32" customFormat="1" ht="12.75" customHeight="1" x14ac:dyDescent="0.2">
      <c r="H1822" s="36"/>
    </row>
    <row r="1823" spans="8:8" s="32" customFormat="1" ht="12.75" customHeight="1" x14ac:dyDescent="0.2">
      <c r="H1823" s="36"/>
    </row>
    <row r="1824" spans="8:8" s="32" customFormat="1" ht="12.75" customHeight="1" x14ac:dyDescent="0.2">
      <c r="H1824" s="36"/>
    </row>
    <row r="1825" spans="8:8" s="32" customFormat="1" ht="12.75" customHeight="1" x14ac:dyDescent="0.2">
      <c r="H1825" s="36"/>
    </row>
    <row r="1826" spans="8:8" s="32" customFormat="1" ht="12.75" customHeight="1" x14ac:dyDescent="0.2">
      <c r="H1826" s="36"/>
    </row>
    <row r="1827" spans="8:8" s="32" customFormat="1" ht="12.75" customHeight="1" x14ac:dyDescent="0.2">
      <c r="H1827" s="36"/>
    </row>
    <row r="1828" spans="8:8" s="32" customFormat="1" ht="12.75" customHeight="1" x14ac:dyDescent="0.2">
      <c r="H1828" s="36"/>
    </row>
    <row r="1829" spans="8:8" s="32" customFormat="1" ht="12.75" customHeight="1" x14ac:dyDescent="0.2">
      <c r="H1829" s="36"/>
    </row>
    <row r="1830" spans="8:8" s="32" customFormat="1" ht="12.75" customHeight="1" x14ac:dyDescent="0.2">
      <c r="H1830" s="36"/>
    </row>
    <row r="1831" spans="8:8" s="32" customFormat="1" ht="12.75" customHeight="1" x14ac:dyDescent="0.2">
      <c r="H1831" s="36"/>
    </row>
    <row r="1832" spans="8:8" s="32" customFormat="1" ht="12.75" customHeight="1" x14ac:dyDescent="0.2">
      <c r="H1832" s="36"/>
    </row>
    <row r="1833" spans="8:8" s="32" customFormat="1" ht="12.75" customHeight="1" x14ac:dyDescent="0.2">
      <c r="H1833" s="36"/>
    </row>
    <row r="1834" spans="8:8" s="32" customFormat="1" ht="12.75" customHeight="1" x14ac:dyDescent="0.2">
      <c r="H1834" s="36"/>
    </row>
    <row r="1835" spans="8:8" s="32" customFormat="1" ht="12.75" customHeight="1" x14ac:dyDescent="0.2">
      <c r="H1835" s="36"/>
    </row>
    <row r="1836" spans="8:8" s="32" customFormat="1" ht="12.75" customHeight="1" x14ac:dyDescent="0.2">
      <c r="H1836" s="36"/>
    </row>
    <row r="1837" spans="8:8" s="32" customFormat="1" ht="12.75" customHeight="1" x14ac:dyDescent="0.2">
      <c r="H1837" s="36"/>
    </row>
    <row r="1838" spans="8:8" s="32" customFormat="1" ht="12.75" customHeight="1" x14ac:dyDescent="0.2">
      <c r="H1838" s="36"/>
    </row>
    <row r="1839" spans="8:8" s="32" customFormat="1" ht="12.75" customHeight="1" x14ac:dyDescent="0.2">
      <c r="H1839" s="36"/>
    </row>
    <row r="1840" spans="8:8" s="32" customFormat="1" ht="12.75" customHeight="1" x14ac:dyDescent="0.2">
      <c r="H1840" s="36"/>
    </row>
    <row r="1841" spans="8:8" s="32" customFormat="1" ht="12.75" customHeight="1" x14ac:dyDescent="0.2">
      <c r="H1841" s="36"/>
    </row>
    <row r="1842" spans="8:8" s="32" customFormat="1" ht="12.75" customHeight="1" x14ac:dyDescent="0.2">
      <c r="H1842" s="36"/>
    </row>
    <row r="1843" spans="8:8" s="32" customFormat="1" ht="12.75" customHeight="1" x14ac:dyDescent="0.2">
      <c r="H1843" s="36"/>
    </row>
    <row r="1844" spans="8:8" s="32" customFormat="1" ht="12.75" customHeight="1" x14ac:dyDescent="0.2">
      <c r="H1844" s="36"/>
    </row>
    <row r="1845" spans="8:8" s="32" customFormat="1" ht="12.75" customHeight="1" x14ac:dyDescent="0.2">
      <c r="H1845" s="36"/>
    </row>
    <row r="1846" spans="8:8" s="32" customFormat="1" ht="12.75" customHeight="1" x14ac:dyDescent="0.2">
      <c r="H1846" s="36"/>
    </row>
    <row r="1847" spans="8:8" s="32" customFormat="1" ht="12.75" customHeight="1" x14ac:dyDescent="0.2">
      <c r="H1847" s="36"/>
    </row>
    <row r="1848" spans="8:8" s="32" customFormat="1" ht="12.75" customHeight="1" x14ac:dyDescent="0.2">
      <c r="H1848" s="36"/>
    </row>
    <row r="1849" spans="8:8" s="32" customFormat="1" ht="12.75" customHeight="1" x14ac:dyDescent="0.2">
      <c r="H1849" s="36"/>
    </row>
    <row r="1850" spans="8:8" s="32" customFormat="1" ht="12.75" customHeight="1" x14ac:dyDescent="0.2">
      <c r="H1850" s="36"/>
    </row>
    <row r="1851" spans="8:8" s="32" customFormat="1" ht="12.75" customHeight="1" x14ac:dyDescent="0.2">
      <c r="H1851" s="36"/>
    </row>
    <row r="1852" spans="8:8" s="32" customFormat="1" ht="12.75" customHeight="1" x14ac:dyDescent="0.2">
      <c r="H1852" s="36"/>
    </row>
    <row r="1853" spans="8:8" s="32" customFormat="1" ht="12.75" customHeight="1" x14ac:dyDescent="0.2">
      <c r="H1853" s="36"/>
    </row>
    <row r="1854" spans="8:8" s="32" customFormat="1" ht="12.75" customHeight="1" x14ac:dyDescent="0.2">
      <c r="H1854" s="36"/>
    </row>
    <row r="1855" spans="8:8" s="32" customFormat="1" ht="12.75" customHeight="1" x14ac:dyDescent="0.2">
      <c r="H1855" s="36"/>
    </row>
    <row r="1856" spans="8:8" s="32" customFormat="1" ht="12.75" customHeight="1" x14ac:dyDescent="0.2">
      <c r="H1856" s="36"/>
    </row>
    <row r="1857" spans="8:8" s="32" customFormat="1" ht="12.75" customHeight="1" x14ac:dyDescent="0.2">
      <c r="H1857" s="36"/>
    </row>
    <row r="1858" spans="8:8" s="32" customFormat="1" ht="12.75" customHeight="1" x14ac:dyDescent="0.2">
      <c r="H1858" s="36"/>
    </row>
    <row r="1859" spans="8:8" s="32" customFormat="1" ht="12.75" customHeight="1" x14ac:dyDescent="0.2">
      <c r="H1859" s="36"/>
    </row>
    <row r="1860" spans="8:8" s="32" customFormat="1" ht="12.75" customHeight="1" x14ac:dyDescent="0.2">
      <c r="H1860" s="36"/>
    </row>
    <row r="1861" spans="8:8" s="32" customFormat="1" ht="12.75" customHeight="1" x14ac:dyDescent="0.2">
      <c r="H1861" s="36"/>
    </row>
    <row r="1862" spans="8:8" s="32" customFormat="1" ht="12.75" customHeight="1" x14ac:dyDescent="0.2">
      <c r="H1862" s="36"/>
    </row>
    <row r="1863" spans="8:8" s="32" customFormat="1" ht="12.75" customHeight="1" x14ac:dyDescent="0.2">
      <c r="H1863" s="36"/>
    </row>
    <row r="1864" spans="8:8" s="32" customFormat="1" ht="12.75" customHeight="1" x14ac:dyDescent="0.2">
      <c r="H1864" s="36"/>
    </row>
    <row r="1865" spans="8:8" s="32" customFormat="1" ht="12.75" customHeight="1" x14ac:dyDescent="0.2">
      <c r="H1865" s="36"/>
    </row>
    <row r="1866" spans="8:8" s="32" customFormat="1" ht="12.75" customHeight="1" x14ac:dyDescent="0.2">
      <c r="H1866" s="36"/>
    </row>
    <row r="1867" spans="8:8" s="32" customFormat="1" ht="12.75" customHeight="1" x14ac:dyDescent="0.2">
      <c r="H1867" s="36"/>
    </row>
    <row r="1868" spans="8:8" s="32" customFormat="1" ht="12.75" customHeight="1" x14ac:dyDescent="0.2">
      <c r="H1868" s="36"/>
    </row>
    <row r="1869" spans="8:8" s="32" customFormat="1" ht="12.75" customHeight="1" x14ac:dyDescent="0.2">
      <c r="H1869" s="36"/>
    </row>
    <row r="1870" spans="8:8" s="32" customFormat="1" ht="12.75" customHeight="1" x14ac:dyDescent="0.2">
      <c r="H1870" s="36"/>
    </row>
    <row r="1871" spans="8:8" s="32" customFormat="1" ht="12.75" customHeight="1" x14ac:dyDescent="0.2">
      <c r="H1871" s="36"/>
    </row>
    <row r="1872" spans="8:8" s="32" customFormat="1" ht="12.75" customHeight="1" x14ac:dyDescent="0.2">
      <c r="H1872" s="36"/>
    </row>
    <row r="1873" spans="8:8" s="32" customFormat="1" ht="12.75" customHeight="1" x14ac:dyDescent="0.2">
      <c r="H1873" s="36"/>
    </row>
    <row r="1874" spans="8:8" s="32" customFormat="1" ht="12.75" customHeight="1" x14ac:dyDescent="0.2">
      <c r="H1874" s="36"/>
    </row>
    <row r="1875" spans="8:8" s="32" customFormat="1" ht="12.75" customHeight="1" x14ac:dyDescent="0.2">
      <c r="H1875" s="36"/>
    </row>
    <row r="1876" spans="8:8" s="32" customFormat="1" ht="12.75" customHeight="1" x14ac:dyDescent="0.2">
      <c r="H1876" s="36"/>
    </row>
    <row r="1877" spans="8:8" s="32" customFormat="1" ht="12.75" customHeight="1" x14ac:dyDescent="0.2">
      <c r="H1877" s="36"/>
    </row>
    <row r="1878" spans="8:8" s="32" customFormat="1" ht="12.75" customHeight="1" x14ac:dyDescent="0.2">
      <c r="H1878" s="36"/>
    </row>
    <row r="1879" spans="8:8" s="32" customFormat="1" ht="12.75" customHeight="1" x14ac:dyDescent="0.2">
      <c r="H1879" s="36"/>
    </row>
    <row r="1880" spans="8:8" s="32" customFormat="1" ht="12.75" customHeight="1" x14ac:dyDescent="0.2">
      <c r="H1880" s="36"/>
    </row>
    <row r="1881" spans="8:8" s="32" customFormat="1" ht="12.75" customHeight="1" x14ac:dyDescent="0.2">
      <c r="H1881" s="36"/>
    </row>
    <row r="1882" spans="8:8" s="32" customFormat="1" ht="12.75" customHeight="1" x14ac:dyDescent="0.2">
      <c r="H1882" s="36"/>
    </row>
    <row r="1883" spans="8:8" s="32" customFormat="1" ht="12.75" customHeight="1" x14ac:dyDescent="0.2">
      <c r="H1883" s="36"/>
    </row>
    <row r="1884" spans="8:8" s="32" customFormat="1" ht="12.75" customHeight="1" x14ac:dyDescent="0.2">
      <c r="H1884" s="36"/>
    </row>
    <row r="1885" spans="8:8" s="32" customFormat="1" ht="12.75" customHeight="1" x14ac:dyDescent="0.2">
      <c r="H1885" s="36"/>
    </row>
    <row r="1886" spans="8:8" s="32" customFormat="1" ht="12.75" customHeight="1" x14ac:dyDescent="0.2">
      <c r="H1886" s="36"/>
    </row>
    <row r="1887" spans="8:8" s="32" customFormat="1" ht="12.75" customHeight="1" x14ac:dyDescent="0.2">
      <c r="H1887" s="36"/>
    </row>
    <row r="1888" spans="8:8" s="32" customFormat="1" ht="12.75" customHeight="1" x14ac:dyDescent="0.2">
      <c r="H1888" s="36"/>
    </row>
    <row r="1889" spans="8:8" s="32" customFormat="1" ht="12.75" customHeight="1" x14ac:dyDescent="0.2">
      <c r="H1889" s="36"/>
    </row>
    <row r="1890" spans="8:8" s="32" customFormat="1" ht="12.75" customHeight="1" x14ac:dyDescent="0.2">
      <c r="H1890" s="36"/>
    </row>
    <row r="1891" spans="8:8" s="32" customFormat="1" ht="12.75" customHeight="1" x14ac:dyDescent="0.2">
      <c r="H1891" s="36"/>
    </row>
    <row r="1892" spans="8:8" s="32" customFormat="1" ht="12.75" customHeight="1" x14ac:dyDescent="0.2">
      <c r="H1892" s="36"/>
    </row>
    <row r="1893" spans="8:8" s="32" customFormat="1" ht="12.75" customHeight="1" x14ac:dyDescent="0.2">
      <c r="H1893" s="36"/>
    </row>
    <row r="1894" spans="8:8" s="32" customFormat="1" ht="12.75" customHeight="1" x14ac:dyDescent="0.2">
      <c r="H1894" s="36"/>
    </row>
    <row r="1895" spans="8:8" s="32" customFormat="1" ht="12.75" customHeight="1" x14ac:dyDescent="0.2">
      <c r="H1895" s="36"/>
    </row>
    <row r="1896" spans="8:8" s="32" customFormat="1" ht="12.75" customHeight="1" x14ac:dyDescent="0.2">
      <c r="H1896" s="36"/>
    </row>
    <row r="1897" spans="8:8" s="32" customFormat="1" ht="12.75" customHeight="1" x14ac:dyDescent="0.2">
      <c r="H1897" s="36"/>
    </row>
    <row r="1898" spans="8:8" s="32" customFormat="1" ht="12.75" customHeight="1" x14ac:dyDescent="0.2">
      <c r="H1898" s="36"/>
    </row>
    <row r="1899" spans="8:8" s="32" customFormat="1" ht="12.75" customHeight="1" x14ac:dyDescent="0.2">
      <c r="H1899" s="36"/>
    </row>
    <row r="1900" spans="8:8" s="32" customFormat="1" ht="12.75" customHeight="1" x14ac:dyDescent="0.2">
      <c r="H1900" s="36"/>
    </row>
    <row r="1901" spans="8:8" s="32" customFormat="1" ht="12.75" customHeight="1" x14ac:dyDescent="0.2">
      <c r="H1901" s="36"/>
    </row>
    <row r="1902" spans="8:8" s="32" customFormat="1" ht="12.75" customHeight="1" x14ac:dyDescent="0.2">
      <c r="H1902" s="36"/>
    </row>
    <row r="1903" spans="8:8" s="32" customFormat="1" ht="12.75" customHeight="1" x14ac:dyDescent="0.2">
      <c r="H1903" s="36"/>
    </row>
    <row r="1904" spans="8:8" s="32" customFormat="1" ht="12.75" customHeight="1" x14ac:dyDescent="0.2">
      <c r="H1904" s="36"/>
    </row>
    <row r="1905" spans="8:8" s="32" customFormat="1" ht="12.75" customHeight="1" x14ac:dyDescent="0.2">
      <c r="H1905" s="36"/>
    </row>
    <row r="1906" spans="8:8" s="32" customFormat="1" ht="12.75" customHeight="1" x14ac:dyDescent="0.2">
      <c r="H1906" s="36"/>
    </row>
    <row r="1907" spans="8:8" s="32" customFormat="1" ht="12.75" customHeight="1" x14ac:dyDescent="0.2">
      <c r="H1907" s="36"/>
    </row>
    <row r="1908" spans="8:8" s="32" customFormat="1" ht="12.75" customHeight="1" x14ac:dyDescent="0.2">
      <c r="H1908" s="36"/>
    </row>
    <row r="1909" spans="8:8" s="32" customFormat="1" ht="12.75" customHeight="1" x14ac:dyDescent="0.2">
      <c r="H1909" s="36"/>
    </row>
    <row r="1910" spans="8:8" s="32" customFormat="1" ht="12.75" customHeight="1" x14ac:dyDescent="0.2">
      <c r="H1910" s="36"/>
    </row>
    <row r="1911" spans="8:8" s="32" customFormat="1" ht="12.75" customHeight="1" x14ac:dyDescent="0.2">
      <c r="H1911" s="36"/>
    </row>
    <row r="1912" spans="8:8" s="32" customFormat="1" ht="12.75" customHeight="1" x14ac:dyDescent="0.2">
      <c r="H1912" s="36"/>
    </row>
    <row r="1913" spans="8:8" s="32" customFormat="1" ht="12.75" customHeight="1" x14ac:dyDescent="0.2">
      <c r="H1913" s="36"/>
    </row>
    <row r="1914" spans="8:8" s="32" customFormat="1" ht="12.75" customHeight="1" x14ac:dyDescent="0.2">
      <c r="H1914" s="36"/>
    </row>
    <row r="1915" spans="8:8" s="32" customFormat="1" ht="12.75" customHeight="1" x14ac:dyDescent="0.2">
      <c r="H1915" s="36"/>
    </row>
    <row r="1916" spans="8:8" s="32" customFormat="1" ht="12.75" customHeight="1" x14ac:dyDescent="0.2">
      <c r="H1916" s="36"/>
    </row>
    <row r="1917" spans="8:8" s="32" customFormat="1" ht="12.75" customHeight="1" x14ac:dyDescent="0.2">
      <c r="H1917" s="36"/>
    </row>
    <row r="1918" spans="8:8" s="32" customFormat="1" ht="12.75" customHeight="1" x14ac:dyDescent="0.2">
      <c r="H1918" s="36"/>
    </row>
    <row r="1919" spans="8:8" s="32" customFormat="1" ht="12.75" customHeight="1" x14ac:dyDescent="0.2">
      <c r="H1919" s="36"/>
    </row>
    <row r="1920" spans="8:8" s="32" customFormat="1" ht="12.75" customHeight="1" x14ac:dyDescent="0.2">
      <c r="H1920" s="36"/>
    </row>
    <row r="1921" spans="8:8" s="32" customFormat="1" ht="12.75" customHeight="1" x14ac:dyDescent="0.2">
      <c r="H1921" s="36"/>
    </row>
    <row r="1922" spans="8:8" s="32" customFormat="1" ht="12.75" customHeight="1" x14ac:dyDescent="0.2">
      <c r="H1922" s="36"/>
    </row>
    <row r="1923" spans="8:8" s="32" customFormat="1" ht="12.75" customHeight="1" x14ac:dyDescent="0.2">
      <c r="H1923" s="36"/>
    </row>
    <row r="1924" spans="8:8" s="32" customFormat="1" ht="12.75" customHeight="1" x14ac:dyDescent="0.2">
      <c r="H1924" s="36"/>
    </row>
    <row r="1925" spans="8:8" s="32" customFormat="1" ht="12.75" customHeight="1" x14ac:dyDescent="0.2">
      <c r="H1925" s="36"/>
    </row>
    <row r="1926" spans="8:8" s="32" customFormat="1" ht="12.75" customHeight="1" x14ac:dyDescent="0.2">
      <c r="H1926" s="36"/>
    </row>
    <row r="1927" spans="8:8" s="32" customFormat="1" ht="12.75" customHeight="1" x14ac:dyDescent="0.2">
      <c r="H1927" s="36"/>
    </row>
    <row r="1928" spans="8:8" s="32" customFormat="1" ht="12.75" customHeight="1" x14ac:dyDescent="0.2">
      <c r="H1928" s="36"/>
    </row>
    <row r="1929" spans="8:8" s="32" customFormat="1" ht="12.75" customHeight="1" x14ac:dyDescent="0.2">
      <c r="H1929" s="36"/>
    </row>
    <row r="1930" spans="8:8" s="32" customFormat="1" ht="12.75" customHeight="1" x14ac:dyDescent="0.2">
      <c r="H1930" s="36"/>
    </row>
    <row r="1931" spans="8:8" s="32" customFormat="1" ht="12.75" customHeight="1" x14ac:dyDescent="0.2">
      <c r="H1931" s="36"/>
    </row>
    <row r="1932" spans="8:8" s="32" customFormat="1" ht="12.75" customHeight="1" x14ac:dyDescent="0.2">
      <c r="H1932" s="36"/>
    </row>
    <row r="1933" spans="8:8" s="32" customFormat="1" ht="12.75" customHeight="1" x14ac:dyDescent="0.2">
      <c r="H1933" s="36"/>
    </row>
    <row r="1934" spans="8:8" s="32" customFormat="1" ht="12.75" customHeight="1" x14ac:dyDescent="0.2">
      <c r="H1934" s="36"/>
    </row>
    <row r="1935" spans="8:8" s="32" customFormat="1" ht="12.75" customHeight="1" x14ac:dyDescent="0.2">
      <c r="H1935" s="36"/>
    </row>
    <row r="1936" spans="8:8" s="32" customFormat="1" ht="12.75" customHeight="1" x14ac:dyDescent="0.2">
      <c r="H1936" s="36"/>
    </row>
    <row r="1937" spans="8:8" s="32" customFormat="1" ht="12.75" customHeight="1" x14ac:dyDescent="0.2">
      <c r="H1937" s="36"/>
    </row>
    <row r="1938" spans="8:8" s="32" customFormat="1" ht="12.75" customHeight="1" x14ac:dyDescent="0.2">
      <c r="H1938" s="36"/>
    </row>
    <row r="1939" spans="8:8" s="32" customFormat="1" ht="12.75" customHeight="1" x14ac:dyDescent="0.2">
      <c r="H1939" s="36"/>
    </row>
    <row r="1940" spans="8:8" s="32" customFormat="1" ht="12.75" customHeight="1" x14ac:dyDescent="0.2">
      <c r="H1940" s="36"/>
    </row>
    <row r="1941" spans="8:8" s="32" customFormat="1" ht="12.75" customHeight="1" x14ac:dyDescent="0.2">
      <c r="H1941" s="36"/>
    </row>
    <row r="1942" spans="8:8" s="32" customFormat="1" ht="12.75" customHeight="1" x14ac:dyDescent="0.2">
      <c r="H1942" s="36"/>
    </row>
    <row r="1943" spans="8:8" s="32" customFormat="1" ht="12.75" customHeight="1" x14ac:dyDescent="0.2">
      <c r="H1943" s="36"/>
    </row>
    <row r="1944" spans="8:8" s="32" customFormat="1" ht="12.75" customHeight="1" x14ac:dyDescent="0.2">
      <c r="H1944" s="36"/>
    </row>
    <row r="1945" spans="8:8" s="32" customFormat="1" ht="12.75" customHeight="1" x14ac:dyDescent="0.2">
      <c r="H1945" s="36"/>
    </row>
    <row r="1946" spans="8:8" s="32" customFormat="1" ht="12.75" customHeight="1" x14ac:dyDescent="0.2">
      <c r="H1946" s="36"/>
    </row>
    <row r="1947" spans="8:8" s="32" customFormat="1" ht="12.75" customHeight="1" x14ac:dyDescent="0.2">
      <c r="H1947" s="36"/>
    </row>
    <row r="1948" spans="8:8" s="32" customFormat="1" ht="12.75" customHeight="1" x14ac:dyDescent="0.2">
      <c r="H1948" s="36"/>
    </row>
    <row r="1949" spans="8:8" s="32" customFormat="1" ht="12.75" customHeight="1" x14ac:dyDescent="0.2">
      <c r="H1949" s="36"/>
    </row>
    <row r="1950" spans="8:8" s="32" customFormat="1" ht="12.75" customHeight="1" x14ac:dyDescent="0.2">
      <c r="H1950" s="36"/>
    </row>
    <row r="1951" spans="8:8" s="32" customFormat="1" ht="12.75" customHeight="1" x14ac:dyDescent="0.2">
      <c r="H1951" s="36"/>
    </row>
    <row r="1952" spans="8:8" s="32" customFormat="1" ht="12.75" customHeight="1" x14ac:dyDescent="0.2">
      <c r="H1952" s="36"/>
    </row>
    <row r="1953" spans="8:8" s="32" customFormat="1" ht="12.75" customHeight="1" x14ac:dyDescent="0.2">
      <c r="H1953" s="36"/>
    </row>
    <row r="1954" spans="8:8" s="32" customFormat="1" ht="12.75" customHeight="1" x14ac:dyDescent="0.2">
      <c r="H1954" s="36"/>
    </row>
    <row r="1955" spans="8:8" s="32" customFormat="1" ht="12.75" customHeight="1" x14ac:dyDescent="0.2">
      <c r="H1955" s="36"/>
    </row>
    <row r="1956" spans="8:8" s="32" customFormat="1" ht="12.75" customHeight="1" x14ac:dyDescent="0.2">
      <c r="H1956" s="36"/>
    </row>
    <row r="1957" spans="8:8" s="32" customFormat="1" ht="12.75" customHeight="1" x14ac:dyDescent="0.2">
      <c r="H1957" s="36"/>
    </row>
    <row r="1958" spans="8:8" s="32" customFormat="1" ht="12.75" customHeight="1" x14ac:dyDescent="0.2">
      <c r="H1958" s="36"/>
    </row>
    <row r="1959" spans="8:8" s="32" customFormat="1" ht="12.75" customHeight="1" x14ac:dyDescent="0.2">
      <c r="H1959" s="36"/>
    </row>
    <row r="1960" spans="8:8" s="32" customFormat="1" ht="12.75" customHeight="1" x14ac:dyDescent="0.2">
      <c r="H1960" s="36"/>
    </row>
    <row r="1961" spans="8:8" s="32" customFormat="1" ht="12.75" customHeight="1" x14ac:dyDescent="0.2">
      <c r="H1961" s="36"/>
    </row>
    <row r="1962" spans="8:8" s="32" customFormat="1" ht="12.75" customHeight="1" x14ac:dyDescent="0.2">
      <c r="H1962" s="36"/>
    </row>
    <row r="1963" spans="8:8" s="32" customFormat="1" ht="12.75" customHeight="1" x14ac:dyDescent="0.2">
      <c r="H1963" s="36"/>
    </row>
    <row r="1964" spans="8:8" s="32" customFormat="1" ht="12.75" customHeight="1" x14ac:dyDescent="0.2">
      <c r="H1964" s="36"/>
    </row>
    <row r="1965" spans="8:8" s="32" customFormat="1" ht="12.75" customHeight="1" x14ac:dyDescent="0.2">
      <c r="H1965" s="36"/>
    </row>
    <row r="1966" spans="8:8" s="32" customFormat="1" ht="12.75" customHeight="1" x14ac:dyDescent="0.2">
      <c r="H1966" s="36"/>
    </row>
    <row r="1967" spans="8:8" s="32" customFormat="1" ht="12.75" customHeight="1" x14ac:dyDescent="0.2">
      <c r="H1967" s="36"/>
    </row>
    <row r="1968" spans="8:8" s="32" customFormat="1" ht="12.75" customHeight="1" x14ac:dyDescent="0.2">
      <c r="H1968" s="36"/>
    </row>
    <row r="1969" spans="8:8" s="32" customFormat="1" ht="12.75" customHeight="1" x14ac:dyDescent="0.2">
      <c r="H1969" s="36"/>
    </row>
    <row r="1970" spans="8:8" s="32" customFormat="1" ht="12.75" customHeight="1" x14ac:dyDescent="0.2">
      <c r="H1970" s="36"/>
    </row>
    <row r="1971" spans="8:8" s="32" customFormat="1" ht="12.75" customHeight="1" x14ac:dyDescent="0.2">
      <c r="H1971" s="36"/>
    </row>
    <row r="1972" spans="8:8" s="32" customFormat="1" ht="12.75" customHeight="1" x14ac:dyDescent="0.2">
      <c r="H1972" s="36"/>
    </row>
    <row r="1973" spans="8:8" s="32" customFormat="1" ht="12.75" customHeight="1" x14ac:dyDescent="0.2">
      <c r="H1973" s="36"/>
    </row>
    <row r="1974" spans="8:8" s="32" customFormat="1" ht="12.75" customHeight="1" x14ac:dyDescent="0.2">
      <c r="H1974" s="36"/>
    </row>
    <row r="1975" spans="8:8" s="32" customFormat="1" ht="12.75" customHeight="1" x14ac:dyDescent="0.2">
      <c r="H1975" s="36"/>
    </row>
    <row r="1976" spans="8:8" s="32" customFormat="1" ht="12.75" customHeight="1" x14ac:dyDescent="0.2">
      <c r="H1976" s="36"/>
    </row>
    <row r="1977" spans="8:8" s="32" customFormat="1" ht="12.75" customHeight="1" x14ac:dyDescent="0.2">
      <c r="H1977" s="36"/>
    </row>
    <row r="1978" spans="8:8" s="32" customFormat="1" ht="12.75" customHeight="1" x14ac:dyDescent="0.2">
      <c r="H1978" s="36"/>
    </row>
    <row r="1979" spans="8:8" s="32" customFormat="1" ht="12.75" customHeight="1" x14ac:dyDescent="0.2">
      <c r="H1979" s="36"/>
    </row>
    <row r="1980" spans="8:8" s="32" customFormat="1" ht="12.75" customHeight="1" x14ac:dyDescent="0.2">
      <c r="H1980" s="36"/>
    </row>
    <row r="1981" spans="8:8" s="32" customFormat="1" ht="12.75" customHeight="1" x14ac:dyDescent="0.2">
      <c r="H1981" s="36"/>
    </row>
    <row r="1982" spans="8:8" s="32" customFormat="1" ht="12.75" customHeight="1" x14ac:dyDescent="0.2">
      <c r="H1982" s="36"/>
    </row>
    <row r="1983" spans="8:8" s="32" customFormat="1" ht="12.75" customHeight="1" x14ac:dyDescent="0.2">
      <c r="H1983" s="36"/>
    </row>
    <row r="1984" spans="8:8" s="32" customFormat="1" ht="12.75" customHeight="1" x14ac:dyDescent="0.2">
      <c r="H1984" s="36"/>
    </row>
    <row r="1985" spans="8:8" s="32" customFormat="1" ht="12.75" customHeight="1" x14ac:dyDescent="0.2">
      <c r="H1985" s="36"/>
    </row>
    <row r="1986" spans="8:8" s="32" customFormat="1" ht="12.75" customHeight="1" x14ac:dyDescent="0.2">
      <c r="H1986" s="36"/>
    </row>
    <row r="1987" spans="8:8" s="32" customFormat="1" ht="12.75" customHeight="1" x14ac:dyDescent="0.2">
      <c r="H1987" s="36"/>
    </row>
    <row r="1988" spans="8:8" s="32" customFormat="1" ht="12.75" customHeight="1" x14ac:dyDescent="0.2">
      <c r="H1988" s="36"/>
    </row>
    <row r="1989" spans="8:8" s="32" customFormat="1" ht="12.75" customHeight="1" x14ac:dyDescent="0.2">
      <c r="H1989" s="36"/>
    </row>
    <row r="1990" spans="8:8" s="32" customFormat="1" ht="12.75" customHeight="1" x14ac:dyDescent="0.2">
      <c r="H1990" s="36"/>
    </row>
    <row r="1991" spans="8:8" s="32" customFormat="1" ht="12.75" customHeight="1" x14ac:dyDescent="0.2">
      <c r="H1991" s="36"/>
    </row>
    <row r="1992" spans="8:8" s="32" customFormat="1" ht="12.75" customHeight="1" x14ac:dyDescent="0.2">
      <c r="H1992" s="36"/>
    </row>
    <row r="1993" spans="8:8" s="32" customFormat="1" ht="12.75" customHeight="1" x14ac:dyDescent="0.2">
      <c r="H1993" s="36"/>
    </row>
    <row r="1994" spans="8:8" s="32" customFormat="1" ht="12.75" customHeight="1" x14ac:dyDescent="0.2">
      <c r="H1994" s="36"/>
    </row>
    <row r="1995" spans="8:8" s="32" customFormat="1" ht="12.75" customHeight="1" x14ac:dyDescent="0.2">
      <c r="H1995" s="36"/>
    </row>
    <row r="1996" spans="8:8" s="32" customFormat="1" ht="12.75" customHeight="1" x14ac:dyDescent="0.2">
      <c r="H1996" s="36"/>
    </row>
    <row r="1997" spans="8:8" s="32" customFormat="1" ht="12.75" customHeight="1" x14ac:dyDescent="0.2">
      <c r="H1997" s="36"/>
    </row>
    <row r="1998" spans="8:8" s="32" customFormat="1" ht="12.75" customHeight="1" x14ac:dyDescent="0.2">
      <c r="H1998" s="36"/>
    </row>
    <row r="1999" spans="8:8" s="32" customFormat="1" ht="12.75" customHeight="1" x14ac:dyDescent="0.2">
      <c r="H1999" s="36"/>
    </row>
    <row r="2000" spans="8:8" s="32" customFormat="1" ht="12.75" customHeight="1" x14ac:dyDescent="0.2">
      <c r="H2000" s="36"/>
    </row>
    <row r="2001" spans="8:8" s="32" customFormat="1" ht="12.75" customHeight="1" x14ac:dyDescent="0.2">
      <c r="H2001" s="36"/>
    </row>
    <row r="2002" spans="8:8" s="32" customFormat="1" ht="12.75" customHeight="1" x14ac:dyDescent="0.2">
      <c r="H2002" s="36"/>
    </row>
    <row r="2003" spans="8:8" s="32" customFormat="1" ht="12.75" customHeight="1" x14ac:dyDescent="0.2">
      <c r="H2003" s="36"/>
    </row>
    <row r="2004" spans="8:8" s="32" customFormat="1" ht="12.75" customHeight="1" x14ac:dyDescent="0.2">
      <c r="H2004" s="36"/>
    </row>
    <row r="2005" spans="8:8" s="32" customFormat="1" ht="12.75" customHeight="1" x14ac:dyDescent="0.2">
      <c r="H2005" s="36"/>
    </row>
    <row r="2006" spans="8:8" s="32" customFormat="1" ht="12.75" customHeight="1" x14ac:dyDescent="0.2">
      <c r="H2006" s="36"/>
    </row>
    <row r="2007" spans="8:8" s="32" customFormat="1" ht="12.75" customHeight="1" x14ac:dyDescent="0.2">
      <c r="H2007" s="36"/>
    </row>
    <row r="2008" spans="8:8" s="32" customFormat="1" ht="12.75" customHeight="1" x14ac:dyDescent="0.2">
      <c r="H2008" s="36"/>
    </row>
    <row r="2009" spans="8:8" s="32" customFormat="1" ht="12.75" customHeight="1" x14ac:dyDescent="0.2">
      <c r="H2009" s="36"/>
    </row>
    <row r="2010" spans="8:8" s="32" customFormat="1" ht="12.75" customHeight="1" x14ac:dyDescent="0.2">
      <c r="H2010" s="36"/>
    </row>
    <row r="2011" spans="8:8" s="32" customFormat="1" ht="12.75" customHeight="1" x14ac:dyDescent="0.2">
      <c r="H2011" s="36"/>
    </row>
    <row r="2012" spans="8:8" s="32" customFormat="1" ht="12.75" customHeight="1" x14ac:dyDescent="0.2">
      <c r="H2012" s="36"/>
    </row>
    <row r="2013" spans="8:8" s="32" customFormat="1" ht="12.75" customHeight="1" x14ac:dyDescent="0.2">
      <c r="H2013" s="36"/>
    </row>
    <row r="2014" spans="8:8" s="32" customFormat="1" ht="12.75" customHeight="1" x14ac:dyDescent="0.2">
      <c r="H2014" s="36"/>
    </row>
    <row r="2015" spans="8:8" s="32" customFormat="1" ht="12.75" customHeight="1" x14ac:dyDescent="0.2">
      <c r="H2015" s="36"/>
    </row>
    <row r="2016" spans="8:8" s="32" customFormat="1" ht="12.75" customHeight="1" x14ac:dyDescent="0.2">
      <c r="H2016" s="36"/>
    </row>
    <row r="2017" spans="8:8" s="32" customFormat="1" ht="12.75" customHeight="1" x14ac:dyDescent="0.2">
      <c r="H2017" s="36"/>
    </row>
    <row r="2018" spans="8:8" s="32" customFormat="1" ht="12.75" customHeight="1" x14ac:dyDescent="0.2">
      <c r="H2018" s="36"/>
    </row>
    <row r="2019" spans="8:8" s="32" customFormat="1" ht="12.75" customHeight="1" x14ac:dyDescent="0.2">
      <c r="H2019" s="36"/>
    </row>
    <row r="2020" spans="8:8" s="32" customFormat="1" ht="12.75" customHeight="1" x14ac:dyDescent="0.2">
      <c r="H2020" s="36"/>
    </row>
    <row r="2021" spans="8:8" s="32" customFormat="1" ht="12.75" customHeight="1" x14ac:dyDescent="0.2">
      <c r="H2021" s="36"/>
    </row>
    <row r="2022" spans="8:8" s="32" customFormat="1" ht="12.75" customHeight="1" x14ac:dyDescent="0.2">
      <c r="H2022" s="36"/>
    </row>
    <row r="2023" spans="8:8" s="32" customFormat="1" ht="12.75" customHeight="1" x14ac:dyDescent="0.2">
      <c r="H2023" s="36"/>
    </row>
    <row r="2024" spans="8:8" s="32" customFormat="1" ht="12.75" customHeight="1" x14ac:dyDescent="0.2">
      <c r="H2024" s="36"/>
    </row>
    <row r="2025" spans="8:8" s="32" customFormat="1" ht="12.75" customHeight="1" x14ac:dyDescent="0.2">
      <c r="H2025" s="36"/>
    </row>
    <row r="2026" spans="8:8" s="32" customFormat="1" ht="12.75" customHeight="1" x14ac:dyDescent="0.2">
      <c r="H2026" s="36"/>
    </row>
    <row r="2027" spans="8:8" s="32" customFormat="1" ht="12.75" customHeight="1" x14ac:dyDescent="0.2">
      <c r="H2027" s="36"/>
    </row>
    <row r="2028" spans="8:8" s="32" customFormat="1" ht="12.75" customHeight="1" x14ac:dyDescent="0.2">
      <c r="H2028" s="36"/>
    </row>
    <row r="2029" spans="8:8" s="32" customFormat="1" ht="12.75" customHeight="1" x14ac:dyDescent="0.2">
      <c r="H2029" s="36"/>
    </row>
    <row r="2030" spans="8:8" s="32" customFormat="1" ht="12.75" customHeight="1" x14ac:dyDescent="0.2">
      <c r="H2030" s="36"/>
    </row>
    <row r="2031" spans="8:8" s="32" customFormat="1" ht="12.75" customHeight="1" x14ac:dyDescent="0.2">
      <c r="H2031" s="36"/>
    </row>
    <row r="2032" spans="8:8" s="32" customFormat="1" ht="12.75" customHeight="1" x14ac:dyDescent="0.2">
      <c r="H2032" s="36"/>
    </row>
    <row r="2033" spans="8:8" s="32" customFormat="1" ht="12.75" customHeight="1" x14ac:dyDescent="0.2">
      <c r="H2033" s="36"/>
    </row>
    <row r="2034" spans="8:8" s="32" customFormat="1" ht="12.75" customHeight="1" x14ac:dyDescent="0.2">
      <c r="H2034" s="36"/>
    </row>
    <row r="2035" spans="8:8" s="32" customFormat="1" ht="12.75" customHeight="1" x14ac:dyDescent="0.2">
      <c r="H2035" s="36"/>
    </row>
    <row r="2036" spans="8:8" s="32" customFormat="1" ht="12.75" customHeight="1" x14ac:dyDescent="0.2">
      <c r="H2036" s="36"/>
    </row>
    <row r="2037" spans="8:8" s="32" customFormat="1" ht="12.75" customHeight="1" x14ac:dyDescent="0.2">
      <c r="H2037" s="36"/>
    </row>
    <row r="2038" spans="8:8" s="32" customFormat="1" ht="12.75" customHeight="1" x14ac:dyDescent="0.2">
      <c r="H2038" s="36"/>
    </row>
    <row r="2039" spans="8:8" s="32" customFormat="1" ht="12.75" customHeight="1" x14ac:dyDescent="0.2">
      <c r="H2039" s="36"/>
    </row>
    <row r="2040" spans="8:8" s="32" customFormat="1" ht="12.75" customHeight="1" x14ac:dyDescent="0.2">
      <c r="H2040" s="36"/>
    </row>
    <row r="2041" spans="8:8" s="32" customFormat="1" ht="12.75" customHeight="1" x14ac:dyDescent="0.2">
      <c r="H2041" s="36"/>
    </row>
    <row r="2042" spans="8:8" s="32" customFormat="1" ht="12.75" customHeight="1" x14ac:dyDescent="0.2">
      <c r="H2042" s="36"/>
    </row>
    <row r="2043" spans="8:8" s="32" customFormat="1" ht="12.75" customHeight="1" x14ac:dyDescent="0.2">
      <c r="H2043" s="36"/>
    </row>
    <row r="2044" spans="8:8" s="32" customFormat="1" ht="12.75" customHeight="1" x14ac:dyDescent="0.2">
      <c r="H2044" s="36"/>
    </row>
    <row r="2045" spans="8:8" s="32" customFormat="1" ht="12.75" customHeight="1" x14ac:dyDescent="0.2">
      <c r="H2045" s="36"/>
    </row>
    <row r="2046" spans="8:8" s="32" customFormat="1" ht="12.75" customHeight="1" x14ac:dyDescent="0.2">
      <c r="H2046" s="36"/>
    </row>
    <row r="2047" spans="8:8" s="32" customFormat="1" ht="12.75" customHeight="1" x14ac:dyDescent="0.2">
      <c r="H2047" s="36"/>
    </row>
    <row r="2048" spans="8:8" s="32" customFormat="1" ht="12.75" customHeight="1" x14ac:dyDescent="0.2">
      <c r="H2048" s="36"/>
    </row>
    <row r="2049" spans="8:8" s="32" customFormat="1" ht="12.75" customHeight="1" x14ac:dyDescent="0.2">
      <c r="H2049" s="36"/>
    </row>
    <row r="2050" spans="8:8" s="32" customFormat="1" ht="12.75" customHeight="1" x14ac:dyDescent="0.2">
      <c r="H2050" s="36"/>
    </row>
    <row r="2051" spans="8:8" s="32" customFormat="1" ht="12.75" customHeight="1" x14ac:dyDescent="0.2">
      <c r="H2051" s="36"/>
    </row>
    <row r="2052" spans="8:8" s="32" customFormat="1" ht="12.75" customHeight="1" x14ac:dyDescent="0.2">
      <c r="H2052" s="36"/>
    </row>
    <row r="2053" spans="8:8" s="32" customFormat="1" ht="12.75" customHeight="1" x14ac:dyDescent="0.2">
      <c r="H2053" s="36"/>
    </row>
    <row r="2054" spans="8:8" s="32" customFormat="1" ht="12.75" customHeight="1" x14ac:dyDescent="0.2">
      <c r="H2054" s="36"/>
    </row>
    <row r="2055" spans="8:8" s="32" customFormat="1" ht="12.75" customHeight="1" x14ac:dyDescent="0.2">
      <c r="H2055" s="36"/>
    </row>
    <row r="2056" spans="8:8" s="32" customFormat="1" ht="12.75" customHeight="1" x14ac:dyDescent="0.2">
      <c r="H2056" s="36"/>
    </row>
    <row r="2057" spans="8:8" s="32" customFormat="1" ht="12.75" customHeight="1" x14ac:dyDescent="0.2">
      <c r="H2057" s="36"/>
    </row>
    <row r="2058" spans="8:8" s="32" customFormat="1" ht="12.75" customHeight="1" x14ac:dyDescent="0.2">
      <c r="H2058" s="36"/>
    </row>
    <row r="2059" spans="8:8" s="32" customFormat="1" ht="12.75" customHeight="1" x14ac:dyDescent="0.2">
      <c r="H2059" s="36"/>
    </row>
    <row r="2060" spans="8:8" s="32" customFormat="1" ht="12.75" customHeight="1" x14ac:dyDescent="0.2">
      <c r="H2060" s="36"/>
    </row>
    <row r="2061" spans="8:8" s="32" customFormat="1" ht="12.75" customHeight="1" x14ac:dyDescent="0.2">
      <c r="H2061" s="36"/>
    </row>
    <row r="2062" spans="8:8" s="32" customFormat="1" ht="12.75" customHeight="1" x14ac:dyDescent="0.2">
      <c r="H2062" s="36"/>
    </row>
    <row r="2063" spans="8:8" s="32" customFormat="1" ht="12.75" customHeight="1" x14ac:dyDescent="0.2">
      <c r="H2063" s="36"/>
    </row>
    <row r="2064" spans="8:8" s="32" customFormat="1" ht="12.75" customHeight="1" x14ac:dyDescent="0.2">
      <c r="H2064" s="36"/>
    </row>
    <row r="2065" spans="8:8" s="32" customFormat="1" ht="12.75" customHeight="1" x14ac:dyDescent="0.2">
      <c r="H2065" s="36"/>
    </row>
    <row r="2066" spans="8:8" s="32" customFormat="1" ht="12.75" customHeight="1" x14ac:dyDescent="0.2">
      <c r="H2066" s="36"/>
    </row>
    <row r="2067" spans="8:8" s="32" customFormat="1" ht="12.75" customHeight="1" x14ac:dyDescent="0.2">
      <c r="H2067" s="36"/>
    </row>
    <row r="2068" spans="8:8" s="32" customFormat="1" ht="12.75" customHeight="1" x14ac:dyDescent="0.2">
      <c r="H2068" s="36"/>
    </row>
    <row r="2069" spans="8:8" s="32" customFormat="1" ht="12.75" customHeight="1" x14ac:dyDescent="0.2">
      <c r="H2069" s="36"/>
    </row>
    <row r="2070" spans="8:8" s="32" customFormat="1" ht="12.75" customHeight="1" x14ac:dyDescent="0.2">
      <c r="H2070" s="36"/>
    </row>
    <row r="2071" spans="8:8" s="32" customFormat="1" ht="12.75" customHeight="1" x14ac:dyDescent="0.2">
      <c r="H2071" s="36"/>
    </row>
    <row r="2072" spans="8:8" s="32" customFormat="1" ht="12.75" customHeight="1" x14ac:dyDescent="0.2">
      <c r="H2072" s="36"/>
    </row>
    <row r="2073" spans="8:8" s="32" customFormat="1" ht="12.75" customHeight="1" x14ac:dyDescent="0.2">
      <c r="H2073" s="36"/>
    </row>
    <row r="2074" spans="8:8" s="32" customFormat="1" ht="12.75" customHeight="1" x14ac:dyDescent="0.2">
      <c r="H2074" s="36"/>
    </row>
    <row r="2075" spans="8:8" s="32" customFormat="1" ht="12.75" customHeight="1" x14ac:dyDescent="0.2">
      <c r="H2075" s="36"/>
    </row>
    <row r="2076" spans="8:8" s="32" customFormat="1" ht="12.75" customHeight="1" x14ac:dyDescent="0.2">
      <c r="H2076" s="36"/>
    </row>
    <row r="2077" spans="8:8" s="32" customFormat="1" ht="12.75" customHeight="1" x14ac:dyDescent="0.2">
      <c r="H2077" s="36"/>
    </row>
    <row r="2078" spans="8:8" s="32" customFormat="1" ht="12.75" customHeight="1" x14ac:dyDescent="0.2">
      <c r="H2078" s="36"/>
    </row>
    <row r="2079" spans="8:8" s="32" customFormat="1" ht="12.75" customHeight="1" x14ac:dyDescent="0.2">
      <c r="H2079" s="36"/>
    </row>
    <row r="2080" spans="8:8" s="32" customFormat="1" ht="12.75" customHeight="1" x14ac:dyDescent="0.2">
      <c r="H2080" s="36"/>
    </row>
    <row r="2081" spans="8:8" s="32" customFormat="1" ht="12.75" customHeight="1" x14ac:dyDescent="0.2">
      <c r="H2081" s="36"/>
    </row>
    <row r="2082" spans="8:8" s="32" customFormat="1" ht="12.75" customHeight="1" x14ac:dyDescent="0.2">
      <c r="H2082" s="36"/>
    </row>
    <row r="2083" spans="8:8" s="32" customFormat="1" ht="12.75" customHeight="1" x14ac:dyDescent="0.2">
      <c r="H2083" s="36"/>
    </row>
    <row r="2084" spans="8:8" s="32" customFormat="1" ht="12.75" customHeight="1" x14ac:dyDescent="0.2">
      <c r="H2084" s="36"/>
    </row>
    <row r="2085" spans="8:8" s="32" customFormat="1" ht="12.75" customHeight="1" x14ac:dyDescent="0.2">
      <c r="H2085" s="36"/>
    </row>
    <row r="2086" spans="8:8" s="32" customFormat="1" ht="12.75" customHeight="1" x14ac:dyDescent="0.2">
      <c r="H2086" s="36"/>
    </row>
    <row r="2087" spans="8:8" s="32" customFormat="1" ht="12.75" customHeight="1" x14ac:dyDescent="0.2">
      <c r="H2087" s="36"/>
    </row>
    <row r="2088" spans="8:8" s="32" customFormat="1" ht="12.75" customHeight="1" x14ac:dyDescent="0.2">
      <c r="H2088" s="36"/>
    </row>
    <row r="2089" spans="8:8" s="32" customFormat="1" ht="12.75" customHeight="1" x14ac:dyDescent="0.2">
      <c r="H2089" s="36"/>
    </row>
    <row r="2090" spans="8:8" s="32" customFormat="1" ht="12.75" customHeight="1" x14ac:dyDescent="0.2">
      <c r="H2090" s="36"/>
    </row>
    <row r="2091" spans="8:8" s="32" customFormat="1" ht="12.75" customHeight="1" x14ac:dyDescent="0.2">
      <c r="H2091" s="36"/>
    </row>
    <row r="2092" spans="8:8" s="32" customFormat="1" ht="12.75" customHeight="1" x14ac:dyDescent="0.2">
      <c r="H2092" s="36"/>
    </row>
    <row r="2093" spans="8:8" s="32" customFormat="1" ht="12.75" customHeight="1" x14ac:dyDescent="0.2">
      <c r="H2093" s="36"/>
    </row>
    <row r="2094" spans="8:8" s="32" customFormat="1" ht="12.75" customHeight="1" x14ac:dyDescent="0.2">
      <c r="H2094" s="36"/>
    </row>
    <row r="2095" spans="8:8" s="32" customFormat="1" ht="12.75" customHeight="1" x14ac:dyDescent="0.2">
      <c r="H2095" s="36"/>
    </row>
    <row r="2096" spans="8:8" s="32" customFormat="1" ht="12.75" customHeight="1" x14ac:dyDescent="0.2">
      <c r="H2096" s="36"/>
    </row>
    <row r="2097" spans="8:8" s="32" customFormat="1" ht="12.75" customHeight="1" x14ac:dyDescent="0.2">
      <c r="H2097" s="36"/>
    </row>
    <row r="2098" spans="8:8" s="32" customFormat="1" ht="12.75" customHeight="1" x14ac:dyDescent="0.2">
      <c r="H2098" s="36"/>
    </row>
    <row r="2099" spans="8:8" s="32" customFormat="1" ht="12.75" customHeight="1" x14ac:dyDescent="0.2">
      <c r="H2099" s="36"/>
    </row>
    <row r="2100" spans="8:8" s="32" customFormat="1" ht="12.75" customHeight="1" x14ac:dyDescent="0.2">
      <c r="H2100" s="36"/>
    </row>
    <row r="2101" spans="8:8" s="32" customFormat="1" ht="12.75" customHeight="1" x14ac:dyDescent="0.2">
      <c r="H2101" s="36"/>
    </row>
    <row r="2102" spans="8:8" s="32" customFormat="1" ht="12.75" customHeight="1" x14ac:dyDescent="0.2">
      <c r="H2102" s="36"/>
    </row>
    <row r="2103" spans="8:8" s="32" customFormat="1" ht="12.75" customHeight="1" x14ac:dyDescent="0.2">
      <c r="H2103" s="36"/>
    </row>
    <row r="2104" spans="8:8" s="32" customFormat="1" ht="12.75" customHeight="1" x14ac:dyDescent="0.2">
      <c r="H2104" s="36"/>
    </row>
    <row r="2105" spans="8:8" s="32" customFormat="1" ht="12.75" customHeight="1" x14ac:dyDescent="0.2">
      <c r="H2105" s="36"/>
    </row>
    <row r="2106" spans="8:8" s="32" customFormat="1" ht="12.75" customHeight="1" x14ac:dyDescent="0.2">
      <c r="H2106" s="36"/>
    </row>
    <row r="2107" spans="8:8" s="32" customFormat="1" ht="12.75" customHeight="1" x14ac:dyDescent="0.2">
      <c r="H2107" s="36"/>
    </row>
    <row r="2108" spans="8:8" s="32" customFormat="1" ht="12.75" customHeight="1" x14ac:dyDescent="0.2">
      <c r="H2108" s="36"/>
    </row>
    <row r="2109" spans="8:8" s="32" customFormat="1" ht="12.75" customHeight="1" x14ac:dyDescent="0.2">
      <c r="H2109" s="36"/>
    </row>
    <row r="2110" spans="8:8" s="32" customFormat="1" ht="12.75" customHeight="1" x14ac:dyDescent="0.2">
      <c r="H2110" s="36"/>
    </row>
    <row r="2111" spans="8:8" s="32" customFormat="1" ht="12.75" customHeight="1" x14ac:dyDescent="0.2">
      <c r="H2111" s="36"/>
    </row>
    <row r="2112" spans="8:8" s="32" customFormat="1" ht="12.75" customHeight="1" x14ac:dyDescent="0.2">
      <c r="H2112" s="36"/>
    </row>
    <row r="2113" spans="8:8" s="32" customFormat="1" ht="12.75" customHeight="1" x14ac:dyDescent="0.2">
      <c r="H2113" s="36"/>
    </row>
    <row r="2114" spans="8:8" s="32" customFormat="1" ht="12.75" customHeight="1" x14ac:dyDescent="0.2">
      <c r="H2114" s="36"/>
    </row>
    <row r="2115" spans="8:8" s="32" customFormat="1" ht="12.75" customHeight="1" x14ac:dyDescent="0.2">
      <c r="H2115" s="36"/>
    </row>
    <row r="2116" spans="8:8" s="32" customFormat="1" ht="12.75" customHeight="1" x14ac:dyDescent="0.2">
      <c r="H2116" s="36"/>
    </row>
    <row r="2117" spans="8:8" s="32" customFormat="1" ht="12.75" customHeight="1" x14ac:dyDescent="0.2">
      <c r="H2117" s="36"/>
    </row>
    <row r="2118" spans="8:8" s="32" customFormat="1" ht="12.75" customHeight="1" x14ac:dyDescent="0.2">
      <c r="H2118" s="36"/>
    </row>
    <row r="2119" spans="8:8" s="32" customFormat="1" ht="12.75" customHeight="1" x14ac:dyDescent="0.2">
      <c r="H2119" s="36"/>
    </row>
    <row r="2120" spans="8:8" s="32" customFormat="1" ht="12.75" customHeight="1" x14ac:dyDescent="0.2">
      <c r="H2120" s="36"/>
    </row>
    <row r="2121" spans="8:8" s="32" customFormat="1" ht="12.75" customHeight="1" x14ac:dyDescent="0.2">
      <c r="H2121" s="36"/>
    </row>
    <row r="2122" spans="8:8" s="32" customFormat="1" ht="12.75" customHeight="1" x14ac:dyDescent="0.2">
      <c r="H2122" s="36"/>
    </row>
    <row r="2123" spans="8:8" s="32" customFormat="1" ht="12.75" customHeight="1" x14ac:dyDescent="0.2">
      <c r="H2123" s="36"/>
    </row>
    <row r="2124" spans="8:8" s="32" customFormat="1" ht="12.75" customHeight="1" x14ac:dyDescent="0.2">
      <c r="H2124" s="36"/>
    </row>
    <row r="2125" spans="8:8" s="32" customFormat="1" ht="12.75" customHeight="1" x14ac:dyDescent="0.2">
      <c r="H2125" s="36"/>
    </row>
    <row r="2126" spans="8:8" s="32" customFormat="1" ht="12.75" customHeight="1" x14ac:dyDescent="0.2">
      <c r="H2126" s="36"/>
    </row>
    <row r="2127" spans="8:8" s="32" customFormat="1" ht="12.75" customHeight="1" x14ac:dyDescent="0.2">
      <c r="H2127" s="36"/>
    </row>
    <row r="2128" spans="8:8" s="32" customFormat="1" ht="12.75" customHeight="1" x14ac:dyDescent="0.2">
      <c r="H2128" s="36"/>
    </row>
    <row r="2129" spans="8:8" s="32" customFormat="1" ht="12.75" customHeight="1" x14ac:dyDescent="0.2">
      <c r="H2129" s="36"/>
    </row>
    <row r="2130" spans="8:8" s="32" customFormat="1" ht="12.75" customHeight="1" x14ac:dyDescent="0.2">
      <c r="H2130" s="36"/>
    </row>
    <row r="2131" spans="8:8" s="32" customFormat="1" ht="12.75" customHeight="1" x14ac:dyDescent="0.2">
      <c r="H2131" s="36"/>
    </row>
    <row r="2132" spans="8:8" s="32" customFormat="1" ht="12.75" customHeight="1" x14ac:dyDescent="0.2">
      <c r="H2132" s="36"/>
    </row>
    <row r="2133" spans="8:8" s="32" customFormat="1" ht="12.75" customHeight="1" x14ac:dyDescent="0.2">
      <c r="H2133" s="36"/>
    </row>
    <row r="2134" spans="8:8" s="32" customFormat="1" ht="12.75" customHeight="1" x14ac:dyDescent="0.2">
      <c r="H2134" s="36"/>
    </row>
    <row r="2135" spans="8:8" s="32" customFormat="1" ht="12.75" customHeight="1" x14ac:dyDescent="0.2">
      <c r="H2135" s="36"/>
    </row>
    <row r="2136" spans="8:8" s="32" customFormat="1" ht="12.75" customHeight="1" x14ac:dyDescent="0.2">
      <c r="H2136" s="36"/>
    </row>
    <row r="2137" spans="8:8" s="32" customFormat="1" ht="12.75" customHeight="1" x14ac:dyDescent="0.2">
      <c r="H2137" s="36"/>
    </row>
    <row r="2138" spans="8:8" s="32" customFormat="1" ht="12.75" customHeight="1" x14ac:dyDescent="0.2">
      <c r="H2138" s="36"/>
    </row>
    <row r="2139" spans="8:8" s="32" customFormat="1" ht="12.75" customHeight="1" x14ac:dyDescent="0.2">
      <c r="H2139" s="36"/>
    </row>
    <row r="2140" spans="8:8" s="32" customFormat="1" ht="12.75" customHeight="1" x14ac:dyDescent="0.2">
      <c r="H2140" s="36"/>
    </row>
    <row r="2141" spans="8:8" s="32" customFormat="1" ht="12.75" customHeight="1" x14ac:dyDescent="0.2">
      <c r="H2141" s="36"/>
    </row>
    <row r="2142" spans="8:8" s="32" customFormat="1" ht="12.75" customHeight="1" x14ac:dyDescent="0.2">
      <c r="H2142" s="36"/>
    </row>
    <row r="2143" spans="8:8" s="32" customFormat="1" ht="12.75" customHeight="1" x14ac:dyDescent="0.2">
      <c r="H2143" s="36"/>
    </row>
    <row r="2144" spans="8:8" s="32" customFormat="1" ht="12.75" customHeight="1" x14ac:dyDescent="0.2">
      <c r="H2144" s="36"/>
    </row>
    <row r="2145" spans="8:8" s="32" customFormat="1" ht="12.75" customHeight="1" x14ac:dyDescent="0.2">
      <c r="H2145" s="36"/>
    </row>
    <row r="2146" spans="8:8" s="32" customFormat="1" ht="12.75" customHeight="1" x14ac:dyDescent="0.2">
      <c r="H2146" s="36"/>
    </row>
    <row r="2147" spans="8:8" s="32" customFormat="1" ht="12.75" customHeight="1" x14ac:dyDescent="0.2">
      <c r="H2147" s="36"/>
    </row>
    <row r="2148" spans="8:8" s="32" customFormat="1" ht="12.75" customHeight="1" x14ac:dyDescent="0.2">
      <c r="H2148" s="36"/>
    </row>
    <row r="2149" spans="8:8" s="32" customFormat="1" ht="12.75" customHeight="1" x14ac:dyDescent="0.2">
      <c r="H2149" s="36"/>
    </row>
    <row r="2150" spans="8:8" s="32" customFormat="1" ht="12.75" customHeight="1" x14ac:dyDescent="0.2">
      <c r="H2150" s="36"/>
    </row>
    <row r="2151" spans="8:8" s="32" customFormat="1" ht="12.75" customHeight="1" x14ac:dyDescent="0.2">
      <c r="H2151" s="36"/>
    </row>
    <row r="2152" spans="8:8" s="32" customFormat="1" ht="12.75" customHeight="1" x14ac:dyDescent="0.2">
      <c r="H2152" s="36"/>
    </row>
    <row r="2153" spans="8:8" s="32" customFormat="1" ht="12.75" customHeight="1" x14ac:dyDescent="0.2">
      <c r="H2153" s="36"/>
    </row>
    <row r="2154" spans="8:8" s="32" customFormat="1" ht="12.75" customHeight="1" x14ac:dyDescent="0.2">
      <c r="H2154" s="36"/>
    </row>
    <row r="2155" spans="8:8" s="32" customFormat="1" ht="12.75" customHeight="1" x14ac:dyDescent="0.2">
      <c r="H2155" s="36"/>
    </row>
    <row r="2156" spans="8:8" s="32" customFormat="1" ht="12.75" customHeight="1" x14ac:dyDescent="0.2">
      <c r="H2156" s="36"/>
    </row>
    <row r="2157" spans="8:8" s="32" customFormat="1" ht="12.75" customHeight="1" x14ac:dyDescent="0.2">
      <c r="H2157" s="36"/>
    </row>
    <row r="2158" spans="8:8" s="32" customFormat="1" ht="12.75" customHeight="1" x14ac:dyDescent="0.2">
      <c r="H2158" s="36"/>
    </row>
    <row r="2159" spans="8:8" s="32" customFormat="1" ht="12.75" customHeight="1" x14ac:dyDescent="0.2">
      <c r="H2159" s="36"/>
    </row>
    <row r="2160" spans="8:8" s="32" customFormat="1" ht="12.75" customHeight="1" x14ac:dyDescent="0.2">
      <c r="H2160" s="36"/>
    </row>
    <row r="2161" spans="8:8" s="32" customFormat="1" ht="12.75" customHeight="1" x14ac:dyDescent="0.2">
      <c r="H2161" s="36"/>
    </row>
    <row r="2162" spans="8:8" s="32" customFormat="1" ht="12.75" customHeight="1" x14ac:dyDescent="0.2">
      <c r="H2162" s="36"/>
    </row>
    <row r="2163" spans="8:8" s="32" customFormat="1" ht="12.75" customHeight="1" x14ac:dyDescent="0.2">
      <c r="H2163" s="36"/>
    </row>
    <row r="2164" spans="8:8" s="32" customFormat="1" ht="12.75" customHeight="1" x14ac:dyDescent="0.2">
      <c r="H2164" s="36"/>
    </row>
    <row r="2165" spans="8:8" s="32" customFormat="1" ht="12.75" customHeight="1" x14ac:dyDescent="0.2">
      <c r="H2165" s="36"/>
    </row>
    <row r="2166" spans="8:8" s="32" customFormat="1" ht="12.75" customHeight="1" x14ac:dyDescent="0.2">
      <c r="H2166" s="36"/>
    </row>
    <row r="2167" spans="8:8" s="32" customFormat="1" ht="12.75" customHeight="1" x14ac:dyDescent="0.2">
      <c r="H2167" s="36"/>
    </row>
    <row r="2168" spans="8:8" s="32" customFormat="1" ht="12.75" customHeight="1" x14ac:dyDescent="0.2">
      <c r="H2168" s="36"/>
    </row>
    <row r="2169" spans="8:8" s="32" customFormat="1" ht="12.75" customHeight="1" x14ac:dyDescent="0.2">
      <c r="H2169" s="36"/>
    </row>
    <row r="2170" spans="8:8" s="32" customFormat="1" ht="12.75" customHeight="1" x14ac:dyDescent="0.2">
      <c r="H2170" s="36"/>
    </row>
    <row r="2171" spans="8:8" s="32" customFormat="1" ht="12.75" customHeight="1" x14ac:dyDescent="0.2">
      <c r="H2171" s="36"/>
    </row>
    <row r="2172" spans="8:8" s="32" customFormat="1" ht="12.75" customHeight="1" x14ac:dyDescent="0.2">
      <c r="H2172" s="36"/>
    </row>
    <row r="2173" spans="8:8" s="32" customFormat="1" ht="12.75" customHeight="1" x14ac:dyDescent="0.2">
      <c r="H2173" s="36"/>
    </row>
    <row r="2174" spans="8:8" s="32" customFormat="1" ht="12.75" customHeight="1" x14ac:dyDescent="0.2">
      <c r="H2174" s="36"/>
    </row>
    <row r="2175" spans="8:8" s="32" customFormat="1" ht="12.75" customHeight="1" x14ac:dyDescent="0.2">
      <c r="H2175" s="36"/>
    </row>
    <row r="2176" spans="8:8" s="32" customFormat="1" ht="12.75" customHeight="1" x14ac:dyDescent="0.2">
      <c r="H2176" s="36"/>
    </row>
    <row r="2177" spans="8:8" s="32" customFormat="1" ht="12.75" customHeight="1" x14ac:dyDescent="0.2">
      <c r="H2177" s="36"/>
    </row>
    <row r="2178" spans="8:8" s="32" customFormat="1" ht="12.75" customHeight="1" x14ac:dyDescent="0.2">
      <c r="H2178" s="36"/>
    </row>
    <row r="2179" spans="8:8" s="32" customFormat="1" ht="12.75" customHeight="1" x14ac:dyDescent="0.2">
      <c r="H2179" s="36"/>
    </row>
    <row r="2180" spans="8:8" s="32" customFormat="1" ht="12.75" customHeight="1" x14ac:dyDescent="0.2">
      <c r="H2180" s="36"/>
    </row>
    <row r="2181" spans="8:8" s="32" customFormat="1" ht="12.75" customHeight="1" x14ac:dyDescent="0.2">
      <c r="H2181" s="36"/>
    </row>
    <row r="2182" spans="8:8" s="32" customFormat="1" ht="12.75" customHeight="1" x14ac:dyDescent="0.2">
      <c r="H2182" s="36"/>
    </row>
    <row r="2183" spans="8:8" s="32" customFormat="1" ht="12.75" customHeight="1" x14ac:dyDescent="0.2">
      <c r="H2183" s="36"/>
    </row>
    <row r="2184" spans="8:8" s="32" customFormat="1" ht="12.75" customHeight="1" x14ac:dyDescent="0.2">
      <c r="H2184" s="36"/>
    </row>
    <row r="2185" spans="8:8" s="32" customFormat="1" ht="12.75" customHeight="1" x14ac:dyDescent="0.2">
      <c r="H2185" s="36"/>
    </row>
    <row r="2186" spans="8:8" s="32" customFormat="1" ht="12.75" customHeight="1" x14ac:dyDescent="0.2">
      <c r="H2186" s="36"/>
    </row>
    <row r="2187" spans="8:8" s="32" customFormat="1" ht="12.75" customHeight="1" x14ac:dyDescent="0.2">
      <c r="H2187" s="36"/>
    </row>
    <row r="2188" spans="8:8" s="32" customFormat="1" ht="12.75" customHeight="1" x14ac:dyDescent="0.2">
      <c r="H2188" s="36"/>
    </row>
    <row r="2189" spans="8:8" s="32" customFormat="1" ht="12.75" customHeight="1" x14ac:dyDescent="0.2">
      <c r="H2189" s="36"/>
    </row>
    <row r="2190" spans="8:8" s="32" customFormat="1" ht="12.75" customHeight="1" x14ac:dyDescent="0.2">
      <c r="H2190" s="36"/>
    </row>
    <row r="2191" spans="8:8" s="32" customFormat="1" ht="12.75" customHeight="1" x14ac:dyDescent="0.2">
      <c r="H2191" s="36"/>
    </row>
    <row r="2192" spans="8:8" s="32" customFormat="1" ht="12.75" customHeight="1" x14ac:dyDescent="0.2">
      <c r="H2192" s="36"/>
    </row>
    <row r="2193" spans="8:8" s="32" customFormat="1" ht="12.75" customHeight="1" x14ac:dyDescent="0.2">
      <c r="H2193" s="36"/>
    </row>
    <row r="2194" spans="8:8" s="32" customFormat="1" ht="12.75" customHeight="1" x14ac:dyDescent="0.2">
      <c r="H2194" s="36"/>
    </row>
    <row r="2195" spans="8:8" s="32" customFormat="1" ht="12.75" customHeight="1" x14ac:dyDescent="0.2">
      <c r="H2195" s="36"/>
    </row>
    <row r="2196" spans="8:8" s="32" customFormat="1" ht="12.75" customHeight="1" x14ac:dyDescent="0.2">
      <c r="H2196" s="36"/>
    </row>
    <row r="2197" spans="8:8" s="32" customFormat="1" ht="12.75" customHeight="1" x14ac:dyDescent="0.2">
      <c r="H2197" s="36"/>
    </row>
    <row r="2198" spans="8:8" s="32" customFormat="1" ht="12.75" customHeight="1" x14ac:dyDescent="0.2">
      <c r="H2198" s="36"/>
    </row>
    <row r="2199" spans="8:8" s="32" customFormat="1" ht="12.75" customHeight="1" x14ac:dyDescent="0.2">
      <c r="H2199" s="36"/>
    </row>
    <row r="2200" spans="8:8" s="32" customFormat="1" ht="12.75" customHeight="1" x14ac:dyDescent="0.2">
      <c r="H2200" s="36"/>
    </row>
    <row r="2201" spans="8:8" s="32" customFormat="1" ht="12.75" customHeight="1" x14ac:dyDescent="0.2">
      <c r="H2201" s="36"/>
    </row>
    <row r="2202" spans="8:8" s="32" customFormat="1" ht="12.75" customHeight="1" x14ac:dyDescent="0.2">
      <c r="H2202" s="36"/>
    </row>
    <row r="2203" spans="8:8" s="32" customFormat="1" ht="12.75" customHeight="1" x14ac:dyDescent="0.2">
      <c r="H2203" s="36"/>
    </row>
    <row r="2204" spans="8:8" s="32" customFormat="1" ht="12.75" customHeight="1" x14ac:dyDescent="0.2">
      <c r="H2204" s="36"/>
    </row>
    <row r="2205" spans="8:8" s="32" customFormat="1" ht="12.75" customHeight="1" x14ac:dyDescent="0.2">
      <c r="H2205" s="36"/>
    </row>
    <row r="2206" spans="8:8" s="32" customFormat="1" ht="12.75" customHeight="1" x14ac:dyDescent="0.2">
      <c r="H2206" s="36"/>
    </row>
    <row r="2207" spans="8:8" s="32" customFormat="1" ht="12.75" customHeight="1" x14ac:dyDescent="0.2">
      <c r="H2207" s="36"/>
    </row>
    <row r="2208" spans="8:8" s="32" customFormat="1" ht="12.75" customHeight="1" x14ac:dyDescent="0.2">
      <c r="H2208" s="36"/>
    </row>
    <row r="2209" spans="8:8" s="32" customFormat="1" ht="12.75" customHeight="1" x14ac:dyDescent="0.2">
      <c r="H2209" s="36"/>
    </row>
    <row r="2210" spans="8:8" s="32" customFormat="1" ht="12.75" customHeight="1" x14ac:dyDescent="0.2">
      <c r="H2210" s="36"/>
    </row>
    <row r="2211" spans="8:8" s="32" customFormat="1" ht="12.75" customHeight="1" x14ac:dyDescent="0.2">
      <c r="H2211" s="36"/>
    </row>
    <row r="2212" spans="8:8" s="32" customFormat="1" ht="12.75" customHeight="1" x14ac:dyDescent="0.2">
      <c r="H2212" s="36"/>
    </row>
    <row r="2213" spans="8:8" s="32" customFormat="1" ht="12.75" customHeight="1" x14ac:dyDescent="0.2">
      <c r="H2213" s="36"/>
    </row>
    <row r="2214" spans="8:8" s="32" customFormat="1" ht="12.75" customHeight="1" x14ac:dyDescent="0.2">
      <c r="H2214" s="36"/>
    </row>
    <row r="2215" spans="8:8" s="32" customFormat="1" ht="12.75" customHeight="1" x14ac:dyDescent="0.2">
      <c r="H2215" s="36"/>
    </row>
    <row r="2216" spans="8:8" s="32" customFormat="1" ht="12.75" customHeight="1" x14ac:dyDescent="0.2">
      <c r="H2216" s="36"/>
    </row>
    <row r="2217" spans="8:8" s="32" customFormat="1" ht="12.75" customHeight="1" x14ac:dyDescent="0.2">
      <c r="H2217" s="36"/>
    </row>
    <row r="2218" spans="8:8" s="32" customFormat="1" ht="12.75" customHeight="1" x14ac:dyDescent="0.2">
      <c r="H2218" s="36"/>
    </row>
    <row r="2219" spans="8:8" s="32" customFormat="1" ht="12.75" customHeight="1" x14ac:dyDescent="0.2">
      <c r="H2219" s="36"/>
    </row>
    <row r="2220" spans="8:8" s="32" customFormat="1" ht="12.75" customHeight="1" x14ac:dyDescent="0.2">
      <c r="H2220" s="36"/>
    </row>
    <row r="2221" spans="8:8" s="32" customFormat="1" ht="12.75" customHeight="1" x14ac:dyDescent="0.2">
      <c r="H2221" s="36"/>
    </row>
    <row r="2222" spans="8:8" s="32" customFormat="1" ht="12.75" customHeight="1" x14ac:dyDescent="0.2">
      <c r="H2222" s="36"/>
    </row>
    <row r="2223" spans="8:8" s="32" customFormat="1" ht="12.75" customHeight="1" x14ac:dyDescent="0.2">
      <c r="H2223" s="36"/>
    </row>
    <row r="2224" spans="8:8" s="32" customFormat="1" ht="12.75" customHeight="1" x14ac:dyDescent="0.2">
      <c r="H2224" s="36"/>
    </row>
    <row r="2225" spans="8:8" s="32" customFormat="1" ht="12.75" customHeight="1" x14ac:dyDescent="0.2">
      <c r="H2225" s="36"/>
    </row>
    <row r="2226" spans="8:8" s="32" customFormat="1" ht="12.75" customHeight="1" x14ac:dyDescent="0.2">
      <c r="H2226" s="36"/>
    </row>
    <row r="2227" spans="8:8" s="32" customFormat="1" ht="12.75" customHeight="1" x14ac:dyDescent="0.2">
      <c r="H2227" s="36"/>
    </row>
    <row r="2228" spans="8:8" s="32" customFormat="1" ht="12.75" customHeight="1" x14ac:dyDescent="0.2">
      <c r="H2228" s="36"/>
    </row>
    <row r="2229" spans="8:8" s="32" customFormat="1" ht="12.75" customHeight="1" x14ac:dyDescent="0.2">
      <c r="H2229" s="36"/>
    </row>
    <row r="2230" spans="8:8" s="32" customFormat="1" ht="12.75" customHeight="1" x14ac:dyDescent="0.2">
      <c r="H2230" s="36"/>
    </row>
    <row r="2231" spans="8:8" s="32" customFormat="1" ht="12.75" customHeight="1" x14ac:dyDescent="0.2">
      <c r="H2231" s="36"/>
    </row>
    <row r="2232" spans="8:8" s="32" customFormat="1" ht="12.75" customHeight="1" x14ac:dyDescent="0.2">
      <c r="H2232" s="36"/>
    </row>
    <row r="2233" spans="8:8" s="32" customFormat="1" ht="12.75" customHeight="1" x14ac:dyDescent="0.2">
      <c r="H2233" s="36"/>
    </row>
    <row r="2234" spans="8:8" s="32" customFormat="1" ht="12.75" customHeight="1" x14ac:dyDescent="0.2">
      <c r="H2234" s="36"/>
    </row>
    <row r="2235" spans="8:8" s="32" customFormat="1" ht="12.75" customHeight="1" x14ac:dyDescent="0.2">
      <c r="H2235" s="36"/>
    </row>
    <row r="2236" spans="8:8" s="32" customFormat="1" ht="12.75" customHeight="1" x14ac:dyDescent="0.2">
      <c r="H2236" s="36"/>
    </row>
    <row r="2237" spans="8:8" s="32" customFormat="1" ht="12.75" customHeight="1" x14ac:dyDescent="0.2">
      <c r="H2237" s="36"/>
    </row>
    <row r="2238" spans="8:8" s="32" customFormat="1" ht="12.75" customHeight="1" x14ac:dyDescent="0.2">
      <c r="H2238" s="36"/>
    </row>
    <row r="2239" spans="8:8" s="32" customFormat="1" ht="12.75" customHeight="1" x14ac:dyDescent="0.2">
      <c r="H2239" s="36"/>
    </row>
    <row r="2240" spans="8:8" s="32" customFormat="1" ht="12.75" customHeight="1" x14ac:dyDescent="0.2">
      <c r="H2240" s="36"/>
    </row>
    <row r="2241" spans="8:8" s="32" customFormat="1" ht="12.75" customHeight="1" x14ac:dyDescent="0.2">
      <c r="H2241" s="36"/>
    </row>
    <row r="2242" spans="8:8" s="32" customFormat="1" ht="12.75" customHeight="1" x14ac:dyDescent="0.2">
      <c r="H2242" s="36"/>
    </row>
    <row r="2243" spans="8:8" s="32" customFormat="1" ht="12.75" customHeight="1" x14ac:dyDescent="0.2">
      <c r="H2243" s="36"/>
    </row>
    <row r="2244" spans="8:8" s="32" customFormat="1" ht="12.75" customHeight="1" x14ac:dyDescent="0.2">
      <c r="H2244" s="36"/>
    </row>
    <row r="2245" spans="8:8" s="32" customFormat="1" ht="12.75" customHeight="1" x14ac:dyDescent="0.2">
      <c r="H2245" s="36"/>
    </row>
    <row r="2246" spans="8:8" s="32" customFormat="1" ht="12.75" customHeight="1" x14ac:dyDescent="0.2">
      <c r="H2246" s="36"/>
    </row>
    <row r="2247" spans="8:8" s="32" customFormat="1" ht="12.75" customHeight="1" x14ac:dyDescent="0.2">
      <c r="H2247" s="36"/>
    </row>
    <row r="2248" spans="8:8" s="32" customFormat="1" ht="12.75" customHeight="1" x14ac:dyDescent="0.2">
      <c r="H2248" s="36"/>
    </row>
    <row r="2249" spans="8:8" s="32" customFormat="1" ht="12.75" customHeight="1" x14ac:dyDescent="0.2">
      <c r="H2249" s="36"/>
    </row>
    <row r="2250" spans="8:8" s="32" customFormat="1" ht="12.75" customHeight="1" x14ac:dyDescent="0.2">
      <c r="H2250" s="36"/>
    </row>
    <row r="2251" spans="8:8" s="32" customFormat="1" ht="12.75" customHeight="1" x14ac:dyDescent="0.2">
      <c r="H2251" s="36"/>
    </row>
    <row r="2252" spans="8:8" s="32" customFormat="1" ht="12.75" customHeight="1" x14ac:dyDescent="0.2">
      <c r="H2252" s="36"/>
    </row>
    <row r="2253" spans="8:8" s="32" customFormat="1" ht="12.75" customHeight="1" x14ac:dyDescent="0.2">
      <c r="H2253" s="36"/>
    </row>
    <row r="2254" spans="8:8" s="32" customFormat="1" ht="12.75" customHeight="1" x14ac:dyDescent="0.2">
      <c r="H2254" s="36"/>
    </row>
    <row r="2255" spans="8:8" s="32" customFormat="1" ht="12.75" customHeight="1" x14ac:dyDescent="0.2">
      <c r="H2255" s="36"/>
    </row>
    <row r="2256" spans="8:8" s="32" customFormat="1" ht="12.75" customHeight="1" x14ac:dyDescent="0.2">
      <c r="H2256" s="36"/>
    </row>
    <row r="2257" spans="8:8" s="32" customFormat="1" ht="12.75" customHeight="1" x14ac:dyDescent="0.2">
      <c r="H2257" s="36"/>
    </row>
    <row r="2258" spans="8:8" s="32" customFormat="1" ht="12.75" customHeight="1" x14ac:dyDescent="0.2">
      <c r="H2258" s="36"/>
    </row>
    <row r="2259" spans="8:8" s="32" customFormat="1" ht="12.75" customHeight="1" x14ac:dyDescent="0.2">
      <c r="H2259" s="36"/>
    </row>
    <row r="2260" spans="8:8" s="32" customFormat="1" ht="12.75" customHeight="1" x14ac:dyDescent="0.2">
      <c r="H2260" s="36"/>
    </row>
    <row r="2261" spans="8:8" s="32" customFormat="1" ht="12.75" customHeight="1" x14ac:dyDescent="0.2">
      <c r="H2261" s="36"/>
    </row>
    <row r="2262" spans="8:8" s="32" customFormat="1" ht="12.75" customHeight="1" x14ac:dyDescent="0.2">
      <c r="H2262" s="36"/>
    </row>
    <row r="2263" spans="8:8" s="32" customFormat="1" ht="12.75" customHeight="1" x14ac:dyDescent="0.2">
      <c r="H2263" s="36"/>
    </row>
    <row r="2264" spans="8:8" s="32" customFormat="1" ht="12.75" customHeight="1" x14ac:dyDescent="0.2">
      <c r="H2264" s="36"/>
    </row>
    <row r="2265" spans="8:8" s="32" customFormat="1" ht="12.75" customHeight="1" x14ac:dyDescent="0.2">
      <c r="H2265" s="36"/>
    </row>
    <row r="2266" spans="8:8" s="32" customFormat="1" ht="12.75" customHeight="1" x14ac:dyDescent="0.2">
      <c r="H2266" s="36"/>
    </row>
    <row r="2267" spans="8:8" s="32" customFormat="1" ht="12.75" customHeight="1" x14ac:dyDescent="0.2">
      <c r="H2267" s="36"/>
    </row>
    <row r="2268" spans="8:8" s="32" customFormat="1" ht="12.75" customHeight="1" x14ac:dyDescent="0.2">
      <c r="H2268" s="36"/>
    </row>
    <row r="2269" spans="8:8" s="32" customFormat="1" ht="12.75" customHeight="1" x14ac:dyDescent="0.2">
      <c r="H2269" s="36"/>
    </row>
    <row r="2270" spans="8:8" s="32" customFormat="1" ht="12.75" customHeight="1" x14ac:dyDescent="0.2">
      <c r="H2270" s="36"/>
    </row>
    <row r="2271" spans="8:8" s="32" customFormat="1" ht="12.75" customHeight="1" x14ac:dyDescent="0.2">
      <c r="H2271" s="36"/>
    </row>
    <row r="2272" spans="8:8" s="32" customFormat="1" ht="12.75" customHeight="1" x14ac:dyDescent="0.2">
      <c r="H2272" s="36"/>
    </row>
    <row r="2273" spans="8:8" s="32" customFormat="1" ht="12.75" customHeight="1" x14ac:dyDescent="0.2">
      <c r="H2273" s="36"/>
    </row>
    <row r="2274" spans="8:8" s="32" customFormat="1" ht="12.75" customHeight="1" x14ac:dyDescent="0.2">
      <c r="H2274" s="36"/>
    </row>
    <row r="2275" spans="8:8" s="32" customFormat="1" ht="12.75" customHeight="1" x14ac:dyDescent="0.2">
      <c r="H2275" s="36"/>
    </row>
    <row r="2276" spans="8:8" s="32" customFormat="1" ht="12.75" customHeight="1" x14ac:dyDescent="0.2">
      <c r="H2276" s="36"/>
    </row>
    <row r="2277" spans="8:8" s="32" customFormat="1" ht="12.75" customHeight="1" x14ac:dyDescent="0.2">
      <c r="H2277" s="36"/>
    </row>
    <row r="2278" spans="8:8" s="32" customFormat="1" ht="12.75" customHeight="1" x14ac:dyDescent="0.2">
      <c r="H2278" s="36"/>
    </row>
    <row r="2279" spans="8:8" s="32" customFormat="1" ht="12.75" customHeight="1" x14ac:dyDescent="0.2">
      <c r="H2279" s="36"/>
    </row>
    <row r="2280" spans="8:8" s="32" customFormat="1" ht="12.75" customHeight="1" x14ac:dyDescent="0.2">
      <c r="H2280" s="36"/>
    </row>
    <row r="2281" spans="8:8" s="32" customFormat="1" ht="12.75" customHeight="1" x14ac:dyDescent="0.2">
      <c r="H2281" s="36"/>
    </row>
    <row r="2282" spans="8:8" s="32" customFormat="1" ht="12.75" customHeight="1" x14ac:dyDescent="0.2">
      <c r="H2282" s="36"/>
    </row>
    <row r="2283" spans="8:8" s="32" customFormat="1" ht="12.75" customHeight="1" x14ac:dyDescent="0.2">
      <c r="H2283" s="36"/>
    </row>
    <row r="2284" spans="8:8" s="32" customFormat="1" ht="12.75" customHeight="1" x14ac:dyDescent="0.2">
      <c r="H2284" s="36"/>
    </row>
    <row r="2285" spans="8:8" s="32" customFormat="1" ht="12.75" customHeight="1" x14ac:dyDescent="0.2">
      <c r="H2285" s="36"/>
    </row>
    <row r="2286" spans="8:8" s="32" customFormat="1" ht="12.75" customHeight="1" x14ac:dyDescent="0.2">
      <c r="H2286" s="36"/>
    </row>
    <row r="2287" spans="8:8" s="32" customFormat="1" ht="12.75" customHeight="1" x14ac:dyDescent="0.2">
      <c r="H2287" s="36"/>
    </row>
    <row r="2288" spans="8:8" s="32" customFormat="1" ht="12.75" customHeight="1" x14ac:dyDescent="0.2">
      <c r="H2288" s="36"/>
    </row>
    <row r="2289" spans="8:8" s="32" customFormat="1" ht="12.75" customHeight="1" x14ac:dyDescent="0.2">
      <c r="H2289" s="36"/>
    </row>
    <row r="2290" spans="8:8" s="32" customFormat="1" ht="12.75" customHeight="1" x14ac:dyDescent="0.2">
      <c r="H2290" s="36"/>
    </row>
    <row r="2291" spans="8:8" s="32" customFormat="1" ht="12.75" customHeight="1" x14ac:dyDescent="0.2">
      <c r="H2291" s="36"/>
    </row>
    <row r="2292" spans="8:8" s="32" customFormat="1" ht="12.75" customHeight="1" x14ac:dyDescent="0.2">
      <c r="H2292" s="36"/>
    </row>
    <row r="2293" spans="8:8" s="32" customFormat="1" ht="12.75" customHeight="1" x14ac:dyDescent="0.2">
      <c r="H2293" s="36"/>
    </row>
    <row r="2294" spans="8:8" s="32" customFormat="1" ht="12.75" customHeight="1" x14ac:dyDescent="0.2">
      <c r="H2294" s="36"/>
    </row>
    <row r="2295" spans="8:8" s="32" customFormat="1" ht="12.75" customHeight="1" x14ac:dyDescent="0.2">
      <c r="H2295" s="36"/>
    </row>
    <row r="2296" spans="8:8" s="32" customFormat="1" ht="12.75" customHeight="1" x14ac:dyDescent="0.2">
      <c r="H2296" s="36"/>
    </row>
    <row r="2297" spans="8:8" s="32" customFormat="1" ht="12.75" customHeight="1" x14ac:dyDescent="0.2">
      <c r="H2297" s="36"/>
    </row>
    <row r="2298" spans="8:8" s="32" customFormat="1" ht="12.75" customHeight="1" x14ac:dyDescent="0.2">
      <c r="H2298" s="36"/>
    </row>
    <row r="2299" spans="8:8" s="32" customFormat="1" ht="12.75" customHeight="1" x14ac:dyDescent="0.2">
      <c r="H2299" s="36"/>
    </row>
    <row r="2300" spans="8:8" s="32" customFormat="1" ht="12.75" customHeight="1" x14ac:dyDescent="0.2">
      <c r="H2300" s="36"/>
    </row>
    <row r="2301" spans="8:8" s="32" customFormat="1" ht="12.75" customHeight="1" x14ac:dyDescent="0.2">
      <c r="H2301" s="36"/>
    </row>
    <row r="2302" spans="8:8" s="32" customFormat="1" ht="12.75" customHeight="1" x14ac:dyDescent="0.2">
      <c r="H2302" s="36"/>
    </row>
    <row r="2303" spans="8:8" s="32" customFormat="1" ht="12.75" customHeight="1" x14ac:dyDescent="0.2">
      <c r="H2303" s="36"/>
    </row>
    <row r="2304" spans="8:8" s="32" customFormat="1" ht="12.75" customHeight="1" x14ac:dyDescent="0.2">
      <c r="H2304" s="36"/>
    </row>
    <row r="2305" spans="8:8" s="32" customFormat="1" ht="12.75" customHeight="1" x14ac:dyDescent="0.2">
      <c r="H2305" s="36"/>
    </row>
    <row r="2306" spans="8:8" s="32" customFormat="1" ht="12.75" customHeight="1" x14ac:dyDescent="0.2">
      <c r="H2306" s="36"/>
    </row>
    <row r="2307" spans="8:8" s="32" customFormat="1" ht="12.75" customHeight="1" x14ac:dyDescent="0.2">
      <c r="H2307" s="36"/>
    </row>
    <row r="2308" spans="8:8" s="32" customFormat="1" ht="12.75" customHeight="1" x14ac:dyDescent="0.2">
      <c r="H2308" s="36"/>
    </row>
    <row r="2309" spans="8:8" s="32" customFormat="1" ht="12.75" customHeight="1" x14ac:dyDescent="0.2">
      <c r="H2309" s="36"/>
    </row>
    <row r="2310" spans="8:8" s="32" customFormat="1" ht="12.75" customHeight="1" x14ac:dyDescent="0.2">
      <c r="H2310" s="36"/>
    </row>
    <row r="2311" spans="8:8" s="32" customFormat="1" ht="12.75" customHeight="1" x14ac:dyDescent="0.2">
      <c r="H2311" s="36"/>
    </row>
    <row r="2312" spans="8:8" s="32" customFormat="1" ht="12.75" customHeight="1" x14ac:dyDescent="0.2">
      <c r="H2312" s="36"/>
    </row>
    <row r="2313" spans="8:8" s="32" customFormat="1" ht="12.75" customHeight="1" x14ac:dyDescent="0.2">
      <c r="H2313" s="36"/>
    </row>
    <row r="2314" spans="8:8" s="32" customFormat="1" ht="12.75" customHeight="1" x14ac:dyDescent="0.2">
      <c r="H2314" s="36"/>
    </row>
    <row r="2315" spans="8:8" s="32" customFormat="1" ht="12.75" customHeight="1" x14ac:dyDescent="0.2">
      <c r="H2315" s="36"/>
    </row>
    <row r="2316" spans="8:8" s="32" customFormat="1" ht="12.75" customHeight="1" x14ac:dyDescent="0.2">
      <c r="H2316" s="36"/>
    </row>
    <row r="2317" spans="8:8" s="32" customFormat="1" ht="12.75" customHeight="1" x14ac:dyDescent="0.2">
      <c r="H2317" s="36"/>
    </row>
    <row r="2318" spans="8:8" s="32" customFormat="1" ht="12.75" customHeight="1" x14ac:dyDescent="0.2">
      <c r="H2318" s="36"/>
    </row>
    <row r="2319" spans="8:8" s="32" customFormat="1" ht="12.75" customHeight="1" x14ac:dyDescent="0.2">
      <c r="H2319" s="36"/>
    </row>
    <row r="2320" spans="8:8" s="32" customFormat="1" ht="12.75" customHeight="1" x14ac:dyDescent="0.2">
      <c r="H2320" s="36"/>
    </row>
    <row r="2321" spans="8:8" s="32" customFormat="1" ht="12.75" customHeight="1" x14ac:dyDescent="0.2">
      <c r="H2321" s="36"/>
    </row>
    <row r="2322" spans="8:8" s="32" customFormat="1" ht="12.75" customHeight="1" x14ac:dyDescent="0.2">
      <c r="H2322" s="36"/>
    </row>
    <row r="2323" spans="8:8" s="32" customFormat="1" ht="12.75" customHeight="1" x14ac:dyDescent="0.2">
      <c r="H2323" s="36"/>
    </row>
    <row r="2324" spans="8:8" s="32" customFormat="1" ht="12.75" customHeight="1" x14ac:dyDescent="0.2">
      <c r="H2324" s="36"/>
    </row>
    <row r="2325" spans="8:8" s="32" customFormat="1" ht="12.75" customHeight="1" x14ac:dyDescent="0.2">
      <c r="H2325" s="36"/>
    </row>
    <row r="2326" spans="8:8" s="32" customFormat="1" ht="12.75" customHeight="1" x14ac:dyDescent="0.2">
      <c r="H2326" s="36"/>
    </row>
    <row r="2327" spans="8:8" s="32" customFormat="1" ht="12.75" customHeight="1" x14ac:dyDescent="0.2">
      <c r="H2327" s="36"/>
    </row>
    <row r="2328" spans="8:8" s="32" customFormat="1" ht="12.75" customHeight="1" x14ac:dyDescent="0.2">
      <c r="H2328" s="36"/>
    </row>
    <row r="2329" spans="8:8" s="32" customFormat="1" ht="12.75" customHeight="1" x14ac:dyDescent="0.2">
      <c r="H2329" s="36"/>
    </row>
    <row r="2330" spans="8:8" s="32" customFormat="1" ht="12.75" customHeight="1" x14ac:dyDescent="0.2">
      <c r="H2330" s="36"/>
    </row>
    <row r="2331" spans="8:8" s="32" customFormat="1" ht="12.75" customHeight="1" x14ac:dyDescent="0.2">
      <c r="H2331" s="36"/>
    </row>
    <row r="2332" spans="8:8" s="32" customFormat="1" ht="12.75" customHeight="1" x14ac:dyDescent="0.2">
      <c r="H2332" s="36"/>
    </row>
    <row r="2333" spans="8:8" s="32" customFormat="1" ht="12.75" customHeight="1" x14ac:dyDescent="0.2">
      <c r="H2333" s="36"/>
    </row>
    <row r="2334" spans="8:8" s="32" customFormat="1" ht="12.75" customHeight="1" x14ac:dyDescent="0.2">
      <c r="H2334" s="36"/>
    </row>
    <row r="2335" spans="8:8" s="32" customFormat="1" ht="12.75" customHeight="1" x14ac:dyDescent="0.2">
      <c r="H2335" s="36"/>
    </row>
    <row r="2336" spans="8:8" s="32" customFormat="1" ht="12.75" customHeight="1" x14ac:dyDescent="0.2">
      <c r="H2336" s="36"/>
    </row>
    <row r="2337" spans="8:8" s="32" customFormat="1" ht="12.75" customHeight="1" x14ac:dyDescent="0.2">
      <c r="H2337" s="36"/>
    </row>
    <row r="2338" spans="8:8" s="32" customFormat="1" ht="12.75" customHeight="1" x14ac:dyDescent="0.2">
      <c r="H2338" s="36"/>
    </row>
    <row r="2339" spans="8:8" s="32" customFormat="1" ht="12.75" customHeight="1" x14ac:dyDescent="0.2">
      <c r="H2339" s="36"/>
    </row>
    <row r="2340" spans="8:8" s="32" customFormat="1" ht="12.75" customHeight="1" x14ac:dyDescent="0.2">
      <c r="H2340" s="36"/>
    </row>
    <row r="2341" spans="8:8" s="32" customFormat="1" ht="12.75" customHeight="1" x14ac:dyDescent="0.2">
      <c r="H2341" s="36"/>
    </row>
    <row r="2342" spans="8:8" s="32" customFormat="1" ht="12.75" customHeight="1" x14ac:dyDescent="0.2">
      <c r="H2342" s="36"/>
    </row>
    <row r="2343" spans="8:8" s="32" customFormat="1" ht="12.75" customHeight="1" x14ac:dyDescent="0.2">
      <c r="H2343" s="36"/>
    </row>
    <row r="2344" spans="8:8" s="32" customFormat="1" ht="12.75" customHeight="1" x14ac:dyDescent="0.2">
      <c r="H2344" s="36"/>
    </row>
    <row r="2345" spans="8:8" s="32" customFormat="1" ht="12.75" customHeight="1" x14ac:dyDescent="0.2">
      <c r="H2345" s="36"/>
    </row>
    <row r="2346" spans="8:8" s="32" customFormat="1" ht="12.75" customHeight="1" x14ac:dyDescent="0.2">
      <c r="H2346" s="36"/>
    </row>
    <row r="2347" spans="8:8" s="32" customFormat="1" ht="12.75" customHeight="1" x14ac:dyDescent="0.2">
      <c r="H2347" s="36"/>
    </row>
    <row r="2348" spans="8:8" s="32" customFormat="1" ht="12.75" customHeight="1" x14ac:dyDescent="0.2">
      <c r="H2348" s="36"/>
    </row>
    <row r="2349" spans="8:8" s="32" customFormat="1" ht="12.75" customHeight="1" x14ac:dyDescent="0.2">
      <c r="H2349" s="36"/>
    </row>
    <row r="2350" spans="8:8" s="32" customFormat="1" ht="12.75" customHeight="1" x14ac:dyDescent="0.2">
      <c r="H2350" s="36"/>
    </row>
    <row r="2351" spans="8:8" s="32" customFormat="1" ht="12.75" customHeight="1" x14ac:dyDescent="0.2">
      <c r="H2351" s="36"/>
    </row>
    <row r="2352" spans="8:8" s="32" customFormat="1" ht="12.75" customHeight="1" x14ac:dyDescent="0.2">
      <c r="H2352" s="36"/>
    </row>
    <row r="2353" spans="8:8" s="32" customFormat="1" ht="12.75" customHeight="1" x14ac:dyDescent="0.2">
      <c r="H2353" s="36"/>
    </row>
    <row r="2354" spans="8:8" s="32" customFormat="1" ht="12.75" customHeight="1" x14ac:dyDescent="0.2">
      <c r="H2354" s="36"/>
    </row>
    <row r="2355" spans="8:8" s="32" customFormat="1" ht="12.75" customHeight="1" x14ac:dyDescent="0.2">
      <c r="H2355" s="36"/>
    </row>
    <row r="2356" spans="8:8" s="32" customFormat="1" ht="12.75" customHeight="1" x14ac:dyDescent="0.2">
      <c r="H2356" s="36"/>
    </row>
    <row r="2357" spans="8:8" s="32" customFormat="1" ht="12.75" customHeight="1" x14ac:dyDescent="0.2">
      <c r="H2357" s="36"/>
    </row>
    <row r="2358" spans="8:8" s="32" customFormat="1" ht="12.75" customHeight="1" x14ac:dyDescent="0.2">
      <c r="H2358" s="36"/>
    </row>
    <row r="2359" spans="8:8" s="32" customFormat="1" ht="12.75" customHeight="1" x14ac:dyDescent="0.2">
      <c r="H2359" s="36"/>
    </row>
    <row r="2360" spans="8:8" s="32" customFormat="1" ht="12.75" customHeight="1" x14ac:dyDescent="0.2">
      <c r="H2360" s="36"/>
    </row>
    <row r="2361" spans="8:8" s="32" customFormat="1" ht="12.75" customHeight="1" x14ac:dyDescent="0.2">
      <c r="H2361" s="36"/>
    </row>
    <row r="2362" spans="8:8" s="32" customFormat="1" ht="12.75" customHeight="1" x14ac:dyDescent="0.2">
      <c r="H2362" s="36"/>
    </row>
    <row r="2363" spans="8:8" s="32" customFormat="1" ht="12.75" customHeight="1" x14ac:dyDescent="0.2">
      <c r="H2363" s="36"/>
    </row>
    <row r="2364" spans="8:8" s="32" customFormat="1" ht="12.75" customHeight="1" x14ac:dyDescent="0.2">
      <c r="H2364" s="36"/>
    </row>
    <row r="2365" spans="8:8" s="32" customFormat="1" ht="12.75" customHeight="1" x14ac:dyDescent="0.2">
      <c r="H2365" s="36"/>
    </row>
    <row r="2366" spans="8:8" s="32" customFormat="1" ht="12.75" customHeight="1" x14ac:dyDescent="0.2">
      <c r="H2366" s="36"/>
    </row>
    <row r="2367" spans="8:8" s="32" customFormat="1" ht="12.75" customHeight="1" x14ac:dyDescent="0.2">
      <c r="H2367" s="36"/>
    </row>
    <row r="2368" spans="8:8" s="32" customFormat="1" ht="12.75" customHeight="1" x14ac:dyDescent="0.2">
      <c r="H2368" s="36"/>
    </row>
    <row r="2369" spans="8:8" s="32" customFormat="1" ht="12.75" customHeight="1" x14ac:dyDescent="0.2">
      <c r="H2369" s="36"/>
    </row>
    <row r="2370" spans="8:8" s="32" customFormat="1" ht="12.75" customHeight="1" x14ac:dyDescent="0.2">
      <c r="H2370" s="36"/>
    </row>
    <row r="2371" spans="8:8" s="32" customFormat="1" ht="12.75" customHeight="1" x14ac:dyDescent="0.2">
      <c r="H2371" s="36"/>
    </row>
    <row r="2372" spans="8:8" s="32" customFormat="1" ht="12.75" customHeight="1" x14ac:dyDescent="0.2">
      <c r="H2372" s="36"/>
    </row>
    <row r="2373" spans="8:8" s="32" customFormat="1" ht="12.75" customHeight="1" x14ac:dyDescent="0.2">
      <c r="H2373" s="36"/>
    </row>
    <row r="2374" spans="8:8" s="32" customFormat="1" ht="12.75" customHeight="1" x14ac:dyDescent="0.2">
      <c r="H2374" s="36"/>
    </row>
    <row r="2375" spans="8:8" s="32" customFormat="1" ht="12.75" customHeight="1" x14ac:dyDescent="0.2">
      <c r="H2375" s="36"/>
    </row>
    <row r="2376" spans="8:8" s="32" customFormat="1" ht="12.75" customHeight="1" x14ac:dyDescent="0.2">
      <c r="H2376" s="36"/>
    </row>
    <row r="2377" spans="8:8" s="32" customFormat="1" ht="12.75" customHeight="1" x14ac:dyDescent="0.2">
      <c r="H2377" s="36"/>
    </row>
    <row r="2378" spans="8:8" s="32" customFormat="1" ht="12.75" customHeight="1" x14ac:dyDescent="0.2">
      <c r="H2378" s="36"/>
    </row>
    <row r="2379" spans="8:8" s="32" customFormat="1" ht="12.75" customHeight="1" x14ac:dyDescent="0.2">
      <c r="H2379" s="36"/>
    </row>
    <row r="2380" spans="8:8" s="32" customFormat="1" ht="12.75" customHeight="1" x14ac:dyDescent="0.2">
      <c r="H2380" s="36"/>
    </row>
    <row r="2381" spans="8:8" s="32" customFormat="1" ht="12.75" customHeight="1" x14ac:dyDescent="0.2">
      <c r="H2381" s="36"/>
    </row>
    <row r="2382" spans="8:8" s="32" customFormat="1" ht="12.75" customHeight="1" x14ac:dyDescent="0.2">
      <c r="H2382" s="36"/>
    </row>
    <row r="2383" spans="8:8" s="32" customFormat="1" ht="12.75" customHeight="1" x14ac:dyDescent="0.2">
      <c r="H2383" s="36"/>
    </row>
    <row r="2384" spans="8:8" s="32" customFormat="1" ht="12.75" customHeight="1" x14ac:dyDescent="0.2">
      <c r="H2384" s="36"/>
    </row>
    <row r="2385" spans="8:8" s="32" customFormat="1" ht="12.75" customHeight="1" x14ac:dyDescent="0.2">
      <c r="H2385" s="36"/>
    </row>
    <row r="2386" spans="8:8" s="32" customFormat="1" ht="12.75" customHeight="1" x14ac:dyDescent="0.2">
      <c r="H2386" s="36"/>
    </row>
    <row r="2387" spans="8:8" s="32" customFormat="1" ht="12.75" customHeight="1" x14ac:dyDescent="0.2">
      <c r="H2387" s="36"/>
    </row>
    <row r="2388" spans="8:8" s="32" customFormat="1" ht="12.75" customHeight="1" x14ac:dyDescent="0.2">
      <c r="H2388" s="36"/>
    </row>
    <row r="2389" spans="8:8" s="32" customFormat="1" ht="12.75" customHeight="1" x14ac:dyDescent="0.2">
      <c r="H2389" s="36"/>
    </row>
    <row r="2390" spans="8:8" s="32" customFormat="1" ht="12.75" customHeight="1" x14ac:dyDescent="0.2">
      <c r="H2390" s="36"/>
    </row>
    <row r="2391" spans="8:8" s="32" customFormat="1" ht="12.75" customHeight="1" x14ac:dyDescent="0.2">
      <c r="H2391" s="36"/>
    </row>
    <row r="2392" spans="8:8" s="32" customFormat="1" ht="12.75" customHeight="1" x14ac:dyDescent="0.2">
      <c r="H2392" s="36"/>
    </row>
    <row r="2393" spans="8:8" s="32" customFormat="1" ht="12.75" customHeight="1" x14ac:dyDescent="0.2">
      <c r="H2393" s="36"/>
    </row>
    <row r="2394" spans="8:8" s="32" customFormat="1" ht="12.75" customHeight="1" x14ac:dyDescent="0.2">
      <c r="H2394" s="36"/>
    </row>
    <row r="2395" spans="8:8" s="32" customFormat="1" ht="12.75" customHeight="1" x14ac:dyDescent="0.2">
      <c r="H2395" s="36"/>
    </row>
    <row r="2396" spans="8:8" s="32" customFormat="1" ht="12.75" customHeight="1" x14ac:dyDescent="0.2">
      <c r="H2396" s="36"/>
    </row>
    <row r="2397" spans="8:8" s="32" customFormat="1" ht="12.75" customHeight="1" x14ac:dyDescent="0.2">
      <c r="H2397" s="36"/>
    </row>
    <row r="2398" spans="8:8" s="32" customFormat="1" ht="12.75" customHeight="1" x14ac:dyDescent="0.2">
      <c r="H2398" s="36"/>
    </row>
    <row r="2399" spans="8:8" s="32" customFormat="1" ht="12.75" customHeight="1" x14ac:dyDescent="0.2">
      <c r="H2399" s="36"/>
    </row>
    <row r="2400" spans="8:8" s="32" customFormat="1" ht="12.75" customHeight="1" x14ac:dyDescent="0.2">
      <c r="H2400" s="36"/>
    </row>
    <row r="2401" spans="8:8" s="32" customFormat="1" ht="12.75" customHeight="1" x14ac:dyDescent="0.2">
      <c r="H2401" s="36"/>
    </row>
    <row r="2402" spans="8:8" s="32" customFormat="1" ht="12.75" customHeight="1" x14ac:dyDescent="0.2">
      <c r="H2402" s="36"/>
    </row>
    <row r="2403" spans="8:8" s="32" customFormat="1" ht="12.75" customHeight="1" x14ac:dyDescent="0.2">
      <c r="H2403" s="36"/>
    </row>
    <row r="2404" spans="8:8" s="32" customFormat="1" ht="12.75" customHeight="1" x14ac:dyDescent="0.2">
      <c r="H2404" s="36"/>
    </row>
    <row r="2405" spans="8:8" s="32" customFormat="1" ht="12.75" customHeight="1" x14ac:dyDescent="0.2">
      <c r="H2405" s="36"/>
    </row>
    <row r="2406" spans="8:8" s="32" customFormat="1" ht="12.75" customHeight="1" x14ac:dyDescent="0.2">
      <c r="H2406" s="36"/>
    </row>
    <row r="2407" spans="8:8" s="32" customFormat="1" ht="12.75" customHeight="1" x14ac:dyDescent="0.2">
      <c r="H2407" s="36"/>
    </row>
    <row r="2408" spans="8:8" s="32" customFormat="1" ht="12.75" customHeight="1" x14ac:dyDescent="0.2">
      <c r="H2408" s="36"/>
    </row>
    <row r="2409" spans="8:8" s="32" customFormat="1" ht="12.75" customHeight="1" x14ac:dyDescent="0.2">
      <c r="H2409" s="36"/>
    </row>
    <row r="2410" spans="8:8" s="32" customFormat="1" ht="12.75" customHeight="1" x14ac:dyDescent="0.2">
      <c r="H2410" s="36"/>
    </row>
    <row r="2411" spans="8:8" s="32" customFormat="1" ht="12.75" customHeight="1" x14ac:dyDescent="0.2">
      <c r="H2411" s="36"/>
    </row>
    <row r="2412" spans="8:8" s="32" customFormat="1" ht="12.75" customHeight="1" x14ac:dyDescent="0.2">
      <c r="H2412" s="36"/>
    </row>
    <row r="2413" spans="8:8" s="32" customFormat="1" ht="12.75" customHeight="1" x14ac:dyDescent="0.2">
      <c r="H2413" s="36"/>
    </row>
    <row r="2414" spans="8:8" s="32" customFormat="1" ht="12.75" customHeight="1" x14ac:dyDescent="0.2">
      <c r="H2414" s="36"/>
    </row>
    <row r="2415" spans="8:8" s="32" customFormat="1" ht="12.75" customHeight="1" x14ac:dyDescent="0.2">
      <c r="H2415" s="36"/>
    </row>
    <row r="2416" spans="8:8" s="32" customFormat="1" ht="12.75" customHeight="1" x14ac:dyDescent="0.2">
      <c r="H2416" s="36"/>
    </row>
    <row r="2417" spans="8:8" s="32" customFormat="1" ht="12.75" customHeight="1" x14ac:dyDescent="0.2">
      <c r="H2417" s="36"/>
    </row>
    <row r="2418" spans="8:8" s="32" customFormat="1" ht="12.75" customHeight="1" x14ac:dyDescent="0.2">
      <c r="H2418" s="36"/>
    </row>
    <row r="2419" spans="8:8" s="32" customFormat="1" ht="12.75" customHeight="1" x14ac:dyDescent="0.2">
      <c r="H2419" s="36"/>
    </row>
    <row r="2420" spans="8:8" s="32" customFormat="1" ht="12.75" customHeight="1" x14ac:dyDescent="0.2">
      <c r="H2420" s="36"/>
    </row>
    <row r="2421" spans="8:8" s="32" customFormat="1" ht="12.75" customHeight="1" x14ac:dyDescent="0.2">
      <c r="H2421" s="36"/>
    </row>
    <row r="2422" spans="8:8" s="32" customFormat="1" ht="12.75" customHeight="1" x14ac:dyDescent="0.2">
      <c r="H2422" s="36"/>
    </row>
    <row r="2423" spans="8:8" s="32" customFormat="1" ht="12.75" customHeight="1" x14ac:dyDescent="0.2">
      <c r="H2423" s="36"/>
    </row>
    <row r="2424" spans="8:8" s="32" customFormat="1" ht="12.75" customHeight="1" x14ac:dyDescent="0.2">
      <c r="H2424" s="36"/>
    </row>
    <row r="2425" spans="8:8" s="32" customFormat="1" ht="12.75" customHeight="1" x14ac:dyDescent="0.2">
      <c r="H2425" s="36"/>
    </row>
    <row r="2426" spans="8:8" s="32" customFormat="1" ht="12.75" customHeight="1" x14ac:dyDescent="0.2">
      <c r="H2426" s="36"/>
    </row>
    <row r="2427" spans="8:8" s="32" customFormat="1" ht="12.75" customHeight="1" x14ac:dyDescent="0.2">
      <c r="H2427" s="36"/>
    </row>
    <row r="2428" spans="8:8" s="32" customFormat="1" ht="12.75" customHeight="1" x14ac:dyDescent="0.2">
      <c r="H2428" s="36"/>
    </row>
    <row r="2429" spans="8:8" s="32" customFormat="1" ht="12.75" customHeight="1" x14ac:dyDescent="0.2">
      <c r="H2429" s="36"/>
    </row>
    <row r="2430" spans="8:8" s="32" customFormat="1" ht="12.75" customHeight="1" x14ac:dyDescent="0.2">
      <c r="H2430" s="36"/>
    </row>
    <row r="2431" spans="8:8" s="32" customFormat="1" ht="12.75" customHeight="1" x14ac:dyDescent="0.2">
      <c r="H2431" s="36"/>
    </row>
    <row r="2432" spans="8:8" s="32" customFormat="1" ht="12.75" customHeight="1" x14ac:dyDescent="0.2">
      <c r="H2432" s="36"/>
    </row>
    <row r="2433" spans="8:8" s="32" customFormat="1" ht="12.75" customHeight="1" x14ac:dyDescent="0.2">
      <c r="H2433" s="36"/>
    </row>
    <row r="2434" spans="8:8" s="32" customFormat="1" ht="12.75" customHeight="1" x14ac:dyDescent="0.2">
      <c r="H2434" s="36"/>
    </row>
    <row r="2435" spans="8:8" s="32" customFormat="1" ht="12.75" customHeight="1" x14ac:dyDescent="0.2">
      <c r="H2435" s="36"/>
    </row>
    <row r="2436" spans="8:8" s="32" customFormat="1" ht="12.75" customHeight="1" x14ac:dyDescent="0.2">
      <c r="H2436" s="36"/>
    </row>
    <row r="2437" spans="8:8" s="32" customFormat="1" ht="12.75" customHeight="1" x14ac:dyDescent="0.2">
      <c r="H2437" s="36"/>
    </row>
    <row r="2438" spans="8:8" s="32" customFormat="1" ht="12.75" customHeight="1" x14ac:dyDescent="0.2">
      <c r="H2438" s="36"/>
    </row>
    <row r="2439" spans="8:8" s="32" customFormat="1" ht="12.75" customHeight="1" x14ac:dyDescent="0.2">
      <c r="H2439" s="36"/>
    </row>
    <row r="2440" spans="8:8" s="32" customFormat="1" ht="12.75" customHeight="1" x14ac:dyDescent="0.2">
      <c r="H2440" s="36"/>
    </row>
    <row r="2441" spans="8:8" s="32" customFormat="1" ht="12.75" customHeight="1" x14ac:dyDescent="0.2">
      <c r="H2441" s="36"/>
    </row>
    <row r="2442" spans="8:8" s="32" customFormat="1" ht="12.75" customHeight="1" x14ac:dyDescent="0.2">
      <c r="H2442" s="36"/>
    </row>
    <row r="2443" spans="8:8" s="32" customFormat="1" ht="12.75" customHeight="1" x14ac:dyDescent="0.2">
      <c r="H2443" s="36"/>
    </row>
    <row r="2444" spans="8:8" s="32" customFormat="1" ht="12.75" customHeight="1" x14ac:dyDescent="0.2">
      <c r="H2444" s="36"/>
    </row>
    <row r="2445" spans="8:8" s="32" customFormat="1" ht="12.75" customHeight="1" x14ac:dyDescent="0.2">
      <c r="H2445" s="36"/>
    </row>
    <row r="2446" spans="8:8" s="32" customFormat="1" ht="12.75" customHeight="1" x14ac:dyDescent="0.2">
      <c r="H2446" s="36"/>
    </row>
    <row r="2447" spans="8:8" s="32" customFormat="1" ht="12.75" customHeight="1" x14ac:dyDescent="0.2">
      <c r="H2447" s="36"/>
    </row>
    <row r="2448" spans="8:8" s="32" customFormat="1" ht="12.75" customHeight="1" x14ac:dyDescent="0.2">
      <c r="H2448" s="36"/>
    </row>
    <row r="2449" spans="8:8" s="32" customFormat="1" ht="12.75" customHeight="1" x14ac:dyDescent="0.2">
      <c r="H2449" s="36"/>
    </row>
    <row r="2450" spans="8:8" s="32" customFormat="1" ht="12.75" customHeight="1" x14ac:dyDescent="0.2">
      <c r="H2450" s="36"/>
    </row>
    <row r="2451" spans="8:8" s="32" customFormat="1" ht="12.75" customHeight="1" x14ac:dyDescent="0.2">
      <c r="H2451" s="36"/>
    </row>
    <row r="2452" spans="8:8" s="32" customFormat="1" ht="12.75" customHeight="1" x14ac:dyDescent="0.2">
      <c r="H2452" s="36"/>
    </row>
    <row r="2453" spans="8:8" s="32" customFormat="1" ht="12.75" customHeight="1" x14ac:dyDescent="0.2">
      <c r="H2453" s="36"/>
    </row>
    <row r="2454" spans="8:8" s="32" customFormat="1" ht="12.75" customHeight="1" x14ac:dyDescent="0.2">
      <c r="H2454" s="36"/>
    </row>
    <row r="2455" spans="8:8" s="32" customFormat="1" ht="12.75" customHeight="1" x14ac:dyDescent="0.2">
      <c r="H2455" s="36"/>
    </row>
    <row r="2456" spans="8:8" s="32" customFormat="1" ht="12.75" customHeight="1" x14ac:dyDescent="0.2">
      <c r="H2456" s="36"/>
    </row>
    <row r="2457" spans="8:8" s="32" customFormat="1" ht="12.75" customHeight="1" x14ac:dyDescent="0.2">
      <c r="H2457" s="36"/>
    </row>
    <row r="2458" spans="8:8" s="32" customFormat="1" ht="12.75" customHeight="1" x14ac:dyDescent="0.2">
      <c r="H2458" s="36"/>
    </row>
    <row r="2459" spans="8:8" s="32" customFormat="1" ht="12.75" customHeight="1" x14ac:dyDescent="0.2">
      <c r="H2459" s="36"/>
    </row>
    <row r="2460" spans="8:8" s="32" customFormat="1" ht="12.75" customHeight="1" x14ac:dyDescent="0.2">
      <c r="H2460" s="36"/>
    </row>
    <row r="2461" spans="8:8" s="32" customFormat="1" ht="12.75" customHeight="1" x14ac:dyDescent="0.2">
      <c r="H2461" s="36"/>
    </row>
    <row r="2462" spans="8:8" s="32" customFormat="1" ht="12.75" customHeight="1" x14ac:dyDescent="0.2">
      <c r="H2462" s="36"/>
    </row>
    <row r="2463" spans="8:8" s="32" customFormat="1" ht="12.75" customHeight="1" x14ac:dyDescent="0.2">
      <c r="H2463" s="36"/>
    </row>
    <row r="2464" spans="8:8" s="32" customFormat="1" ht="12.75" customHeight="1" x14ac:dyDescent="0.2">
      <c r="H2464" s="36"/>
    </row>
    <row r="2465" spans="8:8" s="32" customFormat="1" ht="12.75" customHeight="1" x14ac:dyDescent="0.2">
      <c r="H2465" s="36"/>
    </row>
    <row r="2466" spans="8:8" s="32" customFormat="1" ht="12.75" customHeight="1" x14ac:dyDescent="0.2">
      <c r="H2466" s="36"/>
    </row>
    <row r="2467" spans="8:8" s="32" customFormat="1" ht="12.75" customHeight="1" x14ac:dyDescent="0.2">
      <c r="H2467" s="36"/>
    </row>
    <row r="2468" spans="8:8" s="32" customFormat="1" ht="12.75" customHeight="1" x14ac:dyDescent="0.2">
      <c r="H2468" s="36"/>
    </row>
    <row r="2469" spans="8:8" s="32" customFormat="1" ht="12.75" customHeight="1" x14ac:dyDescent="0.2">
      <c r="H2469" s="36"/>
    </row>
    <row r="2470" spans="8:8" s="32" customFormat="1" ht="12.75" customHeight="1" x14ac:dyDescent="0.2">
      <c r="H2470" s="36"/>
    </row>
    <row r="2471" spans="8:8" s="32" customFormat="1" ht="12.75" customHeight="1" x14ac:dyDescent="0.2">
      <c r="H2471" s="36"/>
    </row>
    <row r="2472" spans="8:8" s="32" customFormat="1" ht="12.75" customHeight="1" x14ac:dyDescent="0.2">
      <c r="H2472" s="36"/>
    </row>
    <row r="2473" spans="8:8" s="32" customFormat="1" ht="12.75" customHeight="1" x14ac:dyDescent="0.2">
      <c r="H2473" s="36"/>
    </row>
    <row r="2474" spans="8:8" s="32" customFormat="1" ht="12.75" customHeight="1" x14ac:dyDescent="0.2">
      <c r="H2474" s="36"/>
    </row>
    <row r="2475" spans="8:8" s="32" customFormat="1" ht="12.75" customHeight="1" x14ac:dyDescent="0.2">
      <c r="H2475" s="36"/>
    </row>
    <row r="2476" spans="8:8" s="32" customFormat="1" ht="12.75" customHeight="1" x14ac:dyDescent="0.2">
      <c r="H2476" s="36"/>
    </row>
    <row r="2477" spans="8:8" s="32" customFormat="1" ht="12.75" customHeight="1" x14ac:dyDescent="0.2">
      <c r="H2477" s="36"/>
    </row>
    <row r="2478" spans="8:8" s="32" customFormat="1" ht="12.75" customHeight="1" x14ac:dyDescent="0.2">
      <c r="H2478" s="36"/>
    </row>
    <row r="2479" spans="8:8" s="32" customFormat="1" ht="12.75" customHeight="1" x14ac:dyDescent="0.2">
      <c r="H2479" s="36"/>
    </row>
    <row r="2480" spans="8:8" s="32" customFormat="1" ht="12.75" customHeight="1" x14ac:dyDescent="0.2">
      <c r="H2480" s="36"/>
    </row>
    <row r="2481" spans="8:8" s="32" customFormat="1" ht="12.75" customHeight="1" x14ac:dyDescent="0.2">
      <c r="H2481" s="36"/>
    </row>
    <row r="2482" spans="8:8" s="32" customFormat="1" ht="12.75" customHeight="1" x14ac:dyDescent="0.2">
      <c r="H2482" s="36"/>
    </row>
    <row r="2483" spans="8:8" s="32" customFormat="1" ht="12.75" customHeight="1" x14ac:dyDescent="0.2">
      <c r="H2483" s="36"/>
    </row>
    <row r="2484" spans="8:8" s="32" customFormat="1" ht="12.75" customHeight="1" x14ac:dyDescent="0.2">
      <c r="H2484" s="36"/>
    </row>
    <row r="2485" spans="8:8" s="32" customFormat="1" ht="12.75" customHeight="1" x14ac:dyDescent="0.2">
      <c r="H2485" s="36"/>
    </row>
    <row r="2486" spans="8:8" s="32" customFormat="1" ht="12.75" customHeight="1" x14ac:dyDescent="0.2">
      <c r="H2486" s="36"/>
    </row>
    <row r="2487" spans="8:8" s="32" customFormat="1" ht="12.75" customHeight="1" x14ac:dyDescent="0.2">
      <c r="H2487" s="36"/>
    </row>
    <row r="2488" spans="8:8" s="32" customFormat="1" ht="12.75" customHeight="1" x14ac:dyDescent="0.2">
      <c r="H2488" s="36"/>
    </row>
    <row r="2489" spans="8:8" s="32" customFormat="1" ht="12.75" customHeight="1" x14ac:dyDescent="0.2">
      <c r="H2489" s="36"/>
    </row>
    <row r="2490" spans="8:8" s="32" customFormat="1" ht="12.75" customHeight="1" x14ac:dyDescent="0.2">
      <c r="H2490" s="36"/>
    </row>
    <row r="2491" spans="8:8" s="32" customFormat="1" ht="12.75" customHeight="1" x14ac:dyDescent="0.2">
      <c r="H2491" s="36"/>
    </row>
    <row r="2492" spans="8:8" s="32" customFormat="1" ht="12.75" customHeight="1" x14ac:dyDescent="0.2">
      <c r="H2492" s="36"/>
    </row>
    <row r="2493" spans="8:8" s="32" customFormat="1" ht="12.75" customHeight="1" x14ac:dyDescent="0.2">
      <c r="H2493" s="36"/>
    </row>
    <row r="2494" spans="8:8" s="32" customFormat="1" ht="12.75" customHeight="1" x14ac:dyDescent="0.2">
      <c r="H2494" s="36"/>
    </row>
    <row r="2495" spans="8:8" s="32" customFormat="1" ht="12.75" customHeight="1" x14ac:dyDescent="0.2">
      <c r="H2495" s="36"/>
    </row>
    <row r="2496" spans="8:8" s="32" customFormat="1" ht="12.75" customHeight="1" x14ac:dyDescent="0.2">
      <c r="H2496" s="36"/>
    </row>
    <row r="2497" spans="8:8" s="32" customFormat="1" ht="12.75" customHeight="1" x14ac:dyDescent="0.2">
      <c r="H2497" s="36"/>
    </row>
    <row r="2498" spans="8:8" s="32" customFormat="1" ht="12.75" customHeight="1" x14ac:dyDescent="0.2">
      <c r="H2498" s="36"/>
    </row>
    <row r="2499" spans="8:8" s="32" customFormat="1" ht="12.75" customHeight="1" x14ac:dyDescent="0.2">
      <c r="H2499" s="36"/>
    </row>
    <row r="2500" spans="8:8" s="32" customFormat="1" ht="12.75" customHeight="1" x14ac:dyDescent="0.2">
      <c r="H2500" s="36"/>
    </row>
    <row r="2501" spans="8:8" s="32" customFormat="1" ht="12.75" customHeight="1" x14ac:dyDescent="0.2">
      <c r="H2501" s="36"/>
    </row>
    <row r="2502" spans="8:8" s="32" customFormat="1" ht="12.75" customHeight="1" x14ac:dyDescent="0.2">
      <c r="H2502" s="36"/>
    </row>
    <row r="2503" spans="8:8" s="32" customFormat="1" ht="12.75" customHeight="1" x14ac:dyDescent="0.2">
      <c r="H2503" s="36"/>
    </row>
    <row r="2504" spans="8:8" s="32" customFormat="1" ht="12.75" customHeight="1" x14ac:dyDescent="0.2">
      <c r="H2504" s="36"/>
    </row>
    <row r="2505" spans="8:8" s="32" customFormat="1" ht="12.75" customHeight="1" x14ac:dyDescent="0.2">
      <c r="H2505" s="36"/>
    </row>
    <row r="2506" spans="8:8" s="32" customFormat="1" ht="12.75" customHeight="1" x14ac:dyDescent="0.2">
      <c r="H2506" s="36"/>
    </row>
    <row r="2507" spans="8:8" s="32" customFormat="1" ht="12.75" customHeight="1" x14ac:dyDescent="0.2">
      <c r="H2507" s="36"/>
    </row>
    <row r="2508" spans="8:8" s="32" customFormat="1" ht="12.75" customHeight="1" x14ac:dyDescent="0.2">
      <c r="H2508" s="36"/>
    </row>
    <row r="2509" spans="8:8" s="32" customFormat="1" ht="12.75" customHeight="1" x14ac:dyDescent="0.2">
      <c r="H2509" s="36"/>
    </row>
    <row r="2510" spans="8:8" s="32" customFormat="1" ht="12.75" customHeight="1" x14ac:dyDescent="0.2">
      <c r="H2510" s="36"/>
    </row>
    <row r="2511" spans="8:8" s="32" customFormat="1" ht="12.75" customHeight="1" x14ac:dyDescent="0.2">
      <c r="H2511" s="36"/>
    </row>
    <row r="2512" spans="8:8" s="32" customFormat="1" ht="12.75" customHeight="1" x14ac:dyDescent="0.2">
      <c r="H2512" s="36"/>
    </row>
    <row r="2513" spans="8:8" s="32" customFormat="1" ht="12.75" customHeight="1" x14ac:dyDescent="0.2">
      <c r="H2513" s="36"/>
    </row>
    <row r="2514" spans="8:8" s="32" customFormat="1" ht="12.75" customHeight="1" x14ac:dyDescent="0.2">
      <c r="H2514" s="36"/>
    </row>
    <row r="2515" spans="8:8" s="32" customFormat="1" ht="12.75" customHeight="1" x14ac:dyDescent="0.2">
      <c r="H2515" s="36"/>
    </row>
    <row r="2516" spans="8:8" s="32" customFormat="1" ht="12.75" customHeight="1" x14ac:dyDescent="0.2">
      <c r="H2516" s="36"/>
    </row>
    <row r="2517" spans="8:8" s="32" customFormat="1" ht="12.75" customHeight="1" x14ac:dyDescent="0.2">
      <c r="H2517" s="36"/>
    </row>
    <row r="2518" spans="8:8" s="32" customFormat="1" ht="12.75" customHeight="1" x14ac:dyDescent="0.2">
      <c r="H2518" s="36"/>
    </row>
    <row r="2519" spans="8:8" s="32" customFormat="1" ht="12.75" customHeight="1" x14ac:dyDescent="0.2">
      <c r="H2519" s="36"/>
    </row>
    <row r="2520" spans="8:8" s="32" customFormat="1" ht="12.75" customHeight="1" x14ac:dyDescent="0.2">
      <c r="H2520" s="36"/>
    </row>
    <row r="2521" spans="8:8" s="32" customFormat="1" ht="12.75" customHeight="1" x14ac:dyDescent="0.2">
      <c r="H2521" s="36"/>
    </row>
    <row r="2522" spans="8:8" s="32" customFormat="1" ht="12.75" customHeight="1" x14ac:dyDescent="0.2">
      <c r="H2522" s="36"/>
    </row>
    <row r="2523" spans="8:8" s="32" customFormat="1" ht="12.75" customHeight="1" x14ac:dyDescent="0.2">
      <c r="H2523" s="36"/>
    </row>
    <row r="2524" spans="8:8" s="32" customFormat="1" ht="12.75" customHeight="1" x14ac:dyDescent="0.2">
      <c r="H2524" s="36"/>
    </row>
    <row r="2525" spans="8:8" s="32" customFormat="1" ht="12.75" customHeight="1" x14ac:dyDescent="0.2">
      <c r="H2525" s="36"/>
    </row>
    <row r="2526" spans="8:8" s="32" customFormat="1" ht="12.75" customHeight="1" x14ac:dyDescent="0.2">
      <c r="H2526" s="36"/>
    </row>
    <row r="2527" spans="8:8" s="32" customFormat="1" ht="12.75" customHeight="1" x14ac:dyDescent="0.2">
      <c r="H2527" s="36"/>
    </row>
    <row r="2528" spans="8:8" s="32" customFormat="1" ht="12.75" customHeight="1" x14ac:dyDescent="0.2">
      <c r="H2528" s="36"/>
    </row>
    <row r="2529" spans="8:8" s="32" customFormat="1" ht="12.75" customHeight="1" x14ac:dyDescent="0.2">
      <c r="H2529" s="36"/>
    </row>
    <row r="2530" spans="8:8" s="32" customFormat="1" ht="12.75" customHeight="1" x14ac:dyDescent="0.2">
      <c r="H2530" s="36"/>
    </row>
    <row r="2531" spans="8:8" s="32" customFormat="1" ht="12.75" customHeight="1" x14ac:dyDescent="0.2">
      <c r="H2531" s="36"/>
    </row>
    <row r="2532" spans="8:8" s="32" customFormat="1" ht="12.75" customHeight="1" x14ac:dyDescent="0.2">
      <c r="H2532" s="36"/>
    </row>
    <row r="2533" spans="8:8" s="32" customFormat="1" ht="12.75" customHeight="1" x14ac:dyDescent="0.2">
      <c r="H2533" s="36"/>
    </row>
    <row r="2534" spans="8:8" s="32" customFormat="1" ht="12.75" customHeight="1" x14ac:dyDescent="0.2">
      <c r="H2534" s="36"/>
    </row>
    <row r="2535" spans="8:8" s="32" customFormat="1" ht="12.75" customHeight="1" x14ac:dyDescent="0.2">
      <c r="H2535" s="36"/>
    </row>
    <row r="2536" spans="8:8" s="32" customFormat="1" ht="12.75" customHeight="1" x14ac:dyDescent="0.2">
      <c r="H2536" s="36"/>
    </row>
    <row r="2537" spans="8:8" s="32" customFormat="1" ht="12.75" customHeight="1" x14ac:dyDescent="0.2">
      <c r="H2537" s="36"/>
    </row>
    <row r="2538" spans="8:8" s="32" customFormat="1" ht="12.75" customHeight="1" x14ac:dyDescent="0.2">
      <c r="H2538" s="36"/>
    </row>
    <row r="2539" spans="8:8" s="32" customFormat="1" ht="12.75" customHeight="1" x14ac:dyDescent="0.2">
      <c r="H2539" s="36"/>
    </row>
    <row r="2540" spans="8:8" s="32" customFormat="1" ht="12.75" customHeight="1" x14ac:dyDescent="0.2">
      <c r="H2540" s="36"/>
    </row>
    <row r="2541" spans="8:8" s="32" customFormat="1" ht="12.75" customHeight="1" x14ac:dyDescent="0.2">
      <c r="H2541" s="36"/>
    </row>
    <row r="2542" spans="8:8" s="32" customFormat="1" ht="12.75" customHeight="1" x14ac:dyDescent="0.2">
      <c r="H2542" s="36"/>
    </row>
    <row r="2543" spans="8:8" s="32" customFormat="1" ht="12.75" customHeight="1" x14ac:dyDescent="0.2">
      <c r="H2543" s="36"/>
    </row>
    <row r="2544" spans="8:8" s="32" customFormat="1" ht="12.75" customHeight="1" x14ac:dyDescent="0.2">
      <c r="H2544" s="36"/>
    </row>
    <row r="2545" spans="8:8" s="32" customFormat="1" ht="12.75" customHeight="1" x14ac:dyDescent="0.2">
      <c r="H2545" s="36"/>
    </row>
    <row r="2546" spans="8:8" s="32" customFormat="1" ht="12.75" customHeight="1" x14ac:dyDescent="0.2">
      <c r="H2546" s="36"/>
    </row>
    <row r="2547" spans="8:8" s="32" customFormat="1" ht="12.75" customHeight="1" x14ac:dyDescent="0.2">
      <c r="H2547" s="36"/>
    </row>
    <row r="2548" spans="8:8" s="32" customFormat="1" ht="12.75" customHeight="1" x14ac:dyDescent="0.2">
      <c r="H2548" s="36"/>
    </row>
    <row r="2549" spans="8:8" s="32" customFormat="1" ht="12.75" customHeight="1" x14ac:dyDescent="0.2">
      <c r="H2549" s="36"/>
    </row>
    <row r="2550" spans="8:8" s="32" customFormat="1" ht="12.75" customHeight="1" x14ac:dyDescent="0.2">
      <c r="H2550" s="36"/>
    </row>
    <row r="2551" spans="8:8" s="32" customFormat="1" ht="12.75" customHeight="1" x14ac:dyDescent="0.2">
      <c r="H2551" s="36"/>
    </row>
    <row r="2552" spans="8:8" s="32" customFormat="1" ht="12.75" customHeight="1" x14ac:dyDescent="0.2">
      <c r="H2552" s="36"/>
    </row>
    <row r="2553" spans="8:8" s="32" customFormat="1" ht="12.75" customHeight="1" x14ac:dyDescent="0.2">
      <c r="H2553" s="36"/>
    </row>
    <row r="2554" spans="8:8" s="32" customFormat="1" ht="12.75" customHeight="1" x14ac:dyDescent="0.2">
      <c r="H2554" s="36"/>
    </row>
    <row r="2555" spans="8:8" s="32" customFormat="1" ht="12.75" customHeight="1" x14ac:dyDescent="0.2">
      <c r="H2555" s="36"/>
    </row>
    <row r="2556" spans="8:8" s="32" customFormat="1" ht="12.75" customHeight="1" x14ac:dyDescent="0.2">
      <c r="H2556" s="36"/>
    </row>
    <row r="2557" spans="8:8" s="32" customFormat="1" ht="12.75" customHeight="1" x14ac:dyDescent="0.2">
      <c r="H2557" s="36"/>
    </row>
    <row r="2558" spans="8:8" s="32" customFormat="1" ht="12.75" customHeight="1" x14ac:dyDescent="0.2">
      <c r="H2558" s="36"/>
    </row>
    <row r="2559" spans="8:8" s="32" customFormat="1" ht="12.75" customHeight="1" x14ac:dyDescent="0.2">
      <c r="H2559" s="36"/>
    </row>
    <row r="2560" spans="8:8" s="32" customFormat="1" ht="12.75" customHeight="1" x14ac:dyDescent="0.2">
      <c r="H2560" s="36"/>
    </row>
    <row r="2561" spans="8:8" s="32" customFormat="1" ht="12.75" customHeight="1" x14ac:dyDescent="0.2">
      <c r="H2561" s="36"/>
    </row>
    <row r="2562" spans="8:8" s="32" customFormat="1" ht="12.75" customHeight="1" x14ac:dyDescent="0.2">
      <c r="H2562" s="36"/>
    </row>
    <row r="2563" spans="8:8" s="32" customFormat="1" ht="12.75" customHeight="1" x14ac:dyDescent="0.2">
      <c r="H2563" s="36"/>
    </row>
    <row r="2564" spans="8:8" s="32" customFormat="1" ht="12.75" customHeight="1" x14ac:dyDescent="0.2">
      <c r="H2564" s="36"/>
    </row>
    <row r="2565" spans="8:8" s="32" customFormat="1" ht="12.75" customHeight="1" x14ac:dyDescent="0.2">
      <c r="H2565" s="36"/>
    </row>
    <row r="2566" spans="8:8" s="32" customFormat="1" ht="12.75" customHeight="1" x14ac:dyDescent="0.2">
      <c r="H2566" s="36"/>
    </row>
    <row r="2567" spans="8:8" s="32" customFormat="1" ht="12.75" customHeight="1" x14ac:dyDescent="0.2">
      <c r="H2567" s="36"/>
    </row>
    <row r="2568" spans="8:8" s="32" customFormat="1" ht="12.75" customHeight="1" x14ac:dyDescent="0.2">
      <c r="H2568" s="36"/>
    </row>
    <row r="2569" spans="8:8" s="32" customFormat="1" ht="12.75" customHeight="1" x14ac:dyDescent="0.2">
      <c r="H2569" s="36"/>
    </row>
    <row r="2570" spans="8:8" s="32" customFormat="1" ht="12.75" customHeight="1" x14ac:dyDescent="0.2">
      <c r="H2570" s="36"/>
    </row>
    <row r="2571" spans="8:8" s="32" customFormat="1" ht="12.75" customHeight="1" x14ac:dyDescent="0.2">
      <c r="H2571" s="36"/>
    </row>
    <row r="2572" spans="8:8" s="32" customFormat="1" ht="12.75" customHeight="1" x14ac:dyDescent="0.2">
      <c r="H2572" s="36"/>
    </row>
    <row r="2573" spans="8:8" s="32" customFormat="1" ht="12.75" customHeight="1" x14ac:dyDescent="0.2">
      <c r="H2573" s="36"/>
    </row>
    <row r="2574" spans="8:8" s="32" customFormat="1" ht="12.75" customHeight="1" x14ac:dyDescent="0.2">
      <c r="H2574" s="36"/>
    </row>
    <row r="2575" spans="8:8" s="32" customFormat="1" ht="12.75" customHeight="1" x14ac:dyDescent="0.2">
      <c r="H2575" s="36"/>
    </row>
    <row r="2576" spans="8:8" s="32" customFormat="1" ht="12.75" customHeight="1" x14ac:dyDescent="0.2">
      <c r="H2576" s="36"/>
    </row>
    <row r="2577" spans="8:8" s="32" customFormat="1" ht="12.75" customHeight="1" x14ac:dyDescent="0.2">
      <c r="H2577" s="36"/>
    </row>
    <row r="2578" spans="8:8" s="32" customFormat="1" ht="12.75" customHeight="1" x14ac:dyDescent="0.2">
      <c r="H2578" s="36"/>
    </row>
    <row r="2579" spans="8:8" s="32" customFormat="1" ht="12.75" customHeight="1" x14ac:dyDescent="0.2">
      <c r="H2579" s="36"/>
    </row>
    <row r="2580" spans="8:8" s="32" customFormat="1" ht="12.75" customHeight="1" x14ac:dyDescent="0.2">
      <c r="H2580" s="36"/>
    </row>
    <row r="2581" spans="8:8" s="32" customFormat="1" ht="12.75" customHeight="1" x14ac:dyDescent="0.2">
      <c r="H2581" s="36"/>
    </row>
    <row r="2582" spans="8:8" s="32" customFormat="1" ht="12.75" customHeight="1" x14ac:dyDescent="0.2">
      <c r="H2582" s="36"/>
    </row>
    <row r="2583" spans="8:8" s="32" customFormat="1" ht="12.75" customHeight="1" x14ac:dyDescent="0.2">
      <c r="H2583" s="36"/>
    </row>
    <row r="2584" spans="8:8" s="32" customFormat="1" ht="12.75" customHeight="1" x14ac:dyDescent="0.2">
      <c r="H2584" s="36"/>
    </row>
    <row r="2585" spans="8:8" s="32" customFormat="1" ht="12.75" customHeight="1" x14ac:dyDescent="0.2">
      <c r="H2585" s="36"/>
    </row>
    <row r="2586" spans="8:8" s="32" customFormat="1" ht="12.75" customHeight="1" x14ac:dyDescent="0.2">
      <c r="H2586" s="36"/>
    </row>
    <row r="2587" spans="8:8" s="32" customFormat="1" ht="12.75" customHeight="1" x14ac:dyDescent="0.2">
      <c r="H2587" s="36"/>
    </row>
    <row r="2588" spans="8:8" s="32" customFormat="1" ht="12.75" customHeight="1" x14ac:dyDescent="0.2">
      <c r="H2588" s="36"/>
    </row>
    <row r="2589" spans="8:8" s="32" customFormat="1" ht="12.75" customHeight="1" x14ac:dyDescent="0.2">
      <c r="H2589" s="36"/>
    </row>
    <row r="2590" spans="8:8" s="32" customFormat="1" ht="12.75" customHeight="1" x14ac:dyDescent="0.2">
      <c r="H2590" s="36"/>
    </row>
    <row r="2591" spans="8:8" s="32" customFormat="1" ht="12.75" customHeight="1" x14ac:dyDescent="0.2">
      <c r="H2591" s="36"/>
    </row>
    <row r="2592" spans="8:8" s="32" customFormat="1" ht="12.75" customHeight="1" x14ac:dyDescent="0.2">
      <c r="H2592" s="36"/>
    </row>
    <row r="2593" spans="8:8" s="32" customFormat="1" ht="12.75" customHeight="1" x14ac:dyDescent="0.2">
      <c r="H2593" s="36"/>
    </row>
    <row r="2594" spans="8:8" s="32" customFormat="1" ht="12.75" customHeight="1" x14ac:dyDescent="0.2">
      <c r="H2594" s="36"/>
    </row>
    <row r="2595" spans="8:8" s="32" customFormat="1" ht="12.75" customHeight="1" x14ac:dyDescent="0.2">
      <c r="H2595" s="36"/>
    </row>
    <row r="2596" spans="8:8" s="32" customFormat="1" ht="12.75" customHeight="1" x14ac:dyDescent="0.2">
      <c r="H2596" s="36"/>
    </row>
    <row r="2597" spans="8:8" s="32" customFormat="1" ht="12.75" customHeight="1" x14ac:dyDescent="0.2">
      <c r="H2597" s="36"/>
    </row>
    <row r="2598" spans="8:8" s="32" customFormat="1" ht="12.75" customHeight="1" x14ac:dyDescent="0.2">
      <c r="H2598" s="36"/>
    </row>
    <row r="2599" spans="8:8" s="32" customFormat="1" ht="12.75" customHeight="1" x14ac:dyDescent="0.2">
      <c r="H2599" s="36"/>
    </row>
    <row r="2600" spans="8:8" s="32" customFormat="1" ht="12.75" customHeight="1" x14ac:dyDescent="0.2">
      <c r="H2600" s="36"/>
    </row>
    <row r="2601" spans="8:8" s="32" customFormat="1" ht="12.75" customHeight="1" x14ac:dyDescent="0.2">
      <c r="H2601" s="36"/>
    </row>
    <row r="2602" spans="8:8" s="32" customFormat="1" ht="12.75" customHeight="1" x14ac:dyDescent="0.2">
      <c r="H2602" s="36"/>
    </row>
    <row r="2603" spans="8:8" s="32" customFormat="1" ht="12.75" customHeight="1" x14ac:dyDescent="0.2">
      <c r="H2603" s="36"/>
    </row>
    <row r="2604" spans="8:8" s="32" customFormat="1" ht="12.75" customHeight="1" x14ac:dyDescent="0.2">
      <c r="H2604" s="36"/>
    </row>
    <row r="2605" spans="8:8" s="32" customFormat="1" ht="12.75" customHeight="1" x14ac:dyDescent="0.2">
      <c r="H2605" s="36"/>
    </row>
    <row r="2606" spans="8:8" s="32" customFormat="1" ht="12.75" customHeight="1" x14ac:dyDescent="0.2">
      <c r="H2606" s="36"/>
    </row>
    <row r="2607" spans="8:8" s="32" customFormat="1" ht="12.75" customHeight="1" x14ac:dyDescent="0.2">
      <c r="H2607" s="36"/>
    </row>
    <row r="2608" spans="8:8" s="32" customFormat="1" ht="12.75" customHeight="1" x14ac:dyDescent="0.2">
      <c r="H2608" s="36"/>
    </row>
    <row r="2609" spans="8:8" s="32" customFormat="1" ht="12.75" customHeight="1" x14ac:dyDescent="0.2">
      <c r="H2609" s="36"/>
    </row>
    <row r="2610" spans="8:8" s="32" customFormat="1" ht="12.75" customHeight="1" x14ac:dyDescent="0.2">
      <c r="H2610" s="36"/>
    </row>
    <row r="2611" spans="8:8" s="32" customFormat="1" ht="12.75" customHeight="1" x14ac:dyDescent="0.2">
      <c r="H2611" s="36"/>
    </row>
    <row r="2612" spans="8:8" s="32" customFormat="1" ht="12.75" customHeight="1" x14ac:dyDescent="0.2">
      <c r="H2612" s="36"/>
    </row>
    <row r="2613" spans="8:8" s="32" customFormat="1" ht="12.75" customHeight="1" x14ac:dyDescent="0.2">
      <c r="H2613" s="36"/>
    </row>
    <row r="2614" spans="8:8" s="32" customFormat="1" ht="12.75" customHeight="1" x14ac:dyDescent="0.2">
      <c r="H2614" s="36"/>
    </row>
    <row r="2615" spans="8:8" s="32" customFormat="1" ht="12.75" customHeight="1" x14ac:dyDescent="0.2">
      <c r="H2615" s="36"/>
    </row>
    <row r="2616" spans="8:8" s="32" customFormat="1" ht="12.75" customHeight="1" x14ac:dyDescent="0.2">
      <c r="H2616" s="36"/>
    </row>
    <row r="2617" spans="8:8" s="32" customFormat="1" ht="12.75" customHeight="1" x14ac:dyDescent="0.2">
      <c r="H2617" s="36"/>
    </row>
    <row r="2618" spans="8:8" s="32" customFormat="1" ht="12.75" customHeight="1" x14ac:dyDescent="0.2">
      <c r="H2618" s="36"/>
    </row>
    <row r="2619" spans="8:8" s="32" customFormat="1" ht="12.75" customHeight="1" x14ac:dyDescent="0.2">
      <c r="H2619" s="36"/>
    </row>
    <row r="2620" spans="8:8" s="32" customFormat="1" ht="12.75" customHeight="1" x14ac:dyDescent="0.2">
      <c r="H2620" s="36"/>
    </row>
    <row r="2621" spans="8:8" s="32" customFormat="1" ht="12.75" customHeight="1" x14ac:dyDescent="0.2">
      <c r="H2621" s="36"/>
    </row>
    <row r="2622" spans="8:8" s="32" customFormat="1" ht="12.75" customHeight="1" x14ac:dyDescent="0.2">
      <c r="H2622" s="36"/>
    </row>
    <row r="2623" spans="8:8" s="32" customFormat="1" ht="12.75" customHeight="1" x14ac:dyDescent="0.2">
      <c r="H2623" s="36"/>
    </row>
    <row r="2624" spans="8:8" s="32" customFormat="1" ht="12.75" customHeight="1" x14ac:dyDescent="0.2">
      <c r="H2624" s="36"/>
    </row>
    <row r="2625" spans="8:8" s="32" customFormat="1" ht="12.75" customHeight="1" x14ac:dyDescent="0.2">
      <c r="H2625" s="36"/>
    </row>
    <row r="2626" spans="8:8" s="32" customFormat="1" ht="12.75" customHeight="1" x14ac:dyDescent="0.2">
      <c r="H2626" s="36"/>
    </row>
    <row r="2627" spans="8:8" s="32" customFormat="1" ht="12.75" customHeight="1" x14ac:dyDescent="0.2">
      <c r="H2627" s="36"/>
    </row>
    <row r="2628" spans="8:8" s="32" customFormat="1" ht="12.75" customHeight="1" x14ac:dyDescent="0.2">
      <c r="H2628" s="36"/>
    </row>
    <row r="2629" spans="8:8" s="32" customFormat="1" ht="12.75" customHeight="1" x14ac:dyDescent="0.2">
      <c r="H2629" s="36"/>
    </row>
    <row r="2630" spans="8:8" s="32" customFormat="1" ht="12.75" customHeight="1" x14ac:dyDescent="0.2">
      <c r="H2630" s="36"/>
    </row>
    <row r="2631" spans="8:8" s="32" customFormat="1" ht="12.75" customHeight="1" x14ac:dyDescent="0.2">
      <c r="H2631" s="36"/>
    </row>
    <row r="2632" spans="8:8" s="32" customFormat="1" ht="12.75" customHeight="1" x14ac:dyDescent="0.2">
      <c r="H2632" s="36"/>
    </row>
    <row r="2633" spans="8:8" s="32" customFormat="1" ht="12.75" customHeight="1" x14ac:dyDescent="0.2">
      <c r="H2633" s="36"/>
    </row>
    <row r="2634" spans="8:8" s="32" customFormat="1" ht="12.75" customHeight="1" x14ac:dyDescent="0.2">
      <c r="H2634" s="36"/>
    </row>
    <row r="2635" spans="8:8" s="32" customFormat="1" ht="12.75" customHeight="1" x14ac:dyDescent="0.2">
      <c r="H2635" s="36"/>
    </row>
    <row r="2636" spans="8:8" s="32" customFormat="1" ht="12.75" customHeight="1" x14ac:dyDescent="0.2">
      <c r="H2636" s="36"/>
    </row>
    <row r="2637" spans="8:8" s="32" customFormat="1" ht="12.75" customHeight="1" x14ac:dyDescent="0.2">
      <c r="H2637" s="36"/>
    </row>
    <row r="2638" spans="8:8" s="32" customFormat="1" ht="12.75" customHeight="1" x14ac:dyDescent="0.2">
      <c r="H2638" s="36"/>
    </row>
    <row r="2639" spans="8:8" s="32" customFormat="1" ht="12.75" customHeight="1" x14ac:dyDescent="0.2">
      <c r="H2639" s="36"/>
    </row>
    <row r="2640" spans="8:8" s="32" customFormat="1" ht="12.75" customHeight="1" x14ac:dyDescent="0.2">
      <c r="H2640" s="36"/>
    </row>
    <row r="2641" spans="8:8" s="32" customFormat="1" ht="12.75" customHeight="1" x14ac:dyDescent="0.2">
      <c r="H2641" s="36"/>
    </row>
    <row r="2642" spans="8:8" s="32" customFormat="1" ht="12.75" customHeight="1" x14ac:dyDescent="0.2">
      <c r="H2642" s="36"/>
    </row>
    <row r="2643" spans="8:8" s="32" customFormat="1" ht="12.75" customHeight="1" x14ac:dyDescent="0.2">
      <c r="H2643" s="36"/>
    </row>
    <row r="2644" spans="8:8" s="32" customFormat="1" ht="12.75" customHeight="1" x14ac:dyDescent="0.2">
      <c r="H2644" s="36"/>
    </row>
    <row r="2645" spans="8:8" s="32" customFormat="1" ht="12.75" customHeight="1" x14ac:dyDescent="0.2">
      <c r="H2645" s="36"/>
    </row>
    <row r="2646" spans="8:8" s="32" customFormat="1" ht="12.75" customHeight="1" x14ac:dyDescent="0.2">
      <c r="H2646" s="36"/>
    </row>
    <row r="2647" spans="8:8" s="32" customFormat="1" ht="12.75" customHeight="1" x14ac:dyDescent="0.2">
      <c r="H2647" s="36"/>
    </row>
    <row r="2648" spans="8:8" s="32" customFormat="1" ht="12.75" customHeight="1" x14ac:dyDescent="0.2">
      <c r="H2648" s="36"/>
    </row>
    <row r="2649" spans="8:8" s="32" customFormat="1" ht="12.75" customHeight="1" x14ac:dyDescent="0.2">
      <c r="H2649" s="36"/>
    </row>
    <row r="2650" spans="8:8" s="32" customFormat="1" ht="12.75" customHeight="1" x14ac:dyDescent="0.2">
      <c r="H2650" s="36"/>
    </row>
    <row r="2651" spans="8:8" s="32" customFormat="1" ht="12.75" customHeight="1" x14ac:dyDescent="0.2">
      <c r="H2651" s="36"/>
    </row>
    <row r="2652" spans="8:8" s="32" customFormat="1" ht="12.75" customHeight="1" x14ac:dyDescent="0.2">
      <c r="H2652" s="36"/>
    </row>
    <row r="2653" spans="8:8" s="32" customFormat="1" ht="12.75" customHeight="1" x14ac:dyDescent="0.2">
      <c r="H2653" s="36"/>
    </row>
    <row r="2654" spans="8:8" s="32" customFormat="1" ht="12.75" customHeight="1" x14ac:dyDescent="0.2">
      <c r="H2654" s="36"/>
    </row>
    <row r="2655" spans="8:8" s="32" customFormat="1" ht="12.75" customHeight="1" x14ac:dyDescent="0.2">
      <c r="H2655" s="36"/>
    </row>
    <row r="2656" spans="8:8" s="32" customFormat="1" ht="12.75" customHeight="1" x14ac:dyDescent="0.2">
      <c r="H2656" s="36"/>
    </row>
    <row r="2657" spans="8:8" s="32" customFormat="1" ht="12.75" customHeight="1" x14ac:dyDescent="0.2">
      <c r="H2657" s="36"/>
    </row>
    <row r="2658" spans="8:8" s="32" customFormat="1" ht="12.75" customHeight="1" x14ac:dyDescent="0.2">
      <c r="H2658" s="36"/>
    </row>
    <row r="2659" spans="8:8" s="32" customFormat="1" ht="12.75" customHeight="1" x14ac:dyDescent="0.2">
      <c r="H2659" s="36"/>
    </row>
    <row r="2660" spans="8:8" s="32" customFormat="1" ht="12.75" customHeight="1" x14ac:dyDescent="0.2">
      <c r="H2660" s="36"/>
    </row>
    <row r="2661" spans="8:8" s="32" customFormat="1" ht="12.75" customHeight="1" x14ac:dyDescent="0.2">
      <c r="H2661" s="36"/>
    </row>
    <row r="2662" spans="8:8" s="32" customFormat="1" ht="12.75" customHeight="1" x14ac:dyDescent="0.2">
      <c r="H2662" s="36"/>
    </row>
    <row r="2663" spans="8:8" s="32" customFormat="1" ht="12.75" customHeight="1" x14ac:dyDescent="0.2">
      <c r="H2663" s="36"/>
    </row>
    <row r="2664" spans="8:8" s="32" customFormat="1" ht="12.75" customHeight="1" x14ac:dyDescent="0.2">
      <c r="H2664" s="36"/>
    </row>
    <row r="2665" spans="8:8" s="32" customFormat="1" ht="12.75" customHeight="1" x14ac:dyDescent="0.2">
      <c r="H2665" s="36"/>
    </row>
    <row r="2666" spans="8:8" s="32" customFormat="1" ht="12.75" customHeight="1" x14ac:dyDescent="0.2">
      <c r="H2666" s="36"/>
    </row>
    <row r="2667" spans="8:8" s="32" customFormat="1" ht="12.75" customHeight="1" x14ac:dyDescent="0.2">
      <c r="H2667" s="36"/>
    </row>
    <row r="2668" spans="8:8" s="32" customFormat="1" ht="12.75" customHeight="1" x14ac:dyDescent="0.2">
      <c r="H2668" s="36"/>
    </row>
    <row r="2669" spans="8:8" s="32" customFormat="1" ht="12.75" customHeight="1" x14ac:dyDescent="0.2">
      <c r="H2669" s="36"/>
    </row>
    <row r="2670" spans="8:8" s="32" customFormat="1" ht="12.75" customHeight="1" x14ac:dyDescent="0.2">
      <c r="H2670" s="36"/>
    </row>
    <row r="2671" spans="8:8" s="32" customFormat="1" ht="12.75" customHeight="1" x14ac:dyDescent="0.2">
      <c r="H2671" s="36"/>
    </row>
    <row r="2672" spans="8:8" s="32" customFormat="1" ht="12.75" customHeight="1" x14ac:dyDescent="0.2">
      <c r="H2672" s="36"/>
    </row>
    <row r="2673" spans="8:8" s="32" customFormat="1" ht="12.75" customHeight="1" x14ac:dyDescent="0.2">
      <c r="H2673" s="36"/>
    </row>
    <row r="2674" spans="8:8" s="32" customFormat="1" ht="12.75" customHeight="1" x14ac:dyDescent="0.2">
      <c r="H2674" s="36"/>
    </row>
    <row r="2675" spans="8:8" s="32" customFormat="1" ht="12.75" customHeight="1" x14ac:dyDescent="0.2">
      <c r="H2675" s="36"/>
    </row>
    <row r="2676" spans="8:8" s="32" customFormat="1" ht="12.75" customHeight="1" x14ac:dyDescent="0.2">
      <c r="H2676" s="36"/>
    </row>
    <row r="2677" spans="8:8" s="32" customFormat="1" ht="12.75" customHeight="1" x14ac:dyDescent="0.2">
      <c r="H2677" s="36"/>
    </row>
    <row r="2678" spans="8:8" s="32" customFormat="1" ht="12.75" customHeight="1" x14ac:dyDescent="0.2">
      <c r="H2678" s="36"/>
    </row>
    <row r="2679" spans="8:8" s="32" customFormat="1" ht="12.75" customHeight="1" x14ac:dyDescent="0.2">
      <c r="H2679" s="36"/>
    </row>
    <row r="2680" spans="8:8" s="32" customFormat="1" ht="12.75" customHeight="1" x14ac:dyDescent="0.2">
      <c r="H2680" s="36"/>
    </row>
    <row r="2681" spans="8:8" s="32" customFormat="1" ht="12.75" customHeight="1" x14ac:dyDescent="0.2">
      <c r="H2681" s="36"/>
    </row>
    <row r="2682" spans="8:8" s="32" customFormat="1" ht="12.75" customHeight="1" x14ac:dyDescent="0.2">
      <c r="H2682" s="36"/>
    </row>
    <row r="2683" spans="8:8" s="32" customFormat="1" ht="12.75" customHeight="1" x14ac:dyDescent="0.2">
      <c r="H2683" s="36"/>
    </row>
    <row r="2684" spans="8:8" s="32" customFormat="1" ht="12.75" customHeight="1" x14ac:dyDescent="0.2">
      <c r="H2684" s="36"/>
    </row>
    <row r="2685" spans="8:8" s="32" customFormat="1" ht="12.75" customHeight="1" x14ac:dyDescent="0.2">
      <c r="H2685" s="36"/>
    </row>
    <row r="2686" spans="8:8" s="32" customFormat="1" ht="12.75" customHeight="1" x14ac:dyDescent="0.2">
      <c r="H2686" s="36"/>
    </row>
    <row r="2687" spans="8:8" s="32" customFormat="1" ht="12.75" customHeight="1" x14ac:dyDescent="0.2">
      <c r="H2687" s="36"/>
    </row>
    <row r="2688" spans="8:8" s="32" customFormat="1" ht="12.75" customHeight="1" x14ac:dyDescent="0.2">
      <c r="H2688" s="36"/>
    </row>
    <row r="2689" spans="8:8" s="32" customFormat="1" ht="12.75" customHeight="1" x14ac:dyDescent="0.2">
      <c r="H2689" s="36"/>
    </row>
    <row r="2690" spans="8:8" s="32" customFormat="1" ht="12.75" customHeight="1" x14ac:dyDescent="0.2">
      <c r="H2690" s="36"/>
    </row>
    <row r="2691" spans="8:8" s="32" customFormat="1" ht="12.75" customHeight="1" x14ac:dyDescent="0.2">
      <c r="H2691" s="36"/>
    </row>
    <row r="2692" spans="8:8" s="32" customFormat="1" ht="12.75" customHeight="1" x14ac:dyDescent="0.2">
      <c r="H2692" s="36"/>
    </row>
    <row r="2693" spans="8:8" s="32" customFormat="1" ht="12.75" customHeight="1" x14ac:dyDescent="0.2">
      <c r="H2693" s="36"/>
    </row>
    <row r="2694" spans="8:8" s="32" customFormat="1" ht="12.75" customHeight="1" x14ac:dyDescent="0.2">
      <c r="H2694" s="36"/>
    </row>
    <row r="2695" spans="8:8" s="32" customFormat="1" ht="12.75" customHeight="1" x14ac:dyDescent="0.2">
      <c r="H2695" s="36"/>
    </row>
    <row r="2696" spans="8:8" s="32" customFormat="1" ht="12.75" customHeight="1" x14ac:dyDescent="0.2">
      <c r="H2696" s="36"/>
    </row>
    <row r="2697" spans="8:8" s="32" customFormat="1" ht="12.75" customHeight="1" x14ac:dyDescent="0.2">
      <c r="H2697" s="36"/>
    </row>
    <row r="2698" spans="8:8" s="32" customFormat="1" ht="12.75" customHeight="1" x14ac:dyDescent="0.2">
      <c r="H2698" s="36"/>
    </row>
    <row r="2699" spans="8:8" s="32" customFormat="1" ht="12.75" customHeight="1" x14ac:dyDescent="0.2">
      <c r="H2699" s="36"/>
    </row>
    <row r="2700" spans="8:8" s="32" customFormat="1" ht="12.75" customHeight="1" x14ac:dyDescent="0.2">
      <c r="H2700" s="36"/>
    </row>
    <row r="2701" spans="8:8" s="32" customFormat="1" ht="12.75" customHeight="1" x14ac:dyDescent="0.2">
      <c r="H2701" s="36"/>
    </row>
    <row r="2702" spans="8:8" s="32" customFormat="1" ht="12.75" customHeight="1" x14ac:dyDescent="0.2">
      <c r="H2702" s="36"/>
    </row>
    <row r="2703" spans="8:8" s="32" customFormat="1" ht="12.75" customHeight="1" x14ac:dyDescent="0.2">
      <c r="H2703" s="36"/>
    </row>
    <row r="2704" spans="8:8" s="32" customFormat="1" ht="12.75" customHeight="1" x14ac:dyDescent="0.2">
      <c r="H2704" s="36"/>
    </row>
    <row r="2705" spans="8:8" s="32" customFormat="1" ht="12.75" customHeight="1" x14ac:dyDescent="0.2">
      <c r="H2705" s="36"/>
    </row>
    <row r="2706" spans="8:8" s="32" customFormat="1" ht="12.75" customHeight="1" x14ac:dyDescent="0.2">
      <c r="H2706" s="36"/>
    </row>
    <row r="2707" spans="8:8" s="32" customFormat="1" ht="12.75" customHeight="1" x14ac:dyDescent="0.2">
      <c r="H2707" s="36"/>
    </row>
    <row r="2708" spans="8:8" s="32" customFormat="1" ht="12.75" customHeight="1" x14ac:dyDescent="0.2">
      <c r="H2708" s="36"/>
    </row>
    <row r="2709" spans="8:8" s="32" customFormat="1" ht="12.75" customHeight="1" x14ac:dyDescent="0.2">
      <c r="H2709" s="36"/>
    </row>
    <row r="2710" spans="8:8" s="32" customFormat="1" ht="12.75" customHeight="1" x14ac:dyDescent="0.2">
      <c r="H2710" s="36"/>
    </row>
    <row r="2711" spans="8:8" s="32" customFormat="1" ht="12.75" customHeight="1" x14ac:dyDescent="0.2">
      <c r="H2711" s="36"/>
    </row>
    <row r="2712" spans="8:8" s="32" customFormat="1" ht="12.75" customHeight="1" x14ac:dyDescent="0.2">
      <c r="H2712" s="36"/>
    </row>
    <row r="2713" spans="8:8" s="32" customFormat="1" ht="12.75" customHeight="1" x14ac:dyDescent="0.2">
      <c r="H2713" s="36"/>
    </row>
    <row r="2714" spans="8:8" s="32" customFormat="1" ht="12.75" customHeight="1" x14ac:dyDescent="0.2">
      <c r="H2714" s="36"/>
    </row>
    <row r="2715" spans="8:8" s="32" customFormat="1" ht="12.75" customHeight="1" x14ac:dyDescent="0.2">
      <c r="H2715" s="36"/>
    </row>
    <row r="2716" spans="8:8" s="32" customFormat="1" ht="12.75" customHeight="1" x14ac:dyDescent="0.2">
      <c r="H2716" s="36"/>
    </row>
    <row r="2717" spans="8:8" s="32" customFormat="1" ht="12.75" customHeight="1" x14ac:dyDescent="0.2">
      <c r="H2717" s="36"/>
    </row>
    <row r="2718" spans="8:8" s="32" customFormat="1" ht="12.75" customHeight="1" x14ac:dyDescent="0.2">
      <c r="H2718" s="36"/>
    </row>
    <row r="2719" spans="8:8" s="32" customFormat="1" ht="12.75" customHeight="1" x14ac:dyDescent="0.2">
      <c r="H2719" s="36"/>
    </row>
    <row r="2720" spans="8:8" s="32" customFormat="1" ht="12.75" customHeight="1" x14ac:dyDescent="0.2">
      <c r="H2720" s="36"/>
    </row>
    <row r="2721" spans="8:8" s="32" customFormat="1" ht="12.75" customHeight="1" x14ac:dyDescent="0.2">
      <c r="H2721" s="36"/>
    </row>
    <row r="2722" spans="8:8" s="32" customFormat="1" ht="12.75" customHeight="1" x14ac:dyDescent="0.2">
      <c r="H2722" s="36"/>
    </row>
    <row r="2723" spans="8:8" s="32" customFormat="1" ht="12.75" customHeight="1" x14ac:dyDescent="0.2">
      <c r="H2723" s="36"/>
    </row>
    <row r="2724" spans="8:8" s="32" customFormat="1" ht="12.75" customHeight="1" x14ac:dyDescent="0.2">
      <c r="H2724" s="36"/>
    </row>
    <row r="2725" spans="8:8" s="32" customFormat="1" ht="12.75" customHeight="1" x14ac:dyDescent="0.2">
      <c r="H2725" s="36"/>
    </row>
    <row r="2726" spans="8:8" s="32" customFormat="1" ht="12.75" customHeight="1" x14ac:dyDescent="0.2">
      <c r="H2726" s="36"/>
    </row>
    <row r="2727" spans="8:8" s="32" customFormat="1" ht="12.75" customHeight="1" x14ac:dyDescent="0.2">
      <c r="H2727" s="36"/>
    </row>
    <row r="2728" spans="8:8" s="32" customFormat="1" ht="12.75" customHeight="1" x14ac:dyDescent="0.2">
      <c r="H2728" s="36"/>
    </row>
    <row r="2729" spans="8:8" s="32" customFormat="1" ht="12.75" customHeight="1" x14ac:dyDescent="0.2">
      <c r="H2729" s="36"/>
    </row>
    <row r="2730" spans="8:8" s="32" customFormat="1" ht="12.75" customHeight="1" x14ac:dyDescent="0.2">
      <c r="H2730" s="36"/>
    </row>
    <row r="2731" spans="8:8" s="32" customFormat="1" ht="12.75" customHeight="1" x14ac:dyDescent="0.2">
      <c r="H2731" s="36"/>
    </row>
    <row r="2732" spans="8:8" s="32" customFormat="1" ht="12.75" customHeight="1" x14ac:dyDescent="0.2">
      <c r="H2732" s="36"/>
    </row>
    <row r="2733" spans="8:8" s="32" customFormat="1" ht="12.75" customHeight="1" x14ac:dyDescent="0.2">
      <c r="H2733" s="36"/>
    </row>
    <row r="2734" spans="8:8" s="32" customFormat="1" ht="12.75" customHeight="1" x14ac:dyDescent="0.2">
      <c r="H2734" s="36"/>
    </row>
    <row r="2735" spans="8:8" s="32" customFormat="1" ht="12.75" customHeight="1" x14ac:dyDescent="0.2">
      <c r="H2735" s="36"/>
    </row>
    <row r="2736" spans="8:8" s="32" customFormat="1" ht="12.75" customHeight="1" x14ac:dyDescent="0.2">
      <c r="H2736" s="36"/>
    </row>
    <row r="2737" spans="8:8" s="32" customFormat="1" ht="12.75" customHeight="1" x14ac:dyDescent="0.2">
      <c r="H2737" s="36"/>
    </row>
    <row r="2738" spans="8:8" s="32" customFormat="1" ht="12.75" customHeight="1" x14ac:dyDescent="0.2">
      <c r="H2738" s="36"/>
    </row>
    <row r="2739" spans="8:8" s="32" customFormat="1" ht="12.75" customHeight="1" x14ac:dyDescent="0.2">
      <c r="H2739" s="36"/>
    </row>
    <row r="2740" spans="8:8" s="32" customFormat="1" ht="12.75" customHeight="1" x14ac:dyDescent="0.2">
      <c r="H2740" s="36"/>
    </row>
    <row r="2741" spans="8:8" s="32" customFormat="1" ht="12.75" customHeight="1" x14ac:dyDescent="0.2">
      <c r="H2741" s="36"/>
    </row>
    <row r="2742" spans="8:8" s="32" customFormat="1" ht="12.75" customHeight="1" x14ac:dyDescent="0.2">
      <c r="H2742" s="36"/>
    </row>
    <row r="2743" spans="8:8" s="32" customFormat="1" ht="12.75" customHeight="1" x14ac:dyDescent="0.2">
      <c r="H2743" s="36"/>
    </row>
    <row r="2744" spans="8:8" s="32" customFormat="1" ht="12.75" customHeight="1" x14ac:dyDescent="0.2">
      <c r="H2744" s="36"/>
    </row>
    <row r="2745" spans="8:8" s="32" customFormat="1" ht="12.75" customHeight="1" x14ac:dyDescent="0.2">
      <c r="H2745" s="36"/>
    </row>
    <row r="2746" spans="8:8" s="32" customFormat="1" ht="12.75" customHeight="1" x14ac:dyDescent="0.2">
      <c r="H2746" s="36"/>
    </row>
    <row r="2747" spans="8:8" s="32" customFormat="1" ht="12.75" customHeight="1" x14ac:dyDescent="0.2">
      <c r="H2747" s="36"/>
    </row>
    <row r="2748" spans="8:8" s="32" customFormat="1" ht="12.75" customHeight="1" x14ac:dyDescent="0.2">
      <c r="H2748" s="36"/>
    </row>
    <row r="2749" spans="8:8" s="32" customFormat="1" ht="12.75" customHeight="1" x14ac:dyDescent="0.2">
      <c r="H2749" s="36"/>
    </row>
    <row r="2750" spans="8:8" s="32" customFormat="1" ht="12.75" customHeight="1" x14ac:dyDescent="0.2">
      <c r="H2750" s="36"/>
    </row>
    <row r="2751" spans="8:8" s="32" customFormat="1" ht="12.75" customHeight="1" x14ac:dyDescent="0.2">
      <c r="H2751" s="36"/>
    </row>
    <row r="2752" spans="8:8" s="32" customFormat="1" ht="12.75" customHeight="1" x14ac:dyDescent="0.2">
      <c r="H2752" s="36"/>
    </row>
    <row r="2753" spans="8:8" s="32" customFormat="1" ht="12.75" customHeight="1" x14ac:dyDescent="0.2">
      <c r="H2753" s="36"/>
    </row>
    <row r="2754" spans="8:8" s="32" customFormat="1" ht="12.75" customHeight="1" x14ac:dyDescent="0.2">
      <c r="H2754" s="36"/>
    </row>
    <row r="2755" spans="8:8" s="32" customFormat="1" ht="12.75" customHeight="1" x14ac:dyDescent="0.2">
      <c r="H2755" s="36"/>
    </row>
    <row r="2756" spans="8:8" s="32" customFormat="1" ht="12.75" customHeight="1" x14ac:dyDescent="0.2">
      <c r="H2756" s="36"/>
    </row>
    <row r="2757" spans="8:8" s="32" customFormat="1" ht="12.75" customHeight="1" x14ac:dyDescent="0.2">
      <c r="H2757" s="36"/>
    </row>
    <row r="2758" spans="8:8" s="32" customFormat="1" ht="12.75" customHeight="1" x14ac:dyDescent="0.2">
      <c r="H2758" s="36"/>
    </row>
    <row r="2759" spans="8:8" s="32" customFormat="1" ht="12.75" customHeight="1" x14ac:dyDescent="0.2">
      <c r="H2759" s="36"/>
    </row>
    <row r="2760" spans="8:8" s="32" customFormat="1" ht="12.75" customHeight="1" x14ac:dyDescent="0.2">
      <c r="H2760" s="36"/>
    </row>
    <row r="2761" spans="8:8" s="32" customFormat="1" ht="12.75" customHeight="1" x14ac:dyDescent="0.2">
      <c r="H2761" s="36"/>
    </row>
    <row r="2762" spans="8:8" s="32" customFormat="1" ht="12.75" customHeight="1" x14ac:dyDescent="0.2">
      <c r="H2762" s="36"/>
    </row>
    <row r="2763" spans="8:8" s="32" customFormat="1" ht="12.75" customHeight="1" x14ac:dyDescent="0.2">
      <c r="H2763" s="36"/>
    </row>
    <row r="2764" spans="8:8" s="32" customFormat="1" ht="12.75" customHeight="1" x14ac:dyDescent="0.2">
      <c r="H2764" s="36"/>
    </row>
    <row r="2765" spans="8:8" s="32" customFormat="1" ht="12.75" customHeight="1" x14ac:dyDescent="0.2">
      <c r="H2765" s="36"/>
    </row>
    <row r="2766" spans="8:8" s="32" customFormat="1" ht="12.75" customHeight="1" x14ac:dyDescent="0.2">
      <c r="H2766" s="36"/>
    </row>
    <row r="2767" spans="8:8" s="32" customFormat="1" ht="12.75" customHeight="1" x14ac:dyDescent="0.2">
      <c r="H2767" s="36"/>
    </row>
    <row r="2768" spans="8:8" s="32" customFormat="1" ht="12.75" customHeight="1" x14ac:dyDescent="0.2">
      <c r="H2768" s="36"/>
    </row>
    <row r="2769" spans="8:8" s="32" customFormat="1" ht="12.75" customHeight="1" x14ac:dyDescent="0.2">
      <c r="H2769" s="36"/>
    </row>
    <row r="2770" spans="8:8" s="32" customFormat="1" ht="12.75" customHeight="1" x14ac:dyDescent="0.2">
      <c r="H2770" s="36"/>
    </row>
    <row r="2771" spans="8:8" s="32" customFormat="1" ht="12.75" customHeight="1" x14ac:dyDescent="0.2">
      <c r="H2771" s="36"/>
    </row>
    <row r="2772" spans="8:8" s="32" customFormat="1" ht="12.75" customHeight="1" x14ac:dyDescent="0.2">
      <c r="H2772" s="36"/>
    </row>
    <row r="2773" spans="8:8" s="32" customFormat="1" ht="12.75" customHeight="1" x14ac:dyDescent="0.2">
      <c r="H2773" s="36"/>
    </row>
    <row r="2774" spans="8:8" s="32" customFormat="1" ht="12.75" customHeight="1" x14ac:dyDescent="0.2">
      <c r="H2774" s="36"/>
    </row>
    <row r="2775" spans="8:8" s="32" customFormat="1" ht="12.75" customHeight="1" x14ac:dyDescent="0.2">
      <c r="H2775" s="36"/>
    </row>
    <row r="2776" spans="8:8" s="32" customFormat="1" ht="12.75" customHeight="1" x14ac:dyDescent="0.2">
      <c r="H2776" s="36"/>
    </row>
    <row r="2777" spans="8:8" s="32" customFormat="1" ht="12.75" customHeight="1" x14ac:dyDescent="0.2">
      <c r="H2777" s="36"/>
    </row>
    <row r="2778" spans="8:8" s="32" customFormat="1" ht="12.75" customHeight="1" x14ac:dyDescent="0.2">
      <c r="H2778" s="36"/>
    </row>
    <row r="2779" spans="8:8" s="32" customFormat="1" ht="12.75" customHeight="1" x14ac:dyDescent="0.2">
      <c r="H2779" s="36"/>
    </row>
    <row r="2780" spans="8:8" s="32" customFormat="1" ht="12.75" customHeight="1" x14ac:dyDescent="0.2">
      <c r="H2780" s="36"/>
    </row>
    <row r="2781" spans="8:8" s="32" customFormat="1" ht="12.75" customHeight="1" x14ac:dyDescent="0.2">
      <c r="H2781" s="36"/>
    </row>
    <row r="2782" spans="8:8" s="32" customFormat="1" ht="12.75" customHeight="1" x14ac:dyDescent="0.2">
      <c r="H2782" s="36"/>
    </row>
    <row r="2783" spans="8:8" s="32" customFormat="1" ht="12.75" customHeight="1" x14ac:dyDescent="0.2">
      <c r="H2783" s="36"/>
    </row>
    <row r="2784" spans="8:8" s="32" customFormat="1" ht="12.75" customHeight="1" x14ac:dyDescent="0.2">
      <c r="H2784" s="36"/>
    </row>
    <row r="2785" spans="8:8" s="32" customFormat="1" ht="12.75" customHeight="1" x14ac:dyDescent="0.2">
      <c r="H2785" s="36"/>
    </row>
    <row r="2786" spans="8:8" s="32" customFormat="1" ht="12.75" customHeight="1" x14ac:dyDescent="0.2">
      <c r="H2786" s="36"/>
    </row>
    <row r="2787" spans="8:8" s="32" customFormat="1" ht="12.75" customHeight="1" x14ac:dyDescent="0.2">
      <c r="H2787" s="36"/>
    </row>
    <row r="2788" spans="8:8" s="32" customFormat="1" ht="12.75" customHeight="1" x14ac:dyDescent="0.2">
      <c r="H2788" s="36"/>
    </row>
    <row r="2789" spans="8:8" s="32" customFormat="1" ht="12.75" customHeight="1" x14ac:dyDescent="0.2">
      <c r="H2789" s="36"/>
    </row>
    <row r="2790" spans="8:8" s="32" customFormat="1" ht="12.75" customHeight="1" x14ac:dyDescent="0.2">
      <c r="H2790" s="36"/>
    </row>
    <row r="2791" spans="8:8" s="32" customFormat="1" ht="12.75" customHeight="1" x14ac:dyDescent="0.2">
      <c r="H2791" s="36"/>
    </row>
    <row r="2792" spans="8:8" s="32" customFormat="1" ht="12.75" customHeight="1" x14ac:dyDescent="0.2">
      <c r="H2792" s="36"/>
    </row>
    <row r="2793" spans="8:8" s="32" customFormat="1" ht="12.75" customHeight="1" x14ac:dyDescent="0.2">
      <c r="H2793" s="36"/>
    </row>
    <row r="2794" spans="8:8" s="32" customFormat="1" ht="12.75" customHeight="1" x14ac:dyDescent="0.2">
      <c r="H2794" s="36"/>
    </row>
    <row r="2795" spans="8:8" s="32" customFormat="1" ht="12.75" customHeight="1" x14ac:dyDescent="0.2">
      <c r="H2795" s="36"/>
    </row>
    <row r="2796" spans="8:8" s="32" customFormat="1" ht="12.75" customHeight="1" x14ac:dyDescent="0.2">
      <c r="H2796" s="36"/>
    </row>
    <row r="2797" spans="8:8" s="32" customFormat="1" ht="12.75" customHeight="1" x14ac:dyDescent="0.2">
      <c r="H2797" s="36"/>
    </row>
    <row r="2798" spans="8:8" s="32" customFormat="1" ht="12.75" customHeight="1" x14ac:dyDescent="0.2">
      <c r="H2798" s="36"/>
    </row>
    <row r="2799" spans="8:8" s="32" customFormat="1" ht="12.75" customHeight="1" x14ac:dyDescent="0.2">
      <c r="H2799" s="36"/>
    </row>
    <row r="2800" spans="8:8" s="32" customFormat="1" ht="12.75" customHeight="1" x14ac:dyDescent="0.2">
      <c r="H2800" s="36"/>
    </row>
    <row r="2801" spans="8:8" s="32" customFormat="1" ht="12.75" customHeight="1" x14ac:dyDescent="0.2">
      <c r="H2801" s="36"/>
    </row>
    <row r="2802" spans="8:8" s="32" customFormat="1" ht="12.75" customHeight="1" x14ac:dyDescent="0.2">
      <c r="H2802" s="36"/>
    </row>
    <row r="2803" spans="8:8" s="32" customFormat="1" ht="12.75" customHeight="1" x14ac:dyDescent="0.2">
      <c r="H2803" s="36"/>
    </row>
    <row r="2804" spans="8:8" s="32" customFormat="1" ht="12.75" customHeight="1" x14ac:dyDescent="0.2">
      <c r="H2804" s="36"/>
    </row>
    <row r="2805" spans="8:8" s="32" customFormat="1" ht="12.75" customHeight="1" x14ac:dyDescent="0.2">
      <c r="H2805" s="36"/>
    </row>
    <row r="2806" spans="8:8" s="32" customFormat="1" ht="12.75" customHeight="1" x14ac:dyDescent="0.2">
      <c r="H2806" s="36"/>
    </row>
    <row r="2807" spans="8:8" s="32" customFormat="1" ht="12.75" customHeight="1" x14ac:dyDescent="0.2">
      <c r="H2807" s="36"/>
    </row>
    <row r="2808" spans="8:8" s="32" customFormat="1" ht="12.75" customHeight="1" x14ac:dyDescent="0.2">
      <c r="H2808" s="36"/>
    </row>
    <row r="2809" spans="8:8" s="32" customFormat="1" ht="12.75" customHeight="1" x14ac:dyDescent="0.2">
      <c r="H2809" s="36"/>
    </row>
    <row r="2810" spans="8:8" s="32" customFormat="1" ht="12.75" customHeight="1" x14ac:dyDescent="0.2">
      <c r="H2810" s="36"/>
    </row>
    <row r="2811" spans="8:8" s="32" customFormat="1" ht="12.75" customHeight="1" x14ac:dyDescent="0.2">
      <c r="H2811" s="36"/>
    </row>
    <row r="2812" spans="8:8" s="32" customFormat="1" ht="12.75" customHeight="1" x14ac:dyDescent="0.2">
      <c r="H2812" s="36"/>
    </row>
    <row r="2813" spans="8:8" s="32" customFormat="1" ht="12.75" customHeight="1" x14ac:dyDescent="0.2">
      <c r="H2813" s="36"/>
    </row>
    <row r="2814" spans="8:8" s="32" customFormat="1" ht="12.75" customHeight="1" x14ac:dyDescent="0.2">
      <c r="H2814" s="36"/>
    </row>
    <row r="2815" spans="8:8" s="32" customFormat="1" ht="12.75" customHeight="1" x14ac:dyDescent="0.2">
      <c r="H2815" s="36"/>
    </row>
    <row r="2816" spans="8:8" s="32" customFormat="1" ht="12.75" customHeight="1" x14ac:dyDescent="0.2">
      <c r="H2816" s="36"/>
    </row>
    <row r="2817" spans="8:8" s="32" customFormat="1" ht="12.75" customHeight="1" x14ac:dyDescent="0.2">
      <c r="H2817" s="36"/>
    </row>
    <row r="2818" spans="8:8" s="32" customFormat="1" ht="12.75" customHeight="1" x14ac:dyDescent="0.2">
      <c r="H2818" s="36"/>
    </row>
    <row r="2819" spans="8:8" s="32" customFormat="1" ht="12.75" customHeight="1" x14ac:dyDescent="0.2">
      <c r="H2819" s="36"/>
    </row>
    <row r="2820" spans="8:8" s="32" customFormat="1" ht="12.75" customHeight="1" x14ac:dyDescent="0.2">
      <c r="H2820" s="36"/>
    </row>
    <row r="2821" spans="8:8" s="32" customFormat="1" ht="12.75" customHeight="1" x14ac:dyDescent="0.2">
      <c r="H2821" s="36"/>
    </row>
    <row r="2822" spans="8:8" s="32" customFormat="1" ht="12.75" customHeight="1" x14ac:dyDescent="0.2">
      <c r="H2822" s="36"/>
    </row>
    <row r="2823" spans="8:8" s="32" customFormat="1" ht="12.75" customHeight="1" x14ac:dyDescent="0.2">
      <c r="H2823" s="36"/>
    </row>
    <row r="2824" spans="8:8" s="32" customFormat="1" ht="12.75" customHeight="1" x14ac:dyDescent="0.2">
      <c r="H2824" s="36"/>
    </row>
    <row r="2825" spans="8:8" s="32" customFormat="1" ht="12.75" customHeight="1" x14ac:dyDescent="0.2">
      <c r="H2825" s="36"/>
    </row>
    <row r="2826" spans="8:8" s="32" customFormat="1" ht="12.75" customHeight="1" x14ac:dyDescent="0.2">
      <c r="H2826" s="36"/>
    </row>
    <row r="2827" spans="8:8" s="32" customFormat="1" ht="12.75" customHeight="1" x14ac:dyDescent="0.2">
      <c r="H2827" s="36"/>
    </row>
    <row r="2828" spans="8:8" s="32" customFormat="1" ht="12.75" customHeight="1" x14ac:dyDescent="0.2">
      <c r="H2828" s="36"/>
    </row>
    <row r="2829" spans="8:8" s="32" customFormat="1" ht="12.75" customHeight="1" x14ac:dyDescent="0.2">
      <c r="H2829" s="36"/>
    </row>
    <row r="2830" spans="8:8" s="32" customFormat="1" ht="12.75" customHeight="1" x14ac:dyDescent="0.2">
      <c r="H2830" s="36"/>
    </row>
    <row r="2831" spans="8:8" s="32" customFormat="1" ht="12.75" customHeight="1" x14ac:dyDescent="0.2">
      <c r="H2831" s="36"/>
    </row>
    <row r="2832" spans="8:8" s="32" customFormat="1" ht="12.75" customHeight="1" x14ac:dyDescent="0.2">
      <c r="H2832" s="36"/>
    </row>
    <row r="2833" spans="8:8" s="32" customFormat="1" ht="12.75" customHeight="1" x14ac:dyDescent="0.2">
      <c r="H2833" s="36"/>
    </row>
    <row r="2834" spans="8:8" s="32" customFormat="1" ht="12.75" customHeight="1" x14ac:dyDescent="0.2">
      <c r="H2834" s="36"/>
    </row>
    <row r="2835" spans="8:8" s="32" customFormat="1" ht="12.75" customHeight="1" x14ac:dyDescent="0.2">
      <c r="H2835" s="36"/>
    </row>
    <row r="2836" spans="8:8" s="32" customFormat="1" ht="12.75" customHeight="1" x14ac:dyDescent="0.2">
      <c r="H2836" s="36"/>
    </row>
    <row r="2837" spans="8:8" s="32" customFormat="1" ht="12.75" customHeight="1" x14ac:dyDescent="0.2">
      <c r="H2837" s="36"/>
    </row>
    <row r="2838" spans="8:8" s="32" customFormat="1" ht="12.75" customHeight="1" x14ac:dyDescent="0.2">
      <c r="H2838" s="36"/>
    </row>
    <row r="2839" spans="8:8" s="32" customFormat="1" ht="12.75" customHeight="1" x14ac:dyDescent="0.2">
      <c r="H2839" s="36"/>
    </row>
    <row r="2840" spans="8:8" s="32" customFormat="1" ht="12.75" customHeight="1" x14ac:dyDescent="0.2">
      <c r="H2840" s="36"/>
    </row>
    <row r="2841" spans="8:8" s="32" customFormat="1" ht="12.75" customHeight="1" x14ac:dyDescent="0.2">
      <c r="H2841" s="36"/>
    </row>
    <row r="2842" spans="8:8" s="32" customFormat="1" ht="12.75" customHeight="1" x14ac:dyDescent="0.2">
      <c r="H2842" s="36"/>
    </row>
    <row r="2843" spans="8:8" s="32" customFormat="1" ht="12.75" customHeight="1" x14ac:dyDescent="0.2">
      <c r="H2843" s="36"/>
    </row>
    <row r="2844" spans="8:8" s="32" customFormat="1" ht="12.75" customHeight="1" x14ac:dyDescent="0.2">
      <c r="H2844" s="36"/>
    </row>
    <row r="2845" spans="8:8" s="32" customFormat="1" ht="12.75" customHeight="1" x14ac:dyDescent="0.2">
      <c r="H2845" s="36"/>
    </row>
    <row r="2846" spans="8:8" s="32" customFormat="1" ht="12.75" customHeight="1" x14ac:dyDescent="0.2">
      <c r="H2846" s="36"/>
    </row>
    <row r="2847" spans="8:8" s="32" customFormat="1" ht="12.75" customHeight="1" x14ac:dyDescent="0.2">
      <c r="H2847" s="36"/>
    </row>
    <row r="2848" spans="8:8" s="32" customFormat="1" ht="12.75" customHeight="1" x14ac:dyDescent="0.2">
      <c r="H2848" s="36"/>
    </row>
    <row r="2849" spans="8:8" s="32" customFormat="1" ht="12.75" customHeight="1" x14ac:dyDescent="0.2">
      <c r="H2849" s="36"/>
    </row>
    <row r="2850" spans="8:8" s="32" customFormat="1" ht="12.75" customHeight="1" x14ac:dyDescent="0.2">
      <c r="H2850" s="36"/>
    </row>
    <row r="2851" spans="8:8" s="32" customFormat="1" ht="12.75" customHeight="1" x14ac:dyDescent="0.2">
      <c r="H2851" s="36"/>
    </row>
    <row r="2852" spans="8:8" s="32" customFormat="1" ht="12.75" customHeight="1" x14ac:dyDescent="0.2">
      <c r="H2852" s="36"/>
    </row>
    <row r="2853" spans="8:8" s="32" customFormat="1" ht="12.75" customHeight="1" x14ac:dyDescent="0.2">
      <c r="H2853" s="36"/>
    </row>
    <row r="2854" spans="8:8" s="32" customFormat="1" ht="12.75" customHeight="1" x14ac:dyDescent="0.2">
      <c r="H2854" s="36"/>
    </row>
    <row r="2855" spans="8:8" s="32" customFormat="1" ht="12.75" customHeight="1" x14ac:dyDescent="0.2">
      <c r="H2855" s="36"/>
    </row>
    <row r="2856" spans="8:8" s="32" customFormat="1" ht="12.75" customHeight="1" x14ac:dyDescent="0.2">
      <c r="H2856" s="36"/>
    </row>
    <row r="2857" spans="8:8" s="32" customFormat="1" ht="12.75" customHeight="1" x14ac:dyDescent="0.2">
      <c r="H2857" s="36"/>
    </row>
    <row r="2858" spans="8:8" s="32" customFormat="1" ht="12.75" customHeight="1" x14ac:dyDescent="0.2">
      <c r="H2858" s="36"/>
    </row>
    <row r="2859" spans="8:8" s="32" customFormat="1" ht="12.75" customHeight="1" x14ac:dyDescent="0.2">
      <c r="H2859" s="36"/>
    </row>
    <row r="2860" spans="8:8" s="32" customFormat="1" ht="12.75" customHeight="1" x14ac:dyDescent="0.2">
      <c r="H2860" s="36"/>
    </row>
    <row r="2861" spans="8:8" s="32" customFormat="1" ht="12.75" customHeight="1" x14ac:dyDescent="0.2">
      <c r="H2861" s="36"/>
    </row>
    <row r="2862" spans="8:8" s="32" customFormat="1" ht="12.75" customHeight="1" x14ac:dyDescent="0.2">
      <c r="H2862" s="36"/>
    </row>
    <row r="2863" spans="8:8" s="32" customFormat="1" ht="12.75" customHeight="1" x14ac:dyDescent="0.2">
      <c r="H2863" s="36"/>
    </row>
    <row r="2864" spans="8:8" s="32" customFormat="1" ht="12.75" customHeight="1" x14ac:dyDescent="0.2">
      <c r="H2864" s="36"/>
    </row>
    <row r="2865" spans="8:8" s="32" customFormat="1" ht="12.75" customHeight="1" x14ac:dyDescent="0.2">
      <c r="H2865" s="36"/>
    </row>
    <row r="2866" spans="8:8" s="32" customFormat="1" ht="12.75" customHeight="1" x14ac:dyDescent="0.2">
      <c r="H2866" s="36"/>
    </row>
    <row r="2867" spans="8:8" s="32" customFormat="1" ht="12.75" customHeight="1" x14ac:dyDescent="0.2">
      <c r="H2867" s="36"/>
    </row>
    <row r="2868" spans="8:8" s="32" customFormat="1" ht="12.75" customHeight="1" x14ac:dyDescent="0.2">
      <c r="H2868" s="36"/>
    </row>
    <row r="2869" spans="8:8" s="32" customFormat="1" ht="12.75" customHeight="1" x14ac:dyDescent="0.2">
      <c r="H2869" s="36"/>
    </row>
    <row r="2870" spans="8:8" s="32" customFormat="1" ht="12.75" customHeight="1" x14ac:dyDescent="0.2">
      <c r="H2870" s="36"/>
    </row>
    <row r="2871" spans="8:8" s="32" customFormat="1" ht="12.75" customHeight="1" x14ac:dyDescent="0.2">
      <c r="H2871" s="36"/>
    </row>
    <row r="2872" spans="8:8" s="32" customFormat="1" ht="12.75" customHeight="1" x14ac:dyDescent="0.2">
      <c r="H2872" s="36"/>
    </row>
    <row r="2873" spans="8:8" s="32" customFormat="1" ht="12.75" customHeight="1" x14ac:dyDescent="0.2">
      <c r="H2873" s="36"/>
    </row>
    <row r="2874" spans="8:8" s="32" customFormat="1" ht="12.75" customHeight="1" x14ac:dyDescent="0.2">
      <c r="H2874" s="36"/>
    </row>
    <row r="2875" spans="8:8" s="32" customFormat="1" ht="12.75" customHeight="1" x14ac:dyDescent="0.2">
      <c r="H2875" s="36"/>
    </row>
    <row r="2876" spans="8:8" s="32" customFormat="1" ht="12.75" customHeight="1" x14ac:dyDescent="0.2">
      <c r="H2876" s="36"/>
    </row>
    <row r="2877" spans="8:8" s="32" customFormat="1" ht="12.75" customHeight="1" x14ac:dyDescent="0.2">
      <c r="H2877" s="36"/>
    </row>
    <row r="2878" spans="8:8" s="32" customFormat="1" ht="12.75" customHeight="1" x14ac:dyDescent="0.2">
      <c r="H2878" s="36"/>
    </row>
    <row r="2879" spans="8:8" s="32" customFormat="1" ht="12.75" customHeight="1" x14ac:dyDescent="0.2">
      <c r="H2879" s="36"/>
    </row>
    <row r="2880" spans="8:8" s="32" customFormat="1" ht="12.75" customHeight="1" x14ac:dyDescent="0.2">
      <c r="H2880" s="36"/>
    </row>
    <row r="2881" spans="8:8" s="32" customFormat="1" ht="12.75" customHeight="1" x14ac:dyDescent="0.2">
      <c r="H2881" s="36"/>
    </row>
    <row r="2882" spans="8:8" s="32" customFormat="1" ht="12.75" customHeight="1" x14ac:dyDescent="0.2">
      <c r="H2882" s="36"/>
    </row>
    <row r="2883" spans="8:8" s="32" customFormat="1" ht="12.75" customHeight="1" x14ac:dyDescent="0.2">
      <c r="H2883" s="36"/>
    </row>
    <row r="2884" spans="8:8" s="32" customFormat="1" ht="12.75" customHeight="1" x14ac:dyDescent="0.2">
      <c r="H2884" s="36"/>
    </row>
    <row r="2885" spans="8:8" s="32" customFormat="1" ht="12.75" customHeight="1" x14ac:dyDescent="0.2">
      <c r="H2885" s="36"/>
    </row>
    <row r="2886" spans="8:8" s="32" customFormat="1" ht="12.75" customHeight="1" x14ac:dyDescent="0.2">
      <c r="H2886" s="36"/>
    </row>
    <row r="2887" spans="8:8" s="32" customFormat="1" ht="12.75" customHeight="1" x14ac:dyDescent="0.2">
      <c r="H2887" s="36"/>
    </row>
    <row r="2888" spans="8:8" s="32" customFormat="1" ht="12.75" customHeight="1" x14ac:dyDescent="0.2">
      <c r="H2888" s="36"/>
    </row>
    <row r="2889" spans="8:8" s="32" customFormat="1" ht="12.75" customHeight="1" x14ac:dyDescent="0.2">
      <c r="H2889" s="36"/>
    </row>
    <row r="2890" spans="8:8" s="32" customFormat="1" ht="12.75" customHeight="1" x14ac:dyDescent="0.2">
      <c r="H2890" s="36"/>
    </row>
    <row r="2891" spans="8:8" s="32" customFormat="1" ht="12.75" customHeight="1" x14ac:dyDescent="0.2">
      <c r="H2891" s="36"/>
    </row>
    <row r="2892" spans="8:8" s="32" customFormat="1" ht="12.75" customHeight="1" x14ac:dyDescent="0.2">
      <c r="H2892" s="36"/>
    </row>
    <row r="2893" spans="8:8" s="32" customFormat="1" ht="12.75" customHeight="1" x14ac:dyDescent="0.2">
      <c r="H2893" s="36"/>
    </row>
    <row r="2894" spans="8:8" s="32" customFormat="1" ht="12.75" customHeight="1" x14ac:dyDescent="0.2">
      <c r="H2894" s="36"/>
    </row>
    <row r="2895" spans="8:8" s="32" customFormat="1" ht="12.75" customHeight="1" x14ac:dyDescent="0.2">
      <c r="H2895" s="36"/>
    </row>
    <row r="2896" spans="8:8" s="32" customFormat="1" ht="12.75" customHeight="1" x14ac:dyDescent="0.2">
      <c r="H2896" s="36"/>
    </row>
    <row r="2897" spans="8:8" s="32" customFormat="1" ht="12.75" customHeight="1" x14ac:dyDescent="0.2">
      <c r="H2897" s="36"/>
    </row>
    <row r="2898" spans="8:8" s="32" customFormat="1" ht="12.75" customHeight="1" x14ac:dyDescent="0.2">
      <c r="H2898" s="36"/>
    </row>
    <row r="2899" spans="8:8" s="32" customFormat="1" ht="12.75" customHeight="1" x14ac:dyDescent="0.2">
      <c r="H2899" s="36"/>
    </row>
    <row r="2900" spans="8:8" s="32" customFormat="1" ht="12.75" customHeight="1" x14ac:dyDescent="0.2">
      <c r="H2900" s="36"/>
    </row>
    <row r="2901" spans="8:8" s="32" customFormat="1" ht="12.75" customHeight="1" x14ac:dyDescent="0.2">
      <c r="H2901" s="36"/>
    </row>
    <row r="2902" spans="8:8" s="32" customFormat="1" ht="12.75" customHeight="1" x14ac:dyDescent="0.2">
      <c r="H2902" s="36"/>
    </row>
    <row r="2903" spans="8:8" s="32" customFormat="1" ht="12.75" customHeight="1" x14ac:dyDescent="0.2">
      <c r="H2903" s="36"/>
    </row>
    <row r="2904" spans="8:8" s="32" customFormat="1" ht="12.75" customHeight="1" x14ac:dyDescent="0.2">
      <c r="H2904" s="36"/>
    </row>
    <row r="2905" spans="8:8" s="32" customFormat="1" ht="12.75" customHeight="1" x14ac:dyDescent="0.2">
      <c r="H2905" s="36"/>
    </row>
    <row r="2906" spans="8:8" s="32" customFormat="1" ht="12.75" customHeight="1" x14ac:dyDescent="0.2">
      <c r="H2906" s="36"/>
    </row>
    <row r="2907" spans="8:8" s="32" customFormat="1" ht="12.75" customHeight="1" x14ac:dyDescent="0.2">
      <c r="H2907" s="36"/>
    </row>
    <row r="2908" spans="8:8" s="32" customFormat="1" ht="12.75" customHeight="1" x14ac:dyDescent="0.2">
      <c r="H2908" s="36"/>
    </row>
    <row r="2909" spans="8:8" s="32" customFormat="1" ht="12.75" customHeight="1" x14ac:dyDescent="0.2">
      <c r="H2909" s="36"/>
    </row>
    <row r="2910" spans="8:8" s="32" customFormat="1" ht="12.75" customHeight="1" x14ac:dyDescent="0.2">
      <c r="H2910" s="36"/>
    </row>
    <row r="2911" spans="8:8" s="32" customFormat="1" ht="12.75" customHeight="1" x14ac:dyDescent="0.2">
      <c r="H2911" s="36"/>
    </row>
    <row r="2912" spans="8:8" s="32" customFormat="1" ht="12.75" customHeight="1" x14ac:dyDescent="0.2">
      <c r="H2912" s="36"/>
    </row>
    <row r="2913" spans="8:8" s="32" customFormat="1" ht="12.75" customHeight="1" x14ac:dyDescent="0.2">
      <c r="H2913" s="36"/>
    </row>
    <row r="2914" spans="8:8" s="32" customFormat="1" ht="12.75" customHeight="1" x14ac:dyDescent="0.2">
      <c r="H2914" s="36"/>
    </row>
    <row r="2915" spans="8:8" s="32" customFormat="1" ht="12.75" customHeight="1" x14ac:dyDescent="0.2">
      <c r="H2915" s="36"/>
    </row>
    <row r="2916" spans="8:8" s="32" customFormat="1" ht="12.75" customHeight="1" x14ac:dyDescent="0.2">
      <c r="H2916" s="36"/>
    </row>
    <row r="2917" spans="8:8" s="32" customFormat="1" ht="12.75" customHeight="1" x14ac:dyDescent="0.2">
      <c r="H2917" s="36"/>
    </row>
    <row r="2918" spans="8:8" s="32" customFormat="1" ht="12.75" customHeight="1" x14ac:dyDescent="0.2">
      <c r="H2918" s="36"/>
    </row>
    <row r="2919" spans="8:8" s="32" customFormat="1" ht="12.75" customHeight="1" x14ac:dyDescent="0.2">
      <c r="H2919" s="36"/>
    </row>
    <row r="2920" spans="8:8" s="32" customFormat="1" ht="12.75" customHeight="1" x14ac:dyDescent="0.2">
      <c r="H2920" s="36"/>
    </row>
    <row r="2921" spans="8:8" s="32" customFormat="1" ht="12.75" customHeight="1" x14ac:dyDescent="0.2">
      <c r="H2921" s="36"/>
    </row>
    <row r="2922" spans="8:8" s="32" customFormat="1" ht="12.75" customHeight="1" x14ac:dyDescent="0.2">
      <c r="H2922" s="36"/>
    </row>
    <row r="2923" spans="8:8" s="32" customFormat="1" ht="12.75" customHeight="1" x14ac:dyDescent="0.2">
      <c r="H2923" s="36"/>
    </row>
    <row r="2924" spans="8:8" s="32" customFormat="1" ht="12.75" customHeight="1" x14ac:dyDescent="0.2">
      <c r="H2924" s="36"/>
    </row>
    <row r="2925" spans="8:8" s="32" customFormat="1" ht="12.75" customHeight="1" x14ac:dyDescent="0.2">
      <c r="H2925" s="36"/>
    </row>
    <row r="2926" spans="8:8" s="32" customFormat="1" ht="12.75" customHeight="1" x14ac:dyDescent="0.2">
      <c r="H2926" s="36"/>
    </row>
    <row r="2927" spans="8:8" s="32" customFormat="1" ht="12.75" customHeight="1" x14ac:dyDescent="0.2">
      <c r="H2927" s="36"/>
    </row>
    <row r="2928" spans="8:8" s="32" customFormat="1" ht="12.75" customHeight="1" x14ac:dyDescent="0.2">
      <c r="H2928" s="36"/>
    </row>
    <row r="2929" spans="8:8" s="32" customFormat="1" ht="12.75" customHeight="1" x14ac:dyDescent="0.2">
      <c r="H2929" s="36"/>
    </row>
    <row r="2930" spans="8:8" s="32" customFormat="1" ht="12.75" customHeight="1" x14ac:dyDescent="0.2">
      <c r="H2930" s="36"/>
    </row>
    <row r="2931" spans="8:8" s="32" customFormat="1" ht="12.75" customHeight="1" x14ac:dyDescent="0.2">
      <c r="H2931" s="36"/>
    </row>
    <row r="2932" spans="8:8" s="32" customFormat="1" ht="12.75" customHeight="1" x14ac:dyDescent="0.2">
      <c r="H2932" s="36"/>
    </row>
    <row r="2933" spans="8:8" s="32" customFormat="1" ht="12.75" customHeight="1" x14ac:dyDescent="0.2">
      <c r="H2933" s="36"/>
    </row>
    <row r="2934" spans="8:8" s="32" customFormat="1" ht="12.75" customHeight="1" x14ac:dyDescent="0.2">
      <c r="H2934" s="36"/>
    </row>
    <row r="2935" spans="8:8" s="32" customFormat="1" ht="12.75" customHeight="1" x14ac:dyDescent="0.2">
      <c r="H2935" s="36"/>
    </row>
    <row r="2936" spans="8:8" s="32" customFormat="1" ht="12.75" customHeight="1" x14ac:dyDescent="0.2">
      <c r="H2936" s="36"/>
    </row>
    <row r="2937" spans="8:8" s="32" customFormat="1" ht="12.75" customHeight="1" x14ac:dyDescent="0.2">
      <c r="H2937" s="36"/>
    </row>
    <row r="2938" spans="8:8" s="32" customFormat="1" ht="12.75" customHeight="1" x14ac:dyDescent="0.2">
      <c r="H2938" s="36"/>
    </row>
    <row r="2939" spans="8:8" s="32" customFormat="1" ht="12.75" customHeight="1" x14ac:dyDescent="0.2">
      <c r="H2939" s="36"/>
    </row>
    <row r="2940" spans="8:8" s="32" customFormat="1" ht="12.75" customHeight="1" x14ac:dyDescent="0.2">
      <c r="H2940" s="36"/>
    </row>
    <row r="2941" spans="8:8" s="32" customFormat="1" ht="12.75" customHeight="1" x14ac:dyDescent="0.2">
      <c r="H2941" s="36"/>
    </row>
    <row r="2942" spans="8:8" s="32" customFormat="1" ht="12.75" customHeight="1" x14ac:dyDescent="0.2">
      <c r="H2942" s="36"/>
    </row>
    <row r="2943" spans="8:8" s="32" customFormat="1" ht="12.75" customHeight="1" x14ac:dyDescent="0.2">
      <c r="H2943" s="36"/>
    </row>
    <row r="2944" spans="8:8" s="32" customFormat="1" ht="12.75" customHeight="1" x14ac:dyDescent="0.2">
      <c r="H2944" s="36"/>
    </row>
    <row r="2945" spans="8:8" s="32" customFormat="1" ht="12.75" customHeight="1" x14ac:dyDescent="0.2">
      <c r="H2945" s="36"/>
    </row>
    <row r="2946" spans="8:8" s="32" customFormat="1" ht="12.75" customHeight="1" x14ac:dyDescent="0.2">
      <c r="H2946" s="36"/>
    </row>
    <row r="2947" spans="8:8" s="32" customFormat="1" ht="12.75" customHeight="1" x14ac:dyDescent="0.2">
      <c r="H2947" s="36"/>
    </row>
    <row r="2948" spans="8:8" s="32" customFormat="1" ht="12.75" customHeight="1" x14ac:dyDescent="0.2">
      <c r="H2948" s="36"/>
    </row>
    <row r="2949" spans="8:8" s="32" customFormat="1" ht="12.75" customHeight="1" x14ac:dyDescent="0.2">
      <c r="H2949" s="36"/>
    </row>
    <row r="2950" spans="8:8" s="32" customFormat="1" ht="12.75" customHeight="1" x14ac:dyDescent="0.2">
      <c r="H2950" s="36"/>
    </row>
    <row r="2951" spans="8:8" s="32" customFormat="1" ht="12.75" customHeight="1" x14ac:dyDescent="0.2">
      <c r="H2951" s="36"/>
    </row>
    <row r="2952" spans="8:8" s="32" customFormat="1" ht="12.75" customHeight="1" x14ac:dyDescent="0.2">
      <c r="H2952" s="36"/>
    </row>
    <row r="2953" spans="8:8" s="32" customFormat="1" ht="12.75" customHeight="1" x14ac:dyDescent="0.2">
      <c r="H2953" s="36"/>
    </row>
    <row r="2954" spans="8:8" s="32" customFormat="1" ht="12.75" customHeight="1" x14ac:dyDescent="0.2">
      <c r="H2954" s="36"/>
    </row>
    <row r="2955" spans="8:8" s="32" customFormat="1" ht="12.75" customHeight="1" x14ac:dyDescent="0.2">
      <c r="H2955" s="36"/>
    </row>
    <row r="2956" spans="8:8" s="32" customFormat="1" ht="12.75" customHeight="1" x14ac:dyDescent="0.2">
      <c r="H2956" s="36"/>
    </row>
    <row r="2957" spans="8:8" s="32" customFormat="1" ht="12.75" customHeight="1" x14ac:dyDescent="0.2">
      <c r="H2957" s="36"/>
    </row>
    <row r="2958" spans="8:8" s="32" customFormat="1" ht="12.75" customHeight="1" x14ac:dyDescent="0.2">
      <c r="H2958" s="36"/>
    </row>
    <row r="2959" spans="8:8" s="32" customFormat="1" ht="12.75" customHeight="1" x14ac:dyDescent="0.2">
      <c r="H2959" s="36"/>
    </row>
    <row r="2960" spans="8:8" s="32" customFormat="1" ht="12.75" customHeight="1" x14ac:dyDescent="0.2">
      <c r="H2960" s="36"/>
    </row>
    <row r="2961" spans="8:8" s="32" customFormat="1" ht="12.75" customHeight="1" x14ac:dyDescent="0.2">
      <c r="H2961" s="36"/>
    </row>
    <row r="2962" spans="8:8" s="32" customFormat="1" ht="12.75" customHeight="1" x14ac:dyDescent="0.2">
      <c r="H2962" s="36"/>
    </row>
    <row r="2963" spans="8:8" s="32" customFormat="1" ht="12.75" customHeight="1" x14ac:dyDescent="0.2">
      <c r="H2963" s="36"/>
    </row>
    <row r="2964" spans="8:8" s="32" customFormat="1" ht="12.75" customHeight="1" x14ac:dyDescent="0.2">
      <c r="H2964" s="36"/>
    </row>
    <row r="2965" spans="8:8" s="32" customFormat="1" ht="12.75" customHeight="1" x14ac:dyDescent="0.2">
      <c r="H2965" s="36"/>
    </row>
    <row r="2966" spans="8:8" s="32" customFormat="1" ht="12.75" customHeight="1" x14ac:dyDescent="0.2">
      <c r="H2966" s="36"/>
    </row>
    <row r="2967" spans="8:8" s="32" customFormat="1" ht="12.75" customHeight="1" x14ac:dyDescent="0.2">
      <c r="H2967" s="36"/>
    </row>
    <row r="2968" spans="8:8" s="32" customFormat="1" ht="12.75" customHeight="1" x14ac:dyDescent="0.2">
      <c r="H2968" s="36"/>
    </row>
    <row r="2969" spans="8:8" s="32" customFormat="1" ht="12.75" customHeight="1" x14ac:dyDescent="0.2">
      <c r="H2969" s="36"/>
    </row>
    <row r="2970" spans="8:8" s="32" customFormat="1" ht="12.75" customHeight="1" x14ac:dyDescent="0.2">
      <c r="H2970" s="36"/>
    </row>
    <row r="2971" spans="8:8" s="32" customFormat="1" ht="12.75" customHeight="1" x14ac:dyDescent="0.2">
      <c r="H2971" s="36"/>
    </row>
    <row r="2972" spans="8:8" s="32" customFormat="1" ht="12.75" customHeight="1" x14ac:dyDescent="0.2">
      <c r="H2972" s="36"/>
    </row>
    <row r="2973" spans="8:8" s="32" customFormat="1" ht="12.75" customHeight="1" x14ac:dyDescent="0.2">
      <c r="H2973" s="36"/>
    </row>
    <row r="2974" spans="8:8" s="32" customFormat="1" ht="12.75" customHeight="1" x14ac:dyDescent="0.2">
      <c r="H2974" s="36"/>
    </row>
    <row r="2975" spans="8:8" s="32" customFormat="1" ht="12.75" customHeight="1" x14ac:dyDescent="0.2">
      <c r="H2975" s="36"/>
    </row>
    <row r="2976" spans="8:8" s="32" customFormat="1" ht="12.75" customHeight="1" x14ac:dyDescent="0.2">
      <c r="H2976" s="36"/>
    </row>
    <row r="2977" spans="8:8" s="32" customFormat="1" ht="12.75" customHeight="1" x14ac:dyDescent="0.2">
      <c r="H2977" s="36"/>
    </row>
    <row r="2978" spans="8:8" s="32" customFormat="1" ht="12.75" customHeight="1" x14ac:dyDescent="0.2">
      <c r="H2978" s="36"/>
    </row>
    <row r="2979" spans="8:8" s="32" customFormat="1" ht="12.75" customHeight="1" x14ac:dyDescent="0.2">
      <c r="H2979" s="36"/>
    </row>
    <row r="2980" spans="8:8" s="32" customFormat="1" ht="12.75" customHeight="1" x14ac:dyDescent="0.2">
      <c r="H2980" s="36"/>
    </row>
    <row r="2981" spans="8:8" s="32" customFormat="1" ht="12.75" customHeight="1" x14ac:dyDescent="0.2">
      <c r="H2981" s="36"/>
    </row>
    <row r="2982" spans="8:8" s="32" customFormat="1" ht="12.75" customHeight="1" x14ac:dyDescent="0.2">
      <c r="H2982" s="36"/>
    </row>
    <row r="2983" spans="8:8" s="32" customFormat="1" ht="12.75" customHeight="1" x14ac:dyDescent="0.2">
      <c r="H2983" s="36"/>
    </row>
    <row r="2984" spans="8:8" s="32" customFormat="1" ht="12.75" customHeight="1" x14ac:dyDescent="0.2">
      <c r="H2984" s="36"/>
    </row>
    <row r="2985" spans="8:8" s="32" customFormat="1" ht="12.75" customHeight="1" x14ac:dyDescent="0.2">
      <c r="H2985" s="36"/>
    </row>
    <row r="2986" spans="8:8" s="32" customFormat="1" ht="12.75" customHeight="1" x14ac:dyDescent="0.2">
      <c r="H2986" s="36"/>
    </row>
    <row r="2987" spans="8:8" s="32" customFormat="1" ht="12.75" customHeight="1" x14ac:dyDescent="0.2">
      <c r="H2987" s="36"/>
    </row>
    <row r="2988" spans="8:8" s="32" customFormat="1" ht="12.75" customHeight="1" x14ac:dyDescent="0.2">
      <c r="H2988" s="36"/>
    </row>
    <row r="2989" spans="8:8" s="32" customFormat="1" ht="12.75" customHeight="1" x14ac:dyDescent="0.2">
      <c r="H2989" s="36"/>
    </row>
    <row r="2990" spans="8:8" s="32" customFormat="1" ht="12.75" customHeight="1" x14ac:dyDescent="0.2">
      <c r="H2990" s="36"/>
    </row>
    <row r="2991" spans="8:8" s="32" customFormat="1" ht="12.75" customHeight="1" x14ac:dyDescent="0.2">
      <c r="H2991" s="36"/>
    </row>
    <row r="2992" spans="8:8" s="32" customFormat="1" ht="12.75" customHeight="1" x14ac:dyDescent="0.2">
      <c r="H2992" s="36"/>
    </row>
    <row r="2993" spans="8:8" s="32" customFormat="1" ht="12.75" customHeight="1" x14ac:dyDescent="0.2">
      <c r="H2993" s="36"/>
    </row>
    <row r="2994" spans="8:8" s="32" customFormat="1" ht="12.75" customHeight="1" x14ac:dyDescent="0.2">
      <c r="H2994" s="36"/>
    </row>
    <row r="2995" spans="8:8" s="32" customFormat="1" ht="12.75" customHeight="1" x14ac:dyDescent="0.2">
      <c r="H2995" s="36"/>
    </row>
    <row r="2996" spans="8:8" s="32" customFormat="1" ht="12.75" customHeight="1" x14ac:dyDescent="0.2">
      <c r="H2996" s="36"/>
    </row>
    <row r="2997" spans="8:8" s="32" customFormat="1" ht="12.75" customHeight="1" x14ac:dyDescent="0.2">
      <c r="H2997" s="36"/>
    </row>
    <row r="2998" spans="8:8" s="32" customFormat="1" ht="12.75" customHeight="1" x14ac:dyDescent="0.2">
      <c r="H2998" s="36"/>
    </row>
    <row r="2999" spans="8:8" s="32" customFormat="1" ht="12.75" customHeight="1" x14ac:dyDescent="0.2">
      <c r="H2999" s="36"/>
    </row>
    <row r="3000" spans="8:8" s="32" customFormat="1" ht="12.75" customHeight="1" x14ac:dyDescent="0.2">
      <c r="H3000" s="36"/>
    </row>
    <row r="3001" spans="8:8" s="32" customFormat="1" ht="12.75" customHeight="1" x14ac:dyDescent="0.2">
      <c r="H3001" s="36"/>
    </row>
    <row r="3002" spans="8:8" s="32" customFormat="1" ht="12.75" customHeight="1" x14ac:dyDescent="0.2">
      <c r="H3002" s="36"/>
    </row>
    <row r="3003" spans="8:8" s="32" customFormat="1" ht="12.75" customHeight="1" x14ac:dyDescent="0.2">
      <c r="H3003" s="36"/>
    </row>
    <row r="3004" spans="8:8" s="32" customFormat="1" ht="12.75" customHeight="1" x14ac:dyDescent="0.2">
      <c r="H3004" s="36"/>
    </row>
    <row r="3005" spans="8:8" s="32" customFormat="1" ht="12.75" customHeight="1" x14ac:dyDescent="0.2">
      <c r="H3005" s="36"/>
    </row>
    <row r="3006" spans="8:8" s="32" customFormat="1" ht="12.75" customHeight="1" x14ac:dyDescent="0.2">
      <c r="H3006" s="36"/>
    </row>
    <row r="3007" spans="8:8" s="32" customFormat="1" ht="12.75" customHeight="1" x14ac:dyDescent="0.2">
      <c r="H3007" s="36"/>
    </row>
    <row r="3008" spans="8:8" s="32" customFormat="1" ht="12.75" customHeight="1" x14ac:dyDescent="0.2">
      <c r="H3008" s="36"/>
    </row>
    <row r="3009" spans="8:8" s="32" customFormat="1" ht="12.75" customHeight="1" x14ac:dyDescent="0.2">
      <c r="H3009" s="36"/>
    </row>
    <row r="3010" spans="8:8" s="32" customFormat="1" ht="12.75" customHeight="1" x14ac:dyDescent="0.2">
      <c r="H3010" s="36"/>
    </row>
    <row r="3011" spans="8:8" s="32" customFormat="1" ht="12.75" customHeight="1" x14ac:dyDescent="0.2">
      <c r="H3011" s="36"/>
    </row>
    <row r="3012" spans="8:8" s="32" customFormat="1" ht="12.75" customHeight="1" x14ac:dyDescent="0.2">
      <c r="H3012" s="36"/>
    </row>
    <row r="3013" spans="8:8" s="32" customFormat="1" ht="12.75" customHeight="1" x14ac:dyDescent="0.2">
      <c r="H3013" s="36"/>
    </row>
    <row r="3014" spans="8:8" s="32" customFormat="1" ht="12.75" customHeight="1" x14ac:dyDescent="0.2">
      <c r="H3014" s="36"/>
    </row>
    <row r="3015" spans="8:8" s="32" customFormat="1" ht="12.75" customHeight="1" x14ac:dyDescent="0.2">
      <c r="H3015" s="36"/>
    </row>
    <row r="3016" spans="8:8" s="32" customFormat="1" ht="12.75" customHeight="1" x14ac:dyDescent="0.2">
      <c r="H3016" s="36"/>
    </row>
    <row r="3017" spans="8:8" s="32" customFormat="1" ht="12.75" customHeight="1" x14ac:dyDescent="0.2">
      <c r="H3017" s="36"/>
    </row>
    <row r="3018" spans="8:8" s="32" customFormat="1" ht="12.75" customHeight="1" x14ac:dyDescent="0.2">
      <c r="H3018" s="36"/>
    </row>
    <row r="3019" spans="8:8" s="32" customFormat="1" ht="12.75" customHeight="1" x14ac:dyDescent="0.2">
      <c r="H3019" s="36"/>
    </row>
    <row r="3020" spans="8:8" s="32" customFormat="1" ht="12.75" customHeight="1" x14ac:dyDescent="0.2">
      <c r="H3020" s="36"/>
    </row>
    <row r="3021" spans="8:8" s="32" customFormat="1" ht="12.75" customHeight="1" x14ac:dyDescent="0.2">
      <c r="H3021" s="36"/>
    </row>
    <row r="3022" spans="8:8" s="32" customFormat="1" ht="12.75" customHeight="1" x14ac:dyDescent="0.2">
      <c r="H3022" s="36"/>
    </row>
    <row r="3023" spans="8:8" s="32" customFormat="1" ht="12.75" customHeight="1" x14ac:dyDescent="0.2">
      <c r="H3023" s="36"/>
    </row>
    <row r="3024" spans="8:8" s="32" customFormat="1" ht="12.75" customHeight="1" x14ac:dyDescent="0.2">
      <c r="H3024" s="36"/>
    </row>
    <row r="3025" spans="8:8" s="32" customFormat="1" ht="12.75" customHeight="1" x14ac:dyDescent="0.2">
      <c r="H3025" s="36"/>
    </row>
    <row r="3026" spans="8:8" s="32" customFormat="1" ht="12.75" customHeight="1" x14ac:dyDescent="0.2">
      <c r="H3026" s="36"/>
    </row>
    <row r="3027" spans="8:8" s="32" customFormat="1" ht="12.75" customHeight="1" x14ac:dyDescent="0.2">
      <c r="H3027" s="36"/>
    </row>
    <row r="3028" spans="8:8" s="32" customFormat="1" ht="12.75" customHeight="1" x14ac:dyDescent="0.2">
      <c r="H3028" s="36"/>
    </row>
    <row r="3029" spans="8:8" s="32" customFormat="1" ht="12.75" customHeight="1" x14ac:dyDescent="0.2">
      <c r="H3029" s="36"/>
    </row>
    <row r="3030" spans="8:8" s="32" customFormat="1" ht="12.75" customHeight="1" x14ac:dyDescent="0.2">
      <c r="H3030" s="36"/>
    </row>
    <row r="3031" spans="8:8" s="32" customFormat="1" ht="12.75" customHeight="1" x14ac:dyDescent="0.2">
      <c r="H3031" s="36"/>
    </row>
    <row r="3032" spans="8:8" s="32" customFormat="1" ht="12.75" customHeight="1" x14ac:dyDescent="0.2">
      <c r="H3032" s="36"/>
    </row>
    <row r="3033" spans="8:8" s="32" customFormat="1" ht="12.75" customHeight="1" x14ac:dyDescent="0.2">
      <c r="H3033" s="36"/>
    </row>
    <row r="3034" spans="8:8" s="32" customFormat="1" ht="12.75" customHeight="1" x14ac:dyDescent="0.2">
      <c r="H3034" s="36"/>
    </row>
    <row r="3035" spans="8:8" s="32" customFormat="1" ht="12.75" customHeight="1" x14ac:dyDescent="0.2">
      <c r="H3035" s="36"/>
    </row>
    <row r="3036" spans="8:8" s="32" customFormat="1" ht="12.75" customHeight="1" x14ac:dyDescent="0.2">
      <c r="H3036" s="36"/>
    </row>
    <row r="3037" spans="8:8" s="32" customFormat="1" ht="12.75" customHeight="1" x14ac:dyDescent="0.2">
      <c r="H3037" s="36"/>
    </row>
    <row r="3038" spans="8:8" s="32" customFormat="1" ht="12.75" customHeight="1" x14ac:dyDescent="0.2">
      <c r="H3038" s="36"/>
    </row>
    <row r="3039" spans="8:8" s="32" customFormat="1" ht="12.75" customHeight="1" x14ac:dyDescent="0.2">
      <c r="H3039" s="36"/>
    </row>
    <row r="3040" spans="8:8" s="32" customFormat="1" ht="12.75" customHeight="1" x14ac:dyDescent="0.2">
      <c r="H3040" s="36"/>
    </row>
    <row r="3041" spans="8:8" s="32" customFormat="1" ht="12.75" customHeight="1" x14ac:dyDescent="0.2">
      <c r="H3041" s="36"/>
    </row>
    <row r="3042" spans="8:8" s="32" customFormat="1" ht="12.75" customHeight="1" x14ac:dyDescent="0.2">
      <c r="H3042" s="36"/>
    </row>
    <row r="3043" spans="8:8" s="32" customFormat="1" ht="12.75" customHeight="1" x14ac:dyDescent="0.2">
      <c r="H3043" s="36"/>
    </row>
    <row r="3044" spans="8:8" s="32" customFormat="1" ht="12.75" customHeight="1" x14ac:dyDescent="0.2">
      <c r="H3044" s="36"/>
    </row>
    <row r="3045" spans="8:8" s="32" customFormat="1" ht="12.75" customHeight="1" x14ac:dyDescent="0.2">
      <c r="H3045" s="36"/>
    </row>
    <row r="3046" spans="8:8" s="32" customFormat="1" ht="12.75" customHeight="1" x14ac:dyDescent="0.2">
      <c r="H3046" s="36"/>
    </row>
    <row r="3047" spans="8:8" s="32" customFormat="1" ht="12.75" customHeight="1" x14ac:dyDescent="0.2">
      <c r="H3047" s="36"/>
    </row>
    <row r="3048" spans="8:8" s="32" customFormat="1" ht="12.75" customHeight="1" x14ac:dyDescent="0.2">
      <c r="H3048" s="36"/>
    </row>
    <row r="3049" spans="8:8" s="32" customFormat="1" ht="12.75" customHeight="1" x14ac:dyDescent="0.2">
      <c r="H3049" s="36"/>
    </row>
    <row r="3050" spans="8:8" s="32" customFormat="1" ht="12.75" customHeight="1" x14ac:dyDescent="0.2">
      <c r="H3050" s="36"/>
    </row>
    <row r="3051" spans="8:8" s="32" customFormat="1" ht="12.75" customHeight="1" x14ac:dyDescent="0.2">
      <c r="H3051" s="36"/>
    </row>
    <row r="3052" spans="8:8" s="32" customFormat="1" ht="12.75" customHeight="1" x14ac:dyDescent="0.2">
      <c r="H3052" s="36"/>
    </row>
    <row r="3053" spans="8:8" s="32" customFormat="1" ht="12.75" customHeight="1" x14ac:dyDescent="0.2">
      <c r="H3053" s="36"/>
    </row>
    <row r="3054" spans="8:8" s="32" customFormat="1" ht="12.75" customHeight="1" x14ac:dyDescent="0.2">
      <c r="H3054" s="36"/>
    </row>
    <row r="3055" spans="8:8" s="32" customFormat="1" ht="12.75" customHeight="1" x14ac:dyDescent="0.2">
      <c r="H3055" s="36"/>
    </row>
    <row r="3056" spans="8:8" s="32" customFormat="1" ht="12.75" customHeight="1" x14ac:dyDescent="0.2">
      <c r="H3056" s="36"/>
    </row>
    <row r="3057" spans="8:8" s="32" customFormat="1" ht="12.75" customHeight="1" x14ac:dyDescent="0.2">
      <c r="H3057" s="36"/>
    </row>
    <row r="3058" spans="8:8" s="32" customFormat="1" ht="12.75" customHeight="1" x14ac:dyDescent="0.2">
      <c r="H3058" s="36"/>
    </row>
    <row r="3059" spans="8:8" s="32" customFormat="1" ht="12.75" customHeight="1" x14ac:dyDescent="0.2">
      <c r="H3059" s="36"/>
    </row>
    <row r="3060" spans="8:8" s="32" customFormat="1" ht="12.75" customHeight="1" x14ac:dyDescent="0.2">
      <c r="H3060" s="36"/>
    </row>
    <row r="3061" spans="8:8" s="32" customFormat="1" ht="12.75" customHeight="1" x14ac:dyDescent="0.2">
      <c r="H3061" s="36"/>
    </row>
    <row r="3062" spans="8:8" s="32" customFormat="1" ht="12.75" customHeight="1" x14ac:dyDescent="0.2">
      <c r="H3062" s="36"/>
    </row>
    <row r="3063" spans="8:8" s="32" customFormat="1" ht="12.75" customHeight="1" x14ac:dyDescent="0.2">
      <c r="H3063" s="36"/>
    </row>
    <row r="3064" spans="8:8" s="32" customFormat="1" ht="12.75" customHeight="1" x14ac:dyDescent="0.2">
      <c r="H3064" s="36"/>
    </row>
    <row r="3065" spans="8:8" s="32" customFormat="1" ht="12.75" customHeight="1" x14ac:dyDescent="0.2">
      <c r="H3065" s="36"/>
    </row>
    <row r="3066" spans="8:8" s="32" customFormat="1" ht="12.75" customHeight="1" x14ac:dyDescent="0.2">
      <c r="H3066" s="36"/>
    </row>
    <row r="3067" spans="8:8" s="32" customFormat="1" ht="12.75" customHeight="1" x14ac:dyDescent="0.2">
      <c r="H3067" s="36"/>
    </row>
    <row r="3068" spans="8:8" s="32" customFormat="1" ht="12.75" customHeight="1" x14ac:dyDescent="0.2">
      <c r="H3068" s="36"/>
    </row>
    <row r="3069" spans="8:8" s="32" customFormat="1" ht="12.75" customHeight="1" x14ac:dyDescent="0.2">
      <c r="H3069" s="36"/>
    </row>
    <row r="3070" spans="8:8" s="32" customFormat="1" ht="12.75" customHeight="1" x14ac:dyDescent="0.2">
      <c r="H3070" s="36"/>
    </row>
    <row r="3071" spans="8:8" s="32" customFormat="1" ht="12.75" customHeight="1" x14ac:dyDescent="0.2">
      <c r="H3071" s="36"/>
    </row>
    <row r="3072" spans="8:8" s="32" customFormat="1" ht="12.75" customHeight="1" x14ac:dyDescent="0.2">
      <c r="H3072" s="36"/>
    </row>
    <row r="3073" spans="8:8" s="32" customFormat="1" ht="12.75" customHeight="1" x14ac:dyDescent="0.2">
      <c r="H3073" s="36"/>
    </row>
    <row r="3074" spans="8:8" s="32" customFormat="1" ht="12.75" customHeight="1" x14ac:dyDescent="0.2">
      <c r="H3074" s="36"/>
    </row>
    <row r="3075" spans="8:8" s="32" customFormat="1" ht="12.75" customHeight="1" x14ac:dyDescent="0.2">
      <c r="H3075" s="36"/>
    </row>
    <row r="3076" spans="8:8" s="32" customFormat="1" ht="12.75" customHeight="1" x14ac:dyDescent="0.2">
      <c r="H3076" s="36"/>
    </row>
    <row r="3077" spans="8:8" s="32" customFormat="1" ht="12.75" customHeight="1" x14ac:dyDescent="0.2">
      <c r="H3077" s="36"/>
    </row>
    <row r="3078" spans="8:8" s="32" customFormat="1" ht="12.75" customHeight="1" x14ac:dyDescent="0.2">
      <c r="H3078" s="36"/>
    </row>
    <row r="3079" spans="8:8" s="32" customFormat="1" ht="12.75" customHeight="1" x14ac:dyDescent="0.2">
      <c r="H3079" s="36"/>
    </row>
    <row r="3080" spans="8:8" s="32" customFormat="1" ht="12.75" customHeight="1" x14ac:dyDescent="0.2">
      <c r="H3080" s="36"/>
    </row>
    <row r="3081" spans="8:8" s="32" customFormat="1" ht="12.75" customHeight="1" x14ac:dyDescent="0.2">
      <c r="H3081" s="36"/>
    </row>
    <row r="3082" spans="8:8" s="32" customFormat="1" ht="12.75" customHeight="1" x14ac:dyDescent="0.2">
      <c r="H3082" s="36"/>
    </row>
    <row r="3083" spans="8:8" s="32" customFormat="1" ht="12.75" customHeight="1" x14ac:dyDescent="0.2">
      <c r="H3083" s="36"/>
    </row>
    <row r="3084" spans="8:8" s="32" customFormat="1" ht="12.75" customHeight="1" x14ac:dyDescent="0.2">
      <c r="H3084" s="36"/>
    </row>
    <row r="3085" spans="8:8" s="32" customFormat="1" ht="12.75" customHeight="1" x14ac:dyDescent="0.2">
      <c r="H3085" s="36"/>
    </row>
    <row r="3086" spans="8:8" s="32" customFormat="1" ht="12.75" customHeight="1" x14ac:dyDescent="0.2">
      <c r="H3086" s="36"/>
    </row>
    <row r="3087" spans="8:8" s="32" customFormat="1" ht="12.75" customHeight="1" x14ac:dyDescent="0.2">
      <c r="H3087" s="36"/>
    </row>
    <row r="3088" spans="8:8" s="32" customFormat="1" ht="12.75" customHeight="1" x14ac:dyDescent="0.2">
      <c r="H3088" s="36"/>
    </row>
    <row r="3089" spans="8:8" s="32" customFormat="1" ht="12.75" customHeight="1" x14ac:dyDescent="0.2">
      <c r="H3089" s="36"/>
    </row>
    <row r="3090" spans="8:8" s="32" customFormat="1" ht="12.75" customHeight="1" x14ac:dyDescent="0.2">
      <c r="H3090" s="36"/>
    </row>
    <row r="3091" spans="8:8" s="32" customFormat="1" ht="12.75" customHeight="1" x14ac:dyDescent="0.2">
      <c r="H3091" s="36"/>
    </row>
    <row r="3092" spans="8:8" s="32" customFormat="1" ht="12.75" customHeight="1" x14ac:dyDescent="0.2">
      <c r="H3092" s="36"/>
    </row>
    <row r="3093" spans="8:8" s="32" customFormat="1" ht="12.75" customHeight="1" x14ac:dyDescent="0.2">
      <c r="H3093" s="36"/>
    </row>
    <row r="3094" spans="8:8" s="32" customFormat="1" ht="12.75" customHeight="1" x14ac:dyDescent="0.2">
      <c r="H3094" s="36"/>
    </row>
    <row r="3095" spans="8:8" s="32" customFormat="1" ht="12.75" customHeight="1" x14ac:dyDescent="0.2">
      <c r="H3095" s="36"/>
    </row>
    <row r="3096" spans="8:8" s="32" customFormat="1" ht="12.75" customHeight="1" x14ac:dyDescent="0.2">
      <c r="H3096" s="36"/>
    </row>
    <row r="3097" spans="8:8" s="32" customFormat="1" ht="12.75" customHeight="1" x14ac:dyDescent="0.2">
      <c r="H3097" s="36"/>
    </row>
    <row r="3098" spans="8:8" s="32" customFormat="1" ht="12.75" customHeight="1" x14ac:dyDescent="0.2">
      <c r="H3098" s="36"/>
    </row>
    <row r="3099" spans="8:8" s="32" customFormat="1" ht="12.75" customHeight="1" x14ac:dyDescent="0.2">
      <c r="H3099" s="36"/>
    </row>
    <row r="3100" spans="8:8" s="32" customFormat="1" ht="12.75" customHeight="1" x14ac:dyDescent="0.2">
      <c r="H3100" s="36"/>
    </row>
    <row r="3101" spans="8:8" s="32" customFormat="1" ht="12.75" customHeight="1" x14ac:dyDescent="0.2">
      <c r="H3101" s="36"/>
    </row>
    <row r="3102" spans="8:8" s="32" customFormat="1" ht="12.75" customHeight="1" x14ac:dyDescent="0.2">
      <c r="H3102" s="36"/>
    </row>
    <row r="3103" spans="8:8" s="32" customFormat="1" ht="12.75" customHeight="1" x14ac:dyDescent="0.2">
      <c r="H3103" s="36"/>
    </row>
    <row r="3104" spans="8:8" s="32" customFormat="1" ht="12.75" customHeight="1" x14ac:dyDescent="0.2">
      <c r="H3104" s="36"/>
    </row>
    <row r="3105" spans="8:8" s="32" customFormat="1" ht="12.75" customHeight="1" x14ac:dyDescent="0.2">
      <c r="H3105" s="36"/>
    </row>
    <row r="3106" spans="8:8" s="32" customFormat="1" ht="12.75" customHeight="1" x14ac:dyDescent="0.2">
      <c r="H3106" s="36"/>
    </row>
    <row r="3107" spans="8:8" s="32" customFormat="1" ht="12.75" customHeight="1" x14ac:dyDescent="0.2">
      <c r="H3107" s="36"/>
    </row>
    <row r="3108" spans="8:8" s="32" customFormat="1" ht="12.75" customHeight="1" x14ac:dyDescent="0.2">
      <c r="H3108" s="36"/>
    </row>
    <row r="3109" spans="8:8" s="32" customFormat="1" ht="12.75" customHeight="1" x14ac:dyDescent="0.2">
      <c r="H3109" s="36"/>
    </row>
    <row r="3110" spans="8:8" s="32" customFormat="1" ht="12.75" customHeight="1" x14ac:dyDescent="0.2">
      <c r="H3110" s="36"/>
    </row>
    <row r="3111" spans="8:8" s="32" customFormat="1" ht="12.75" customHeight="1" x14ac:dyDescent="0.2">
      <c r="H3111" s="36"/>
    </row>
    <row r="3112" spans="8:8" s="32" customFormat="1" ht="12.75" customHeight="1" x14ac:dyDescent="0.2">
      <c r="H3112" s="36"/>
    </row>
    <row r="3113" spans="8:8" s="32" customFormat="1" ht="12.75" customHeight="1" x14ac:dyDescent="0.2">
      <c r="H3113" s="36"/>
    </row>
    <row r="3114" spans="8:8" s="32" customFormat="1" ht="12.75" customHeight="1" x14ac:dyDescent="0.2">
      <c r="H3114" s="36"/>
    </row>
    <row r="3115" spans="8:8" s="32" customFormat="1" ht="12.75" customHeight="1" x14ac:dyDescent="0.2">
      <c r="H3115" s="36"/>
    </row>
    <row r="3116" spans="8:8" s="32" customFormat="1" ht="12.75" customHeight="1" x14ac:dyDescent="0.2">
      <c r="H3116" s="36"/>
    </row>
    <row r="3117" spans="8:8" s="32" customFormat="1" ht="12.75" customHeight="1" x14ac:dyDescent="0.2">
      <c r="H3117" s="36"/>
    </row>
    <row r="3118" spans="8:8" s="32" customFormat="1" ht="12.75" customHeight="1" x14ac:dyDescent="0.2">
      <c r="H3118" s="36"/>
    </row>
    <row r="3119" spans="8:8" s="32" customFormat="1" ht="12.75" customHeight="1" x14ac:dyDescent="0.2">
      <c r="H3119" s="36"/>
    </row>
    <row r="3120" spans="8:8" s="32" customFormat="1" ht="12.75" customHeight="1" x14ac:dyDescent="0.2">
      <c r="H3120" s="36"/>
    </row>
    <row r="3121" spans="8:8" s="32" customFormat="1" ht="12.75" customHeight="1" x14ac:dyDescent="0.2">
      <c r="H3121" s="36"/>
    </row>
    <row r="3122" spans="8:8" s="32" customFormat="1" ht="12.75" customHeight="1" x14ac:dyDescent="0.2">
      <c r="H3122" s="36"/>
    </row>
    <row r="3123" spans="8:8" s="32" customFormat="1" ht="12.75" customHeight="1" x14ac:dyDescent="0.2">
      <c r="H3123" s="36"/>
    </row>
    <row r="3124" spans="8:8" s="32" customFormat="1" ht="12.75" customHeight="1" x14ac:dyDescent="0.2">
      <c r="H3124" s="36"/>
    </row>
    <row r="3125" spans="8:8" s="32" customFormat="1" ht="12.75" customHeight="1" x14ac:dyDescent="0.2">
      <c r="H3125" s="36"/>
    </row>
    <row r="3126" spans="8:8" s="32" customFormat="1" ht="12.75" customHeight="1" x14ac:dyDescent="0.2">
      <c r="H3126" s="36"/>
    </row>
    <row r="3127" spans="8:8" s="32" customFormat="1" ht="12.75" customHeight="1" x14ac:dyDescent="0.2">
      <c r="H3127" s="36"/>
    </row>
    <row r="3128" spans="8:8" s="32" customFormat="1" ht="12.75" customHeight="1" x14ac:dyDescent="0.2">
      <c r="H3128" s="36"/>
    </row>
    <row r="3129" spans="8:8" s="32" customFormat="1" ht="12.75" customHeight="1" x14ac:dyDescent="0.2">
      <c r="H3129" s="36"/>
    </row>
    <row r="3130" spans="8:8" s="32" customFormat="1" ht="12.75" customHeight="1" x14ac:dyDescent="0.2">
      <c r="H3130" s="36"/>
    </row>
    <row r="3131" spans="8:8" s="32" customFormat="1" ht="12.75" customHeight="1" x14ac:dyDescent="0.2">
      <c r="H3131" s="36"/>
    </row>
    <row r="3132" spans="8:8" s="32" customFormat="1" ht="12.75" customHeight="1" x14ac:dyDescent="0.2">
      <c r="H3132" s="36"/>
    </row>
    <row r="3133" spans="8:8" s="32" customFormat="1" ht="12.75" customHeight="1" x14ac:dyDescent="0.2">
      <c r="H3133" s="36"/>
    </row>
    <row r="3134" spans="8:8" s="32" customFormat="1" ht="12.75" customHeight="1" x14ac:dyDescent="0.2">
      <c r="H3134" s="36"/>
    </row>
    <row r="3135" spans="8:8" s="32" customFormat="1" ht="12.75" customHeight="1" x14ac:dyDescent="0.2">
      <c r="H3135" s="36"/>
    </row>
    <row r="3136" spans="8:8" s="32" customFormat="1" ht="12.75" customHeight="1" x14ac:dyDescent="0.2">
      <c r="H3136" s="36"/>
    </row>
    <row r="3137" spans="8:8" s="32" customFormat="1" ht="12.75" customHeight="1" x14ac:dyDescent="0.2">
      <c r="H3137" s="36"/>
    </row>
    <row r="3138" spans="8:8" s="32" customFormat="1" ht="12.75" customHeight="1" x14ac:dyDescent="0.2">
      <c r="H3138" s="36"/>
    </row>
    <row r="3139" spans="8:8" s="32" customFormat="1" ht="12.75" customHeight="1" x14ac:dyDescent="0.2">
      <c r="H3139" s="36"/>
    </row>
    <row r="3140" spans="8:8" s="32" customFormat="1" ht="12.75" customHeight="1" x14ac:dyDescent="0.2">
      <c r="H3140" s="36"/>
    </row>
    <row r="3141" spans="8:8" s="32" customFormat="1" ht="12.75" customHeight="1" x14ac:dyDescent="0.2">
      <c r="H3141" s="36"/>
    </row>
    <row r="3142" spans="8:8" s="32" customFormat="1" ht="12.75" customHeight="1" x14ac:dyDescent="0.2">
      <c r="H3142" s="36"/>
    </row>
    <row r="3143" spans="8:8" s="32" customFormat="1" ht="12.75" customHeight="1" x14ac:dyDescent="0.2">
      <c r="H3143" s="36"/>
    </row>
    <row r="3144" spans="8:8" s="32" customFormat="1" ht="12.75" customHeight="1" x14ac:dyDescent="0.2">
      <c r="H3144" s="36"/>
    </row>
    <row r="3145" spans="8:8" s="32" customFormat="1" ht="12.75" customHeight="1" x14ac:dyDescent="0.2">
      <c r="H3145" s="36"/>
    </row>
    <row r="3146" spans="8:8" s="32" customFormat="1" ht="12.75" customHeight="1" x14ac:dyDescent="0.2">
      <c r="H3146" s="36"/>
    </row>
    <row r="3147" spans="8:8" s="32" customFormat="1" ht="12.75" customHeight="1" x14ac:dyDescent="0.2">
      <c r="H3147" s="36"/>
    </row>
    <row r="3148" spans="8:8" s="32" customFormat="1" ht="12.75" customHeight="1" x14ac:dyDescent="0.2">
      <c r="H3148" s="36"/>
    </row>
    <row r="3149" spans="8:8" s="32" customFormat="1" ht="12.75" customHeight="1" x14ac:dyDescent="0.2">
      <c r="H3149" s="36"/>
    </row>
    <row r="3150" spans="8:8" s="32" customFormat="1" ht="12.75" customHeight="1" x14ac:dyDescent="0.2">
      <c r="H3150" s="36"/>
    </row>
    <row r="3151" spans="8:8" s="32" customFormat="1" ht="12.75" customHeight="1" x14ac:dyDescent="0.2">
      <c r="H3151" s="36"/>
    </row>
    <row r="3152" spans="8:8" s="32" customFormat="1" ht="12.75" customHeight="1" x14ac:dyDescent="0.2">
      <c r="H3152" s="36"/>
    </row>
    <row r="3153" spans="8:8" s="32" customFormat="1" ht="12.75" customHeight="1" x14ac:dyDescent="0.2">
      <c r="H3153" s="36"/>
    </row>
    <row r="3154" spans="8:8" s="32" customFormat="1" ht="12.75" customHeight="1" x14ac:dyDescent="0.2">
      <c r="H3154" s="36"/>
    </row>
    <row r="3155" spans="8:8" s="32" customFormat="1" ht="12.75" customHeight="1" x14ac:dyDescent="0.2">
      <c r="H3155" s="36"/>
    </row>
    <row r="3156" spans="8:8" s="32" customFormat="1" ht="12.75" customHeight="1" x14ac:dyDescent="0.2">
      <c r="H3156" s="36"/>
    </row>
    <row r="3157" spans="8:8" s="32" customFormat="1" ht="12.75" customHeight="1" x14ac:dyDescent="0.2">
      <c r="H3157" s="36"/>
    </row>
    <row r="3158" spans="8:8" s="32" customFormat="1" ht="12.75" customHeight="1" x14ac:dyDescent="0.2">
      <c r="H3158" s="36"/>
    </row>
    <row r="3159" spans="8:8" s="32" customFormat="1" ht="12.75" customHeight="1" x14ac:dyDescent="0.2">
      <c r="H3159" s="36"/>
    </row>
    <row r="3160" spans="8:8" s="32" customFormat="1" ht="12.75" customHeight="1" x14ac:dyDescent="0.2">
      <c r="H3160" s="36"/>
    </row>
    <row r="3161" spans="8:8" s="32" customFormat="1" ht="12.75" customHeight="1" x14ac:dyDescent="0.2">
      <c r="H3161" s="36"/>
    </row>
    <row r="3162" spans="8:8" s="32" customFormat="1" ht="12.75" customHeight="1" x14ac:dyDescent="0.2">
      <c r="H3162" s="36"/>
    </row>
    <row r="3163" spans="8:8" s="32" customFormat="1" ht="12.75" customHeight="1" x14ac:dyDescent="0.2">
      <c r="H3163" s="36"/>
    </row>
    <row r="3164" spans="8:8" s="32" customFormat="1" ht="12.75" customHeight="1" x14ac:dyDescent="0.2">
      <c r="H3164" s="36"/>
    </row>
    <row r="3165" spans="8:8" s="32" customFormat="1" ht="12.75" customHeight="1" x14ac:dyDescent="0.2">
      <c r="H3165" s="36"/>
    </row>
    <row r="3166" spans="8:8" s="32" customFormat="1" ht="12.75" customHeight="1" x14ac:dyDescent="0.2">
      <c r="H3166" s="36"/>
    </row>
    <row r="3167" spans="8:8" s="32" customFormat="1" ht="12.75" customHeight="1" x14ac:dyDescent="0.2">
      <c r="H3167" s="36"/>
    </row>
    <row r="3168" spans="8:8" s="32" customFormat="1" ht="12.75" customHeight="1" x14ac:dyDescent="0.2">
      <c r="H3168" s="36"/>
    </row>
    <row r="3169" spans="8:8" s="32" customFormat="1" ht="12.75" customHeight="1" x14ac:dyDescent="0.2">
      <c r="H3169" s="36"/>
    </row>
    <row r="3170" spans="8:8" s="32" customFormat="1" ht="12.75" customHeight="1" x14ac:dyDescent="0.2">
      <c r="H3170" s="36"/>
    </row>
    <row r="3171" spans="8:8" s="32" customFormat="1" ht="12.75" customHeight="1" x14ac:dyDescent="0.2">
      <c r="H3171" s="36"/>
    </row>
    <row r="3172" spans="8:8" s="32" customFormat="1" ht="12.75" customHeight="1" x14ac:dyDescent="0.2">
      <c r="H3172" s="36"/>
    </row>
    <row r="3173" spans="8:8" s="32" customFormat="1" ht="12.75" customHeight="1" x14ac:dyDescent="0.2">
      <c r="H3173" s="36"/>
    </row>
    <row r="3174" spans="8:8" s="32" customFormat="1" ht="12.75" customHeight="1" x14ac:dyDescent="0.2">
      <c r="H3174" s="36"/>
    </row>
    <row r="3175" spans="8:8" s="32" customFormat="1" ht="12.75" customHeight="1" x14ac:dyDescent="0.2">
      <c r="H3175" s="36"/>
    </row>
    <row r="3176" spans="8:8" s="32" customFormat="1" ht="12.75" customHeight="1" x14ac:dyDescent="0.2">
      <c r="H3176" s="36"/>
    </row>
    <row r="3177" spans="8:8" s="32" customFormat="1" ht="12.75" customHeight="1" x14ac:dyDescent="0.2">
      <c r="H3177" s="36"/>
    </row>
    <row r="3178" spans="8:8" s="32" customFormat="1" ht="12.75" customHeight="1" x14ac:dyDescent="0.2">
      <c r="H3178" s="36"/>
    </row>
    <row r="3179" spans="8:8" s="32" customFormat="1" ht="12.75" customHeight="1" x14ac:dyDescent="0.2">
      <c r="H3179" s="36"/>
    </row>
    <row r="3180" spans="8:8" s="32" customFormat="1" ht="12.75" customHeight="1" x14ac:dyDescent="0.2">
      <c r="H3180" s="36"/>
    </row>
    <row r="3181" spans="8:8" s="32" customFormat="1" ht="12.75" customHeight="1" x14ac:dyDescent="0.2">
      <c r="H3181" s="36"/>
    </row>
    <row r="3182" spans="8:8" s="32" customFormat="1" ht="12.75" customHeight="1" x14ac:dyDescent="0.2">
      <c r="H3182" s="36"/>
    </row>
    <row r="3183" spans="8:8" s="32" customFormat="1" ht="12.75" customHeight="1" x14ac:dyDescent="0.2">
      <c r="H3183" s="36"/>
    </row>
    <row r="3184" spans="8:8" s="32" customFormat="1" ht="12.75" customHeight="1" x14ac:dyDescent="0.2">
      <c r="H3184" s="36"/>
    </row>
    <row r="3185" spans="8:8" s="32" customFormat="1" ht="12.75" customHeight="1" x14ac:dyDescent="0.2">
      <c r="H3185" s="36"/>
    </row>
    <row r="3186" spans="8:8" s="32" customFormat="1" ht="12.75" customHeight="1" x14ac:dyDescent="0.2">
      <c r="H3186" s="36"/>
    </row>
    <row r="3187" spans="8:8" s="32" customFormat="1" ht="12.75" customHeight="1" x14ac:dyDescent="0.2">
      <c r="H3187" s="36"/>
    </row>
    <row r="3188" spans="8:8" s="32" customFormat="1" ht="12.75" customHeight="1" x14ac:dyDescent="0.2">
      <c r="H3188" s="36"/>
    </row>
    <row r="3189" spans="8:8" s="32" customFormat="1" ht="12.75" customHeight="1" x14ac:dyDescent="0.2">
      <c r="H3189" s="36"/>
    </row>
    <row r="3190" spans="8:8" s="32" customFormat="1" ht="12.75" customHeight="1" x14ac:dyDescent="0.2">
      <c r="H3190" s="36"/>
    </row>
    <row r="3191" spans="8:8" s="32" customFormat="1" ht="12.75" customHeight="1" x14ac:dyDescent="0.2">
      <c r="H3191" s="36"/>
    </row>
    <row r="3192" spans="8:8" s="32" customFormat="1" ht="12.75" customHeight="1" x14ac:dyDescent="0.2">
      <c r="H3192" s="36"/>
    </row>
    <row r="3193" spans="8:8" s="32" customFormat="1" ht="12.75" customHeight="1" x14ac:dyDescent="0.2">
      <c r="H3193" s="36"/>
    </row>
    <row r="3194" spans="8:8" s="32" customFormat="1" ht="12.75" customHeight="1" x14ac:dyDescent="0.2">
      <c r="H3194" s="36"/>
    </row>
    <row r="3195" spans="8:8" s="32" customFormat="1" ht="12.75" customHeight="1" x14ac:dyDescent="0.2">
      <c r="H3195" s="36"/>
    </row>
    <row r="3196" spans="8:8" s="32" customFormat="1" ht="12.75" customHeight="1" x14ac:dyDescent="0.2">
      <c r="H3196" s="36"/>
    </row>
    <row r="3197" spans="8:8" s="32" customFormat="1" ht="12.75" customHeight="1" x14ac:dyDescent="0.2">
      <c r="H3197" s="36"/>
    </row>
    <row r="3198" spans="8:8" s="32" customFormat="1" ht="12.75" customHeight="1" x14ac:dyDescent="0.2">
      <c r="H3198" s="36"/>
    </row>
    <row r="3199" spans="8:8" s="32" customFormat="1" ht="12.75" customHeight="1" x14ac:dyDescent="0.2">
      <c r="H3199" s="36"/>
    </row>
    <row r="3200" spans="8:8" s="32" customFormat="1" ht="12.75" customHeight="1" x14ac:dyDescent="0.2">
      <c r="H3200" s="36"/>
    </row>
    <row r="3201" spans="8:8" s="32" customFormat="1" ht="12.75" customHeight="1" x14ac:dyDescent="0.2">
      <c r="H3201" s="36"/>
    </row>
    <row r="3202" spans="8:8" s="32" customFormat="1" ht="12.75" customHeight="1" x14ac:dyDescent="0.2">
      <c r="H3202" s="36"/>
    </row>
    <row r="3203" spans="8:8" s="32" customFormat="1" ht="12.75" customHeight="1" x14ac:dyDescent="0.2">
      <c r="H3203" s="36"/>
    </row>
    <row r="3204" spans="8:8" s="32" customFormat="1" ht="12.75" customHeight="1" x14ac:dyDescent="0.2">
      <c r="H3204" s="36"/>
    </row>
    <row r="3205" spans="8:8" s="32" customFormat="1" ht="12.75" customHeight="1" x14ac:dyDescent="0.2">
      <c r="H3205" s="36"/>
    </row>
    <row r="3206" spans="8:8" s="32" customFormat="1" ht="12.75" customHeight="1" x14ac:dyDescent="0.2">
      <c r="H3206" s="36"/>
    </row>
    <row r="3207" spans="8:8" s="32" customFormat="1" ht="12.75" customHeight="1" x14ac:dyDescent="0.2">
      <c r="H3207" s="36"/>
    </row>
    <row r="3208" spans="8:8" s="32" customFormat="1" ht="12.75" customHeight="1" x14ac:dyDescent="0.2">
      <c r="H3208" s="36"/>
    </row>
    <row r="3209" spans="8:8" s="32" customFormat="1" ht="12.75" customHeight="1" x14ac:dyDescent="0.2">
      <c r="H3209" s="36"/>
    </row>
    <row r="3210" spans="8:8" s="32" customFormat="1" ht="12.75" customHeight="1" x14ac:dyDescent="0.2">
      <c r="H3210" s="36"/>
    </row>
    <row r="3211" spans="8:8" s="32" customFormat="1" ht="12.75" customHeight="1" x14ac:dyDescent="0.2">
      <c r="H3211" s="36"/>
    </row>
    <row r="3212" spans="8:8" s="32" customFormat="1" ht="12.75" customHeight="1" x14ac:dyDescent="0.2">
      <c r="H3212" s="36"/>
    </row>
    <row r="3213" spans="8:8" s="32" customFormat="1" ht="12.75" customHeight="1" x14ac:dyDescent="0.2">
      <c r="H3213" s="36"/>
    </row>
    <row r="3214" spans="8:8" s="32" customFormat="1" ht="12.75" customHeight="1" x14ac:dyDescent="0.2">
      <c r="H3214" s="36"/>
    </row>
    <row r="3215" spans="8:8" s="32" customFormat="1" ht="12.75" customHeight="1" x14ac:dyDescent="0.2">
      <c r="H3215" s="36"/>
    </row>
    <row r="3216" spans="8:8" s="32" customFormat="1" ht="12.75" customHeight="1" x14ac:dyDescent="0.2">
      <c r="H3216" s="36"/>
    </row>
    <row r="3217" spans="8:8" s="32" customFormat="1" ht="12.75" customHeight="1" x14ac:dyDescent="0.2">
      <c r="H3217" s="36"/>
    </row>
    <row r="3218" spans="8:8" s="32" customFormat="1" ht="12.75" customHeight="1" x14ac:dyDescent="0.2">
      <c r="H3218" s="36"/>
    </row>
    <row r="3219" spans="8:8" s="32" customFormat="1" ht="12.75" customHeight="1" x14ac:dyDescent="0.2">
      <c r="H3219" s="36"/>
    </row>
    <row r="3220" spans="8:8" s="32" customFormat="1" ht="12.75" customHeight="1" x14ac:dyDescent="0.2">
      <c r="H3220" s="36"/>
    </row>
    <row r="3221" spans="8:8" s="32" customFormat="1" ht="12.75" customHeight="1" x14ac:dyDescent="0.2">
      <c r="H3221" s="36"/>
    </row>
    <row r="3222" spans="8:8" s="32" customFormat="1" ht="12.75" customHeight="1" x14ac:dyDescent="0.2">
      <c r="H3222" s="36"/>
    </row>
    <row r="3223" spans="8:8" s="32" customFormat="1" ht="12.75" customHeight="1" x14ac:dyDescent="0.2">
      <c r="H3223" s="36"/>
    </row>
    <row r="3224" spans="8:8" s="32" customFormat="1" ht="12.75" customHeight="1" x14ac:dyDescent="0.2">
      <c r="H3224" s="36"/>
    </row>
    <row r="3225" spans="8:8" s="32" customFormat="1" ht="12.75" customHeight="1" x14ac:dyDescent="0.2">
      <c r="H3225" s="36"/>
    </row>
    <row r="3226" spans="8:8" s="32" customFormat="1" ht="12.75" customHeight="1" x14ac:dyDescent="0.2">
      <c r="H3226" s="36"/>
    </row>
    <row r="3227" spans="8:8" s="32" customFormat="1" ht="12.75" customHeight="1" x14ac:dyDescent="0.2">
      <c r="H3227" s="36"/>
    </row>
    <row r="3228" spans="8:8" s="32" customFormat="1" ht="12.75" customHeight="1" x14ac:dyDescent="0.2">
      <c r="H3228" s="36"/>
    </row>
    <row r="3229" spans="8:8" s="32" customFormat="1" ht="12.75" customHeight="1" x14ac:dyDescent="0.2">
      <c r="H3229" s="36"/>
    </row>
    <row r="3230" spans="8:8" s="32" customFormat="1" ht="12.75" customHeight="1" x14ac:dyDescent="0.2">
      <c r="H3230" s="36"/>
    </row>
    <row r="3231" spans="8:8" s="32" customFormat="1" ht="12.75" customHeight="1" x14ac:dyDescent="0.2">
      <c r="H3231" s="36"/>
    </row>
    <row r="3232" spans="8:8" s="32" customFormat="1" ht="12.75" customHeight="1" x14ac:dyDescent="0.2">
      <c r="H3232" s="36"/>
    </row>
    <row r="3233" spans="8:8" s="32" customFormat="1" ht="12.75" customHeight="1" x14ac:dyDescent="0.2">
      <c r="H3233" s="36"/>
    </row>
    <row r="3234" spans="8:8" s="32" customFormat="1" ht="12.75" customHeight="1" x14ac:dyDescent="0.2">
      <c r="H3234" s="36"/>
    </row>
    <row r="3235" spans="8:8" s="32" customFormat="1" ht="12.75" customHeight="1" x14ac:dyDescent="0.2">
      <c r="H3235" s="36"/>
    </row>
    <row r="3236" spans="8:8" s="32" customFormat="1" ht="12.75" customHeight="1" x14ac:dyDescent="0.2">
      <c r="H3236" s="36"/>
    </row>
    <row r="3237" spans="8:8" s="32" customFormat="1" ht="12.75" customHeight="1" x14ac:dyDescent="0.2">
      <c r="H3237" s="36"/>
    </row>
    <row r="3238" spans="8:8" s="32" customFormat="1" ht="12.75" customHeight="1" x14ac:dyDescent="0.2">
      <c r="H3238" s="36"/>
    </row>
    <row r="3239" spans="8:8" s="32" customFormat="1" ht="12.75" customHeight="1" x14ac:dyDescent="0.2">
      <c r="H3239" s="36"/>
    </row>
    <row r="3240" spans="8:8" s="32" customFormat="1" ht="12.75" customHeight="1" x14ac:dyDescent="0.2">
      <c r="H3240" s="36"/>
    </row>
    <row r="3241" spans="8:8" s="32" customFormat="1" ht="12.75" customHeight="1" x14ac:dyDescent="0.2">
      <c r="H3241" s="36"/>
    </row>
    <row r="3242" spans="8:8" s="32" customFormat="1" ht="12.75" customHeight="1" x14ac:dyDescent="0.2">
      <c r="H3242" s="36"/>
    </row>
    <row r="3243" spans="8:8" s="32" customFormat="1" ht="12.75" customHeight="1" x14ac:dyDescent="0.2">
      <c r="H3243" s="36"/>
    </row>
    <row r="3244" spans="8:8" s="32" customFormat="1" ht="12.75" customHeight="1" x14ac:dyDescent="0.2">
      <c r="H3244" s="36"/>
    </row>
    <row r="3245" spans="8:8" s="32" customFormat="1" ht="12.75" customHeight="1" x14ac:dyDescent="0.2">
      <c r="H3245" s="36"/>
    </row>
    <row r="3246" spans="8:8" s="32" customFormat="1" ht="12.75" customHeight="1" x14ac:dyDescent="0.2">
      <c r="H3246" s="36"/>
    </row>
    <row r="3247" spans="8:8" s="32" customFormat="1" ht="12.75" customHeight="1" x14ac:dyDescent="0.2">
      <c r="H3247" s="36"/>
    </row>
    <row r="3248" spans="8:8" s="32" customFormat="1" ht="12.75" customHeight="1" x14ac:dyDescent="0.2">
      <c r="H3248" s="36"/>
    </row>
    <row r="3249" spans="8:8" s="32" customFormat="1" ht="12.75" customHeight="1" x14ac:dyDescent="0.2">
      <c r="H3249" s="36"/>
    </row>
    <row r="3250" spans="8:8" s="32" customFormat="1" ht="12.75" customHeight="1" x14ac:dyDescent="0.2">
      <c r="H3250" s="36"/>
    </row>
    <row r="3251" spans="8:8" s="32" customFormat="1" ht="12.75" customHeight="1" x14ac:dyDescent="0.2">
      <c r="H3251" s="36"/>
    </row>
    <row r="3252" spans="8:8" s="32" customFormat="1" ht="12.75" customHeight="1" x14ac:dyDescent="0.2">
      <c r="H3252" s="36"/>
    </row>
    <row r="3253" spans="8:8" s="32" customFormat="1" ht="12.75" customHeight="1" x14ac:dyDescent="0.2">
      <c r="H3253" s="36"/>
    </row>
    <row r="3254" spans="8:8" s="32" customFormat="1" ht="12.75" customHeight="1" x14ac:dyDescent="0.2">
      <c r="H3254" s="36"/>
    </row>
    <row r="3255" spans="8:8" s="32" customFormat="1" ht="12.75" customHeight="1" x14ac:dyDescent="0.2">
      <c r="H3255" s="36"/>
    </row>
    <row r="3256" spans="8:8" s="32" customFormat="1" ht="12.75" customHeight="1" x14ac:dyDescent="0.2">
      <c r="H3256" s="36"/>
    </row>
    <row r="3257" spans="8:8" s="32" customFormat="1" ht="12.75" customHeight="1" x14ac:dyDescent="0.2">
      <c r="H3257" s="36"/>
    </row>
    <row r="3258" spans="8:8" s="32" customFormat="1" ht="12.75" customHeight="1" x14ac:dyDescent="0.2">
      <c r="H3258" s="36"/>
    </row>
    <row r="3259" spans="8:8" s="32" customFormat="1" ht="12.75" customHeight="1" x14ac:dyDescent="0.2">
      <c r="H3259" s="36"/>
    </row>
    <row r="3260" spans="8:8" s="32" customFormat="1" ht="12.75" customHeight="1" x14ac:dyDescent="0.2">
      <c r="H3260" s="36"/>
    </row>
    <row r="3261" spans="8:8" s="32" customFormat="1" ht="12.75" customHeight="1" x14ac:dyDescent="0.2">
      <c r="H3261" s="36"/>
    </row>
    <row r="3262" spans="8:8" s="32" customFormat="1" ht="12.75" customHeight="1" x14ac:dyDescent="0.2">
      <c r="H3262" s="36"/>
    </row>
    <row r="3263" spans="8:8" s="32" customFormat="1" ht="12.75" customHeight="1" x14ac:dyDescent="0.2">
      <c r="H3263" s="36"/>
    </row>
    <row r="3264" spans="8:8" s="32" customFormat="1" ht="12.75" customHeight="1" x14ac:dyDescent="0.2">
      <c r="H3264" s="36"/>
    </row>
    <row r="3265" spans="8:8" s="32" customFormat="1" ht="12.75" customHeight="1" x14ac:dyDescent="0.2">
      <c r="H3265" s="36"/>
    </row>
    <row r="3266" spans="8:8" s="32" customFormat="1" ht="12.75" customHeight="1" x14ac:dyDescent="0.2">
      <c r="H3266" s="36"/>
    </row>
    <row r="3267" spans="8:8" s="32" customFormat="1" ht="12.75" customHeight="1" x14ac:dyDescent="0.2">
      <c r="H3267" s="36"/>
    </row>
    <row r="3268" spans="8:8" s="32" customFormat="1" ht="12.75" customHeight="1" x14ac:dyDescent="0.2">
      <c r="H3268" s="36"/>
    </row>
    <row r="3269" spans="8:8" s="32" customFormat="1" ht="12.75" customHeight="1" x14ac:dyDescent="0.2">
      <c r="H3269" s="36"/>
    </row>
    <row r="3270" spans="8:8" s="32" customFormat="1" ht="12.75" customHeight="1" x14ac:dyDescent="0.2">
      <c r="H3270" s="36"/>
    </row>
    <row r="3271" spans="8:8" s="32" customFormat="1" ht="12.75" customHeight="1" x14ac:dyDescent="0.2">
      <c r="H3271" s="36"/>
    </row>
    <row r="3272" spans="8:8" s="32" customFormat="1" ht="12.75" customHeight="1" x14ac:dyDescent="0.2">
      <c r="H3272" s="36"/>
    </row>
    <row r="3273" spans="8:8" s="32" customFormat="1" ht="12.75" customHeight="1" x14ac:dyDescent="0.2">
      <c r="H3273" s="36"/>
    </row>
    <row r="3274" spans="8:8" s="32" customFormat="1" ht="12.75" customHeight="1" x14ac:dyDescent="0.2">
      <c r="H3274" s="36"/>
    </row>
    <row r="3275" spans="8:8" s="32" customFormat="1" ht="12.75" customHeight="1" x14ac:dyDescent="0.2">
      <c r="H3275" s="36"/>
    </row>
    <row r="3276" spans="8:8" s="32" customFormat="1" ht="12.75" customHeight="1" x14ac:dyDescent="0.2">
      <c r="H3276" s="36"/>
    </row>
    <row r="3277" spans="8:8" s="32" customFormat="1" ht="12.75" customHeight="1" x14ac:dyDescent="0.2">
      <c r="H3277" s="36"/>
    </row>
    <row r="3278" spans="8:8" s="32" customFormat="1" ht="12.75" customHeight="1" x14ac:dyDescent="0.2">
      <c r="H3278" s="36"/>
    </row>
    <row r="3279" spans="8:8" s="32" customFormat="1" ht="12.75" customHeight="1" x14ac:dyDescent="0.2">
      <c r="H3279" s="36"/>
    </row>
    <row r="3280" spans="8:8" s="32" customFormat="1" ht="12.75" customHeight="1" x14ac:dyDescent="0.2">
      <c r="H3280" s="36"/>
    </row>
    <row r="3281" spans="8:8" s="32" customFormat="1" ht="12.75" customHeight="1" x14ac:dyDescent="0.2">
      <c r="H3281" s="36"/>
    </row>
    <row r="3282" spans="8:8" s="32" customFormat="1" ht="12.75" customHeight="1" x14ac:dyDescent="0.2">
      <c r="H3282" s="36"/>
    </row>
    <row r="3283" spans="8:8" s="32" customFormat="1" ht="12.75" customHeight="1" x14ac:dyDescent="0.2">
      <c r="H3283" s="36"/>
    </row>
    <row r="3284" spans="8:8" s="32" customFormat="1" ht="12.75" customHeight="1" x14ac:dyDescent="0.2">
      <c r="H3284" s="36"/>
    </row>
    <row r="3285" spans="8:8" s="32" customFormat="1" ht="12.75" customHeight="1" x14ac:dyDescent="0.2">
      <c r="H3285" s="36"/>
    </row>
    <row r="3286" spans="8:8" s="32" customFormat="1" ht="12.75" customHeight="1" x14ac:dyDescent="0.2">
      <c r="H3286" s="36"/>
    </row>
    <row r="3287" spans="8:8" s="32" customFormat="1" ht="12.75" customHeight="1" x14ac:dyDescent="0.2">
      <c r="H3287" s="36"/>
    </row>
    <row r="3288" spans="8:8" s="32" customFormat="1" ht="12.75" customHeight="1" x14ac:dyDescent="0.2">
      <c r="H3288" s="36"/>
    </row>
    <row r="3289" spans="8:8" s="32" customFormat="1" ht="12.75" customHeight="1" x14ac:dyDescent="0.2">
      <c r="H3289" s="36"/>
    </row>
    <row r="3290" spans="8:8" s="32" customFormat="1" ht="12.75" customHeight="1" x14ac:dyDescent="0.2">
      <c r="H3290" s="36"/>
    </row>
    <row r="3291" spans="8:8" s="32" customFormat="1" ht="12.75" customHeight="1" x14ac:dyDescent="0.2">
      <c r="H3291" s="36"/>
    </row>
    <row r="3292" spans="8:8" s="32" customFormat="1" ht="12.75" customHeight="1" x14ac:dyDescent="0.2">
      <c r="H3292" s="36"/>
    </row>
    <row r="3293" spans="8:8" s="32" customFormat="1" ht="12.75" customHeight="1" x14ac:dyDescent="0.2">
      <c r="H3293" s="36"/>
    </row>
    <row r="3294" spans="8:8" s="32" customFormat="1" ht="12.75" customHeight="1" x14ac:dyDescent="0.2">
      <c r="H3294" s="36"/>
    </row>
    <row r="3295" spans="8:8" s="32" customFormat="1" ht="12.75" customHeight="1" x14ac:dyDescent="0.2">
      <c r="H3295" s="36"/>
    </row>
    <row r="3296" spans="8:8" s="32" customFormat="1" ht="12.75" customHeight="1" x14ac:dyDescent="0.2">
      <c r="H3296" s="36"/>
    </row>
    <row r="3297" spans="8:8" s="32" customFormat="1" ht="12.75" customHeight="1" x14ac:dyDescent="0.2">
      <c r="H3297" s="36"/>
    </row>
    <row r="3298" spans="8:8" s="32" customFormat="1" ht="12.75" customHeight="1" x14ac:dyDescent="0.2">
      <c r="H3298" s="36"/>
    </row>
    <row r="3299" spans="8:8" s="32" customFormat="1" ht="12.75" customHeight="1" x14ac:dyDescent="0.2">
      <c r="H3299" s="36"/>
    </row>
    <row r="3300" spans="8:8" s="32" customFormat="1" ht="12.75" customHeight="1" x14ac:dyDescent="0.2">
      <c r="H3300" s="36"/>
    </row>
    <row r="3301" spans="8:8" s="32" customFormat="1" ht="12.75" customHeight="1" x14ac:dyDescent="0.2">
      <c r="H3301" s="36"/>
    </row>
    <row r="3302" spans="8:8" s="32" customFormat="1" ht="12.75" customHeight="1" x14ac:dyDescent="0.2">
      <c r="H3302" s="36"/>
    </row>
    <row r="3303" spans="8:8" s="32" customFormat="1" ht="12.75" customHeight="1" x14ac:dyDescent="0.2">
      <c r="H3303" s="36"/>
    </row>
    <row r="3304" spans="8:8" s="32" customFormat="1" ht="12.75" customHeight="1" x14ac:dyDescent="0.2">
      <c r="H3304" s="36"/>
    </row>
    <row r="3305" spans="8:8" s="32" customFormat="1" ht="12.75" customHeight="1" x14ac:dyDescent="0.2">
      <c r="H3305" s="36"/>
    </row>
    <row r="3306" spans="8:8" s="32" customFormat="1" ht="12.75" customHeight="1" x14ac:dyDescent="0.2">
      <c r="H3306" s="36"/>
    </row>
    <row r="3307" spans="8:8" s="32" customFormat="1" ht="12.75" customHeight="1" x14ac:dyDescent="0.2">
      <c r="H3307" s="36"/>
    </row>
    <row r="3308" spans="8:8" s="32" customFormat="1" ht="12.75" customHeight="1" x14ac:dyDescent="0.2">
      <c r="H3308" s="36"/>
    </row>
    <row r="3309" spans="8:8" s="32" customFormat="1" ht="12.75" customHeight="1" x14ac:dyDescent="0.2">
      <c r="H3309" s="36"/>
    </row>
    <row r="3310" spans="8:8" s="32" customFormat="1" ht="12.75" customHeight="1" x14ac:dyDescent="0.2">
      <c r="H3310" s="36"/>
    </row>
    <row r="3311" spans="8:8" s="32" customFormat="1" ht="12.75" customHeight="1" x14ac:dyDescent="0.2">
      <c r="H3311" s="36"/>
    </row>
    <row r="3312" spans="8:8" s="32" customFormat="1" ht="12.75" customHeight="1" x14ac:dyDescent="0.2">
      <c r="H3312" s="36"/>
    </row>
    <row r="3313" spans="8:8" s="32" customFormat="1" ht="12.75" customHeight="1" x14ac:dyDescent="0.2">
      <c r="H3313" s="36"/>
    </row>
    <row r="3314" spans="8:8" s="32" customFormat="1" ht="12.75" customHeight="1" x14ac:dyDescent="0.2">
      <c r="H3314" s="36"/>
    </row>
    <row r="3315" spans="8:8" s="32" customFormat="1" ht="12.75" customHeight="1" x14ac:dyDescent="0.2">
      <c r="H3315" s="36"/>
    </row>
    <row r="3316" spans="8:8" s="32" customFormat="1" ht="12.75" customHeight="1" x14ac:dyDescent="0.2">
      <c r="H3316" s="36"/>
    </row>
    <row r="3317" spans="8:8" s="32" customFormat="1" ht="12.75" customHeight="1" x14ac:dyDescent="0.2">
      <c r="H3317" s="36"/>
    </row>
    <row r="3318" spans="8:8" s="32" customFormat="1" ht="12.75" customHeight="1" x14ac:dyDescent="0.2">
      <c r="H3318" s="36"/>
    </row>
    <row r="3319" spans="8:8" s="32" customFormat="1" ht="12.75" customHeight="1" x14ac:dyDescent="0.2">
      <c r="H3319" s="36"/>
    </row>
    <row r="3320" spans="8:8" s="32" customFormat="1" ht="12.75" customHeight="1" x14ac:dyDescent="0.2">
      <c r="H3320" s="36"/>
    </row>
    <row r="3321" spans="8:8" s="32" customFormat="1" ht="12.75" customHeight="1" x14ac:dyDescent="0.2">
      <c r="H3321" s="36"/>
    </row>
    <row r="3322" spans="8:8" s="32" customFormat="1" ht="12.75" customHeight="1" x14ac:dyDescent="0.2">
      <c r="H3322" s="36"/>
    </row>
    <row r="3323" spans="8:8" s="32" customFormat="1" ht="12.75" customHeight="1" x14ac:dyDescent="0.2">
      <c r="H3323" s="36"/>
    </row>
    <row r="3324" spans="8:8" s="32" customFormat="1" ht="12.75" customHeight="1" x14ac:dyDescent="0.2">
      <c r="H3324" s="36"/>
    </row>
    <row r="3325" spans="8:8" s="32" customFormat="1" ht="12.75" customHeight="1" x14ac:dyDescent="0.2">
      <c r="H3325" s="36"/>
    </row>
    <row r="3326" spans="8:8" s="32" customFormat="1" ht="12.75" customHeight="1" x14ac:dyDescent="0.2">
      <c r="H3326" s="36"/>
    </row>
    <row r="3327" spans="8:8" s="32" customFormat="1" ht="12.75" customHeight="1" x14ac:dyDescent="0.2">
      <c r="H3327" s="36"/>
    </row>
    <row r="3328" spans="8:8" s="32" customFormat="1" ht="12.75" customHeight="1" x14ac:dyDescent="0.2">
      <c r="H3328" s="36"/>
    </row>
    <row r="3329" spans="8:8" s="32" customFormat="1" ht="12.75" customHeight="1" x14ac:dyDescent="0.2">
      <c r="H3329" s="36"/>
    </row>
    <row r="3330" spans="8:8" s="32" customFormat="1" ht="12.75" customHeight="1" x14ac:dyDescent="0.2">
      <c r="H3330" s="36"/>
    </row>
    <row r="3331" spans="8:8" s="32" customFormat="1" ht="12.75" customHeight="1" x14ac:dyDescent="0.2">
      <c r="H3331" s="36"/>
    </row>
    <row r="3332" spans="8:8" s="32" customFormat="1" ht="12.75" customHeight="1" x14ac:dyDescent="0.2">
      <c r="H3332" s="36"/>
    </row>
    <row r="3333" spans="8:8" s="32" customFormat="1" ht="12.75" customHeight="1" x14ac:dyDescent="0.2">
      <c r="H3333" s="36"/>
    </row>
    <row r="3334" spans="8:8" s="32" customFormat="1" ht="12.75" customHeight="1" x14ac:dyDescent="0.2">
      <c r="H3334" s="36"/>
    </row>
    <row r="3335" spans="8:8" s="32" customFormat="1" ht="12.75" customHeight="1" x14ac:dyDescent="0.2">
      <c r="H3335" s="36"/>
    </row>
    <row r="3336" spans="8:8" s="32" customFormat="1" ht="12.75" customHeight="1" x14ac:dyDescent="0.2">
      <c r="H3336" s="36"/>
    </row>
    <row r="3337" spans="8:8" s="32" customFormat="1" ht="12.75" customHeight="1" x14ac:dyDescent="0.2">
      <c r="H3337" s="36"/>
    </row>
    <row r="3338" spans="8:8" s="32" customFormat="1" ht="12.75" customHeight="1" x14ac:dyDescent="0.2">
      <c r="H3338" s="36"/>
    </row>
    <row r="3339" spans="8:8" s="32" customFormat="1" ht="12.75" customHeight="1" x14ac:dyDescent="0.2">
      <c r="H3339" s="36"/>
    </row>
    <row r="3340" spans="8:8" s="32" customFormat="1" ht="12.75" customHeight="1" x14ac:dyDescent="0.2">
      <c r="H3340" s="36"/>
    </row>
    <row r="3341" spans="8:8" s="32" customFormat="1" ht="12.75" customHeight="1" x14ac:dyDescent="0.2">
      <c r="H3341" s="36"/>
    </row>
    <row r="3342" spans="8:8" s="32" customFormat="1" ht="12.75" customHeight="1" x14ac:dyDescent="0.2">
      <c r="H3342" s="36"/>
    </row>
    <row r="3343" spans="8:8" s="32" customFormat="1" ht="12.75" customHeight="1" x14ac:dyDescent="0.2">
      <c r="H3343" s="36"/>
    </row>
    <row r="3344" spans="8:8" s="32" customFormat="1" ht="12.75" customHeight="1" x14ac:dyDescent="0.2">
      <c r="H3344" s="36"/>
    </row>
    <row r="3345" spans="8:8" s="32" customFormat="1" ht="12.75" customHeight="1" x14ac:dyDescent="0.2">
      <c r="H3345" s="36"/>
    </row>
    <row r="3346" spans="8:8" s="32" customFormat="1" ht="12.75" customHeight="1" x14ac:dyDescent="0.2">
      <c r="H3346" s="36"/>
    </row>
    <row r="3347" spans="8:8" s="32" customFormat="1" ht="12.75" customHeight="1" x14ac:dyDescent="0.2">
      <c r="H3347" s="36"/>
    </row>
    <row r="3348" spans="8:8" s="32" customFormat="1" ht="12.75" customHeight="1" x14ac:dyDescent="0.2">
      <c r="H3348" s="36"/>
    </row>
    <row r="3349" spans="8:8" s="32" customFormat="1" ht="12.75" customHeight="1" x14ac:dyDescent="0.2">
      <c r="H3349" s="36"/>
    </row>
    <row r="3350" spans="8:8" s="32" customFormat="1" ht="12.75" customHeight="1" x14ac:dyDescent="0.2">
      <c r="H3350" s="36"/>
    </row>
    <row r="3351" spans="8:8" s="32" customFormat="1" ht="12.75" customHeight="1" x14ac:dyDescent="0.2">
      <c r="H3351" s="36"/>
    </row>
    <row r="3352" spans="8:8" s="32" customFormat="1" ht="12.75" customHeight="1" x14ac:dyDescent="0.2">
      <c r="H3352" s="36"/>
    </row>
    <row r="3353" spans="8:8" s="32" customFormat="1" ht="12.75" customHeight="1" x14ac:dyDescent="0.2">
      <c r="H3353" s="36"/>
    </row>
    <row r="3354" spans="8:8" s="32" customFormat="1" ht="12.75" customHeight="1" x14ac:dyDescent="0.2">
      <c r="H3354" s="36"/>
    </row>
    <row r="3355" spans="8:8" s="32" customFormat="1" ht="12.75" customHeight="1" x14ac:dyDescent="0.2">
      <c r="H3355" s="36"/>
    </row>
    <row r="3356" spans="8:8" s="32" customFormat="1" ht="12.75" customHeight="1" x14ac:dyDescent="0.2">
      <c r="H3356" s="36"/>
    </row>
    <row r="3357" spans="8:8" s="32" customFormat="1" ht="12.75" customHeight="1" x14ac:dyDescent="0.2">
      <c r="H3357" s="36"/>
    </row>
    <row r="3358" spans="8:8" s="32" customFormat="1" ht="12.75" customHeight="1" x14ac:dyDescent="0.2">
      <c r="H3358" s="36"/>
    </row>
    <row r="3359" spans="8:8" s="32" customFormat="1" ht="12.75" customHeight="1" x14ac:dyDescent="0.2">
      <c r="H3359" s="36"/>
    </row>
    <row r="3360" spans="8:8" s="32" customFormat="1" ht="12.75" customHeight="1" x14ac:dyDescent="0.2">
      <c r="H3360" s="36"/>
    </row>
    <row r="3361" spans="8:8" s="32" customFormat="1" ht="12.75" customHeight="1" x14ac:dyDescent="0.2">
      <c r="H3361" s="36"/>
    </row>
    <row r="3362" spans="8:8" s="32" customFormat="1" ht="12.75" customHeight="1" x14ac:dyDescent="0.2">
      <c r="H3362" s="36"/>
    </row>
    <row r="3363" spans="8:8" s="32" customFormat="1" ht="12.75" customHeight="1" x14ac:dyDescent="0.2">
      <c r="H3363" s="36"/>
    </row>
    <row r="3364" spans="8:8" s="32" customFormat="1" ht="12.75" customHeight="1" x14ac:dyDescent="0.2">
      <c r="H3364" s="36"/>
    </row>
    <row r="3365" spans="8:8" s="32" customFormat="1" ht="12.75" customHeight="1" x14ac:dyDescent="0.2">
      <c r="H3365" s="36"/>
    </row>
    <row r="3366" spans="8:8" s="32" customFormat="1" ht="12.75" customHeight="1" x14ac:dyDescent="0.2">
      <c r="H3366" s="36"/>
    </row>
    <row r="3367" spans="8:8" s="32" customFormat="1" ht="12.75" customHeight="1" x14ac:dyDescent="0.2">
      <c r="H3367" s="36"/>
    </row>
    <row r="3368" spans="8:8" s="32" customFormat="1" ht="12.75" customHeight="1" x14ac:dyDescent="0.2">
      <c r="H3368" s="36"/>
    </row>
    <row r="3369" spans="8:8" s="32" customFormat="1" ht="12.75" customHeight="1" x14ac:dyDescent="0.2">
      <c r="H3369" s="36"/>
    </row>
    <row r="3370" spans="8:8" s="32" customFormat="1" ht="12.75" customHeight="1" x14ac:dyDescent="0.2">
      <c r="H3370" s="36"/>
    </row>
    <row r="3371" spans="8:8" s="32" customFormat="1" ht="12.75" customHeight="1" x14ac:dyDescent="0.2">
      <c r="H3371" s="36"/>
    </row>
    <row r="3372" spans="8:8" s="32" customFormat="1" ht="12.75" customHeight="1" x14ac:dyDescent="0.2">
      <c r="H3372" s="36"/>
    </row>
    <row r="3373" spans="8:8" s="32" customFormat="1" ht="12.75" customHeight="1" x14ac:dyDescent="0.2">
      <c r="H3373" s="36"/>
    </row>
    <row r="3374" spans="8:8" s="32" customFormat="1" ht="12.75" customHeight="1" x14ac:dyDescent="0.2">
      <c r="H3374" s="36"/>
    </row>
    <row r="3375" spans="8:8" s="32" customFormat="1" ht="12.75" customHeight="1" x14ac:dyDescent="0.2">
      <c r="H3375" s="36"/>
    </row>
    <row r="3376" spans="8:8" s="32" customFormat="1" ht="12.75" customHeight="1" x14ac:dyDescent="0.2">
      <c r="H3376" s="36"/>
    </row>
    <row r="3377" spans="8:8" s="32" customFormat="1" ht="12.75" customHeight="1" x14ac:dyDescent="0.2">
      <c r="H3377" s="36"/>
    </row>
    <row r="3378" spans="8:8" s="32" customFormat="1" ht="12.75" customHeight="1" x14ac:dyDescent="0.2">
      <c r="H3378" s="36"/>
    </row>
    <row r="3379" spans="8:8" s="32" customFormat="1" ht="12.75" customHeight="1" x14ac:dyDescent="0.2">
      <c r="H3379" s="36"/>
    </row>
    <row r="3380" spans="8:8" s="32" customFormat="1" ht="12.75" customHeight="1" x14ac:dyDescent="0.2">
      <c r="H3380" s="36"/>
    </row>
    <row r="3381" spans="8:8" s="32" customFormat="1" ht="12.75" customHeight="1" x14ac:dyDescent="0.2">
      <c r="H3381" s="36"/>
    </row>
    <row r="3382" spans="8:8" s="32" customFormat="1" ht="12.75" customHeight="1" x14ac:dyDescent="0.2">
      <c r="H3382" s="36"/>
    </row>
    <row r="3383" spans="8:8" s="32" customFormat="1" ht="12.75" customHeight="1" x14ac:dyDescent="0.2">
      <c r="H3383" s="36"/>
    </row>
    <row r="3384" spans="8:8" s="32" customFormat="1" ht="12.75" customHeight="1" x14ac:dyDescent="0.2">
      <c r="H3384" s="36"/>
    </row>
    <row r="3385" spans="8:8" s="32" customFormat="1" ht="12.75" customHeight="1" x14ac:dyDescent="0.2">
      <c r="H3385" s="36"/>
    </row>
    <row r="3386" spans="8:8" s="32" customFormat="1" ht="12.75" customHeight="1" x14ac:dyDescent="0.2">
      <c r="H3386" s="36"/>
    </row>
    <row r="3387" spans="8:8" s="32" customFormat="1" ht="12.75" customHeight="1" x14ac:dyDescent="0.2">
      <c r="H3387" s="36"/>
    </row>
    <row r="3388" spans="8:8" s="32" customFormat="1" ht="12.75" customHeight="1" x14ac:dyDescent="0.2">
      <c r="H3388" s="36"/>
    </row>
    <row r="3389" spans="8:8" s="32" customFormat="1" ht="12.75" customHeight="1" x14ac:dyDescent="0.2">
      <c r="H3389" s="36"/>
    </row>
    <row r="3390" spans="8:8" s="32" customFormat="1" ht="12.75" customHeight="1" x14ac:dyDescent="0.2">
      <c r="H3390" s="36"/>
    </row>
    <row r="3391" spans="8:8" s="32" customFormat="1" ht="12.75" customHeight="1" x14ac:dyDescent="0.2">
      <c r="H3391" s="36"/>
    </row>
    <row r="3392" spans="8:8" s="32" customFormat="1" ht="12.75" customHeight="1" x14ac:dyDescent="0.2">
      <c r="H3392" s="36"/>
    </row>
    <row r="3393" spans="8:8" s="32" customFormat="1" ht="12.75" customHeight="1" x14ac:dyDescent="0.2">
      <c r="H3393" s="36"/>
    </row>
    <row r="3394" spans="8:8" s="32" customFormat="1" ht="12.75" customHeight="1" x14ac:dyDescent="0.2">
      <c r="H3394" s="36"/>
    </row>
    <row r="3395" spans="8:8" s="32" customFormat="1" ht="12.75" customHeight="1" x14ac:dyDescent="0.2">
      <c r="H3395" s="36"/>
    </row>
    <row r="3396" spans="8:8" s="32" customFormat="1" ht="12.75" customHeight="1" x14ac:dyDescent="0.2">
      <c r="H3396" s="36"/>
    </row>
    <row r="3397" spans="8:8" s="32" customFormat="1" ht="12.75" customHeight="1" x14ac:dyDescent="0.2">
      <c r="H3397" s="36"/>
    </row>
    <row r="3398" spans="8:8" s="32" customFormat="1" ht="12.75" customHeight="1" x14ac:dyDescent="0.2">
      <c r="H3398" s="36"/>
    </row>
    <row r="3399" spans="8:8" s="32" customFormat="1" ht="12.75" customHeight="1" x14ac:dyDescent="0.2">
      <c r="H3399" s="36"/>
    </row>
    <row r="3400" spans="8:8" s="32" customFormat="1" ht="12.75" customHeight="1" x14ac:dyDescent="0.2">
      <c r="H3400" s="36"/>
    </row>
    <row r="3401" spans="8:8" s="32" customFormat="1" ht="12.75" customHeight="1" x14ac:dyDescent="0.2">
      <c r="H3401" s="36"/>
    </row>
    <row r="3402" spans="8:8" s="32" customFormat="1" ht="12.75" customHeight="1" x14ac:dyDescent="0.2">
      <c r="H3402" s="36"/>
    </row>
    <row r="3403" spans="8:8" s="32" customFormat="1" ht="12.75" customHeight="1" x14ac:dyDescent="0.2">
      <c r="H3403" s="36"/>
    </row>
    <row r="3404" spans="8:8" s="32" customFormat="1" ht="12.75" customHeight="1" x14ac:dyDescent="0.2">
      <c r="H3404" s="36"/>
    </row>
    <row r="3405" spans="8:8" s="32" customFormat="1" ht="12.75" customHeight="1" x14ac:dyDescent="0.2">
      <c r="H3405" s="36"/>
    </row>
    <row r="3406" spans="8:8" s="32" customFormat="1" ht="12.75" customHeight="1" x14ac:dyDescent="0.2">
      <c r="H3406" s="36"/>
    </row>
    <row r="3407" spans="8:8" s="32" customFormat="1" ht="12.75" customHeight="1" x14ac:dyDescent="0.2">
      <c r="H3407" s="36"/>
    </row>
    <row r="3408" spans="8:8" s="32" customFormat="1" ht="12.75" customHeight="1" x14ac:dyDescent="0.2">
      <c r="H3408" s="36"/>
    </row>
    <row r="3409" spans="8:8" s="32" customFormat="1" ht="12.75" customHeight="1" x14ac:dyDescent="0.2">
      <c r="H3409" s="36"/>
    </row>
    <row r="3410" spans="8:8" s="32" customFormat="1" ht="12.75" customHeight="1" x14ac:dyDescent="0.2">
      <c r="H3410" s="36"/>
    </row>
    <row r="3411" spans="8:8" s="32" customFormat="1" ht="12.75" customHeight="1" x14ac:dyDescent="0.2">
      <c r="H3411" s="36"/>
    </row>
    <row r="3412" spans="8:8" s="32" customFormat="1" ht="12.75" customHeight="1" x14ac:dyDescent="0.2">
      <c r="H3412" s="36"/>
    </row>
    <row r="3413" spans="8:8" s="32" customFormat="1" ht="12.75" customHeight="1" x14ac:dyDescent="0.2">
      <c r="H3413" s="36"/>
    </row>
    <row r="3414" spans="8:8" s="32" customFormat="1" ht="12.75" customHeight="1" x14ac:dyDescent="0.2">
      <c r="H3414" s="36"/>
    </row>
    <row r="3415" spans="8:8" s="32" customFormat="1" ht="12.75" customHeight="1" x14ac:dyDescent="0.2">
      <c r="H3415" s="36"/>
    </row>
    <row r="3416" spans="8:8" s="32" customFormat="1" ht="12.75" customHeight="1" x14ac:dyDescent="0.2">
      <c r="H3416" s="36"/>
    </row>
    <row r="3417" spans="8:8" s="32" customFormat="1" ht="12.75" customHeight="1" x14ac:dyDescent="0.2">
      <c r="H3417" s="36"/>
    </row>
    <row r="3418" spans="8:8" s="32" customFormat="1" ht="12.75" customHeight="1" x14ac:dyDescent="0.2">
      <c r="H3418" s="36"/>
    </row>
    <row r="3419" spans="8:8" s="32" customFormat="1" ht="12.75" customHeight="1" x14ac:dyDescent="0.2">
      <c r="H3419" s="36"/>
    </row>
    <row r="3420" spans="8:8" s="32" customFormat="1" ht="12.75" customHeight="1" x14ac:dyDescent="0.2">
      <c r="H3420" s="36"/>
    </row>
    <row r="3421" spans="8:8" s="32" customFormat="1" ht="12.75" customHeight="1" x14ac:dyDescent="0.2">
      <c r="H3421" s="36"/>
    </row>
    <row r="3422" spans="8:8" s="32" customFormat="1" ht="12.75" customHeight="1" x14ac:dyDescent="0.2">
      <c r="H3422" s="36"/>
    </row>
    <row r="3423" spans="8:8" s="32" customFormat="1" ht="12.75" customHeight="1" x14ac:dyDescent="0.2">
      <c r="H3423" s="36"/>
    </row>
    <row r="3424" spans="8:8" s="32" customFormat="1" ht="12.75" customHeight="1" x14ac:dyDescent="0.2">
      <c r="H3424" s="36"/>
    </row>
    <row r="3425" spans="8:8" s="32" customFormat="1" ht="12.75" customHeight="1" x14ac:dyDescent="0.2">
      <c r="H3425" s="36"/>
    </row>
    <row r="3426" spans="8:8" s="32" customFormat="1" ht="12.75" customHeight="1" x14ac:dyDescent="0.2">
      <c r="H3426" s="36"/>
    </row>
    <row r="3427" spans="8:8" s="32" customFormat="1" ht="12.75" customHeight="1" x14ac:dyDescent="0.2">
      <c r="H3427" s="36"/>
    </row>
    <row r="3428" spans="8:8" s="32" customFormat="1" ht="12.75" customHeight="1" x14ac:dyDescent="0.2">
      <c r="H3428" s="36"/>
    </row>
    <row r="3429" spans="8:8" s="32" customFormat="1" ht="12.75" customHeight="1" x14ac:dyDescent="0.2">
      <c r="H3429" s="36"/>
    </row>
    <row r="3430" spans="8:8" s="32" customFormat="1" ht="12.75" customHeight="1" x14ac:dyDescent="0.2">
      <c r="H3430" s="36"/>
    </row>
    <row r="3431" spans="8:8" s="32" customFormat="1" ht="12.75" customHeight="1" x14ac:dyDescent="0.2">
      <c r="H3431" s="36"/>
    </row>
    <row r="3432" spans="8:8" s="32" customFormat="1" ht="12.75" customHeight="1" x14ac:dyDescent="0.2">
      <c r="H3432" s="36"/>
    </row>
    <row r="3433" spans="8:8" s="32" customFormat="1" ht="12.75" customHeight="1" x14ac:dyDescent="0.2">
      <c r="H3433" s="36"/>
    </row>
    <row r="3434" spans="8:8" s="32" customFormat="1" ht="12.75" customHeight="1" x14ac:dyDescent="0.2">
      <c r="H3434" s="36"/>
    </row>
    <row r="3435" spans="8:8" s="32" customFormat="1" ht="12.75" customHeight="1" x14ac:dyDescent="0.2">
      <c r="H3435" s="36"/>
    </row>
    <row r="3436" spans="8:8" s="32" customFormat="1" ht="12.75" customHeight="1" x14ac:dyDescent="0.2">
      <c r="H3436" s="36"/>
    </row>
    <row r="3437" spans="8:8" s="32" customFormat="1" ht="12.75" customHeight="1" x14ac:dyDescent="0.2">
      <c r="H3437" s="36"/>
    </row>
    <row r="3438" spans="8:8" s="32" customFormat="1" ht="12.75" customHeight="1" x14ac:dyDescent="0.2">
      <c r="H3438" s="36"/>
    </row>
    <row r="3439" spans="8:8" s="32" customFormat="1" ht="12.75" customHeight="1" x14ac:dyDescent="0.2">
      <c r="H3439" s="36"/>
    </row>
    <row r="3440" spans="8:8" s="32" customFormat="1" ht="12.75" customHeight="1" x14ac:dyDescent="0.2">
      <c r="H3440" s="36"/>
    </row>
    <row r="3441" spans="8:8" s="32" customFormat="1" ht="12.75" customHeight="1" x14ac:dyDescent="0.2">
      <c r="H3441" s="36"/>
    </row>
    <row r="3442" spans="8:8" s="32" customFormat="1" ht="12.75" customHeight="1" x14ac:dyDescent="0.2">
      <c r="H3442" s="36"/>
    </row>
    <row r="3443" spans="8:8" s="32" customFormat="1" ht="12.75" customHeight="1" x14ac:dyDescent="0.2">
      <c r="H3443" s="36"/>
    </row>
    <row r="3444" spans="8:8" s="32" customFormat="1" ht="12.75" customHeight="1" x14ac:dyDescent="0.2">
      <c r="H3444" s="36"/>
    </row>
    <row r="3445" spans="8:8" s="32" customFormat="1" ht="12.75" customHeight="1" x14ac:dyDescent="0.2">
      <c r="H3445" s="36"/>
    </row>
    <row r="3446" spans="8:8" s="32" customFormat="1" ht="12.75" customHeight="1" x14ac:dyDescent="0.2">
      <c r="H3446" s="36"/>
    </row>
    <row r="3447" spans="8:8" s="32" customFormat="1" ht="12.75" customHeight="1" x14ac:dyDescent="0.2">
      <c r="H3447" s="36"/>
    </row>
    <row r="3448" spans="8:8" s="32" customFormat="1" ht="12.75" customHeight="1" x14ac:dyDescent="0.2">
      <c r="H3448" s="36"/>
    </row>
    <row r="3449" spans="8:8" s="32" customFormat="1" ht="12.75" customHeight="1" x14ac:dyDescent="0.2">
      <c r="H3449" s="36"/>
    </row>
    <row r="3450" spans="8:8" s="32" customFormat="1" ht="12.75" customHeight="1" x14ac:dyDescent="0.2">
      <c r="H3450" s="36"/>
    </row>
    <row r="3451" spans="8:8" s="32" customFormat="1" ht="12.75" customHeight="1" x14ac:dyDescent="0.2">
      <c r="H3451" s="36"/>
    </row>
    <row r="3452" spans="8:8" s="32" customFormat="1" ht="12.75" customHeight="1" x14ac:dyDescent="0.2">
      <c r="H3452" s="36"/>
    </row>
    <row r="3453" spans="8:8" s="32" customFormat="1" ht="12.75" customHeight="1" x14ac:dyDescent="0.2">
      <c r="H3453" s="36"/>
    </row>
    <row r="3454" spans="8:8" s="32" customFormat="1" ht="12.75" customHeight="1" x14ac:dyDescent="0.2">
      <c r="H3454" s="36"/>
    </row>
    <row r="3455" spans="8:8" s="32" customFormat="1" ht="12.75" customHeight="1" x14ac:dyDescent="0.2">
      <c r="H3455" s="36"/>
    </row>
    <row r="3456" spans="8:8" s="32" customFormat="1" ht="12.75" customHeight="1" x14ac:dyDescent="0.2">
      <c r="H3456" s="36"/>
    </row>
    <row r="3457" spans="8:8" s="32" customFormat="1" ht="12.75" customHeight="1" x14ac:dyDescent="0.2">
      <c r="H3457" s="36"/>
    </row>
    <row r="3458" spans="8:8" s="32" customFormat="1" ht="12.75" customHeight="1" x14ac:dyDescent="0.2">
      <c r="H3458" s="36"/>
    </row>
    <row r="3459" spans="8:8" s="32" customFormat="1" ht="12.75" customHeight="1" x14ac:dyDescent="0.2">
      <c r="H3459" s="36"/>
    </row>
    <row r="3460" spans="8:8" s="32" customFormat="1" ht="12.75" customHeight="1" x14ac:dyDescent="0.2">
      <c r="H3460" s="36"/>
    </row>
    <row r="3461" spans="8:8" s="32" customFormat="1" ht="12.75" customHeight="1" x14ac:dyDescent="0.2">
      <c r="H3461" s="36"/>
    </row>
    <row r="3462" spans="8:8" s="32" customFormat="1" ht="12.75" customHeight="1" x14ac:dyDescent="0.2">
      <c r="H3462" s="36"/>
    </row>
    <row r="3463" spans="8:8" s="32" customFormat="1" ht="12.75" customHeight="1" x14ac:dyDescent="0.2">
      <c r="H3463" s="36"/>
    </row>
    <row r="3464" spans="8:8" s="32" customFormat="1" ht="12.75" customHeight="1" x14ac:dyDescent="0.2">
      <c r="H3464" s="36"/>
    </row>
    <row r="3465" spans="8:8" s="32" customFormat="1" ht="12.75" customHeight="1" x14ac:dyDescent="0.2">
      <c r="H3465" s="36"/>
    </row>
    <row r="3466" spans="8:8" s="32" customFormat="1" ht="12.75" customHeight="1" x14ac:dyDescent="0.2">
      <c r="H3466" s="36"/>
    </row>
    <row r="3467" spans="8:8" s="32" customFormat="1" ht="12.75" customHeight="1" x14ac:dyDescent="0.2">
      <c r="H3467" s="36"/>
    </row>
    <row r="3468" spans="8:8" s="32" customFormat="1" ht="12.75" customHeight="1" x14ac:dyDescent="0.2">
      <c r="H3468" s="36"/>
    </row>
    <row r="3469" spans="8:8" s="32" customFormat="1" ht="12.75" customHeight="1" x14ac:dyDescent="0.2">
      <c r="H3469" s="36"/>
    </row>
    <row r="3470" spans="8:8" s="32" customFormat="1" ht="12.75" customHeight="1" x14ac:dyDescent="0.2">
      <c r="H3470" s="36"/>
    </row>
    <row r="3471" spans="8:8" s="32" customFormat="1" ht="12.75" customHeight="1" x14ac:dyDescent="0.2">
      <c r="H3471" s="36"/>
    </row>
    <row r="3472" spans="8:8" s="32" customFormat="1" ht="12.75" customHeight="1" x14ac:dyDescent="0.2">
      <c r="H3472" s="36"/>
    </row>
    <row r="3473" spans="8:8" s="32" customFormat="1" ht="12.75" customHeight="1" x14ac:dyDescent="0.2">
      <c r="H3473" s="36"/>
    </row>
    <row r="3474" spans="8:8" s="32" customFormat="1" ht="12.75" customHeight="1" x14ac:dyDescent="0.2">
      <c r="H3474" s="36"/>
    </row>
    <row r="3475" spans="8:8" s="32" customFormat="1" ht="12.75" customHeight="1" x14ac:dyDescent="0.2">
      <c r="H3475" s="36"/>
    </row>
    <row r="3476" spans="8:8" s="32" customFormat="1" ht="12.75" customHeight="1" x14ac:dyDescent="0.2">
      <c r="H3476" s="36"/>
    </row>
    <row r="3477" spans="8:8" s="32" customFormat="1" ht="12.75" customHeight="1" x14ac:dyDescent="0.2">
      <c r="H3477" s="36"/>
    </row>
    <row r="3478" spans="8:8" s="32" customFormat="1" ht="12.75" customHeight="1" x14ac:dyDescent="0.2">
      <c r="H3478" s="36"/>
    </row>
    <row r="3479" spans="8:8" s="32" customFormat="1" ht="12.75" customHeight="1" x14ac:dyDescent="0.2">
      <c r="H3479" s="36"/>
    </row>
    <row r="3480" spans="8:8" s="32" customFormat="1" ht="12.75" customHeight="1" x14ac:dyDescent="0.2">
      <c r="H3480" s="36"/>
    </row>
    <row r="3481" spans="8:8" s="32" customFormat="1" ht="12.75" customHeight="1" x14ac:dyDescent="0.2">
      <c r="H3481" s="36"/>
    </row>
    <row r="3482" spans="8:8" s="32" customFormat="1" ht="12.75" customHeight="1" x14ac:dyDescent="0.2">
      <c r="H3482" s="36"/>
    </row>
    <row r="3483" spans="8:8" s="32" customFormat="1" ht="12.75" customHeight="1" x14ac:dyDescent="0.2">
      <c r="H3483" s="36"/>
    </row>
    <row r="3484" spans="8:8" s="32" customFormat="1" ht="12.75" customHeight="1" x14ac:dyDescent="0.2">
      <c r="H3484" s="36"/>
    </row>
    <row r="3485" spans="8:8" s="32" customFormat="1" ht="12.75" customHeight="1" x14ac:dyDescent="0.2">
      <c r="H3485" s="36"/>
    </row>
    <row r="3486" spans="8:8" s="32" customFormat="1" ht="12.75" customHeight="1" x14ac:dyDescent="0.2">
      <c r="H3486" s="36"/>
    </row>
    <row r="3487" spans="8:8" s="32" customFormat="1" ht="12.75" customHeight="1" x14ac:dyDescent="0.2">
      <c r="H3487" s="36"/>
    </row>
    <row r="3488" spans="8:8" s="32" customFormat="1" ht="12.75" customHeight="1" x14ac:dyDescent="0.2">
      <c r="H3488" s="36"/>
    </row>
    <row r="3489" spans="8:8" s="32" customFormat="1" ht="12.75" customHeight="1" x14ac:dyDescent="0.2">
      <c r="H3489" s="36"/>
    </row>
    <row r="3490" spans="8:8" s="32" customFormat="1" ht="12.75" customHeight="1" x14ac:dyDescent="0.2">
      <c r="H3490" s="36"/>
    </row>
    <row r="3491" spans="8:8" s="32" customFormat="1" ht="12.75" customHeight="1" x14ac:dyDescent="0.2">
      <c r="H3491" s="36"/>
    </row>
    <row r="3492" spans="8:8" s="32" customFormat="1" ht="12.75" customHeight="1" x14ac:dyDescent="0.2">
      <c r="H3492" s="36"/>
    </row>
    <row r="3493" spans="8:8" s="32" customFormat="1" ht="12.75" customHeight="1" x14ac:dyDescent="0.2">
      <c r="H3493" s="36"/>
    </row>
    <row r="3494" spans="8:8" s="32" customFormat="1" ht="12.75" customHeight="1" x14ac:dyDescent="0.2">
      <c r="H3494" s="36"/>
    </row>
    <row r="3495" spans="8:8" s="32" customFormat="1" ht="12.75" customHeight="1" x14ac:dyDescent="0.2">
      <c r="H3495" s="36"/>
    </row>
    <row r="3496" spans="8:8" s="32" customFormat="1" ht="12.75" customHeight="1" x14ac:dyDescent="0.2">
      <c r="H3496" s="36"/>
    </row>
    <row r="3497" spans="8:8" s="32" customFormat="1" ht="12.75" customHeight="1" x14ac:dyDescent="0.2">
      <c r="H3497" s="36"/>
    </row>
    <row r="3498" spans="8:8" s="32" customFormat="1" ht="12.75" customHeight="1" x14ac:dyDescent="0.2">
      <c r="H3498" s="36"/>
    </row>
    <row r="3499" spans="8:8" s="32" customFormat="1" ht="12.75" customHeight="1" x14ac:dyDescent="0.2">
      <c r="H3499" s="36"/>
    </row>
    <row r="3500" spans="8:8" s="32" customFormat="1" ht="12.75" customHeight="1" x14ac:dyDescent="0.2">
      <c r="H3500" s="36"/>
    </row>
    <row r="3501" spans="8:8" s="32" customFormat="1" ht="12.75" customHeight="1" x14ac:dyDescent="0.2">
      <c r="H3501" s="36"/>
    </row>
    <row r="3502" spans="8:8" s="32" customFormat="1" ht="12.75" customHeight="1" x14ac:dyDescent="0.2">
      <c r="H3502" s="36"/>
    </row>
    <row r="3503" spans="8:8" s="32" customFormat="1" ht="12.75" customHeight="1" x14ac:dyDescent="0.2">
      <c r="H3503" s="36"/>
    </row>
    <row r="3504" spans="8:8" s="32" customFormat="1" ht="12.75" customHeight="1" x14ac:dyDescent="0.2">
      <c r="H3504" s="36"/>
    </row>
    <row r="3505" spans="8:8" s="32" customFormat="1" ht="12.75" customHeight="1" x14ac:dyDescent="0.2">
      <c r="H3505" s="36"/>
    </row>
    <row r="3506" spans="8:8" s="32" customFormat="1" ht="12.75" customHeight="1" x14ac:dyDescent="0.2">
      <c r="H3506" s="36"/>
    </row>
    <row r="3507" spans="8:8" s="32" customFormat="1" ht="12.75" customHeight="1" x14ac:dyDescent="0.2">
      <c r="H3507" s="36"/>
    </row>
    <row r="3508" spans="8:8" s="32" customFormat="1" ht="12.75" customHeight="1" x14ac:dyDescent="0.2">
      <c r="H3508" s="36"/>
    </row>
    <row r="3509" spans="8:8" s="32" customFormat="1" ht="12.75" customHeight="1" x14ac:dyDescent="0.2">
      <c r="H3509" s="36"/>
    </row>
    <row r="3510" spans="8:8" s="32" customFormat="1" ht="12.75" customHeight="1" x14ac:dyDescent="0.2">
      <c r="H3510" s="36"/>
    </row>
    <row r="3511" spans="8:8" s="32" customFormat="1" ht="12.75" customHeight="1" x14ac:dyDescent="0.2">
      <c r="H3511" s="36"/>
    </row>
    <row r="3512" spans="8:8" s="32" customFormat="1" ht="12.75" customHeight="1" x14ac:dyDescent="0.2">
      <c r="H3512" s="36"/>
    </row>
    <row r="3513" spans="8:8" s="32" customFormat="1" ht="12.75" customHeight="1" x14ac:dyDescent="0.2">
      <c r="H3513" s="36"/>
    </row>
    <row r="3514" spans="8:8" s="32" customFormat="1" ht="12.75" customHeight="1" x14ac:dyDescent="0.2">
      <c r="H3514" s="36"/>
    </row>
    <row r="3515" spans="8:8" s="32" customFormat="1" ht="12.75" customHeight="1" x14ac:dyDescent="0.2">
      <c r="H3515" s="36"/>
    </row>
    <row r="3516" spans="8:8" s="32" customFormat="1" ht="12.75" customHeight="1" x14ac:dyDescent="0.2">
      <c r="H3516" s="36"/>
    </row>
    <row r="3517" spans="8:8" s="32" customFormat="1" ht="12.75" customHeight="1" x14ac:dyDescent="0.2">
      <c r="H3517" s="36"/>
    </row>
    <row r="3518" spans="8:8" s="32" customFormat="1" ht="12.75" customHeight="1" x14ac:dyDescent="0.2">
      <c r="H3518" s="36"/>
    </row>
    <row r="3519" spans="8:8" s="32" customFormat="1" ht="12.75" customHeight="1" x14ac:dyDescent="0.2">
      <c r="H3519" s="36"/>
    </row>
    <row r="3520" spans="8:8" s="32" customFormat="1" ht="12.75" customHeight="1" x14ac:dyDescent="0.2">
      <c r="H3520" s="36"/>
    </row>
    <row r="3521" spans="8:8" s="32" customFormat="1" ht="12.75" customHeight="1" x14ac:dyDescent="0.2">
      <c r="H3521" s="36"/>
    </row>
    <row r="3522" spans="8:8" s="32" customFormat="1" ht="12.75" customHeight="1" x14ac:dyDescent="0.2">
      <c r="H3522" s="36"/>
    </row>
    <row r="3523" spans="8:8" s="32" customFormat="1" ht="12.75" customHeight="1" x14ac:dyDescent="0.2">
      <c r="H3523" s="36"/>
    </row>
    <row r="3524" spans="8:8" s="32" customFormat="1" ht="12.75" customHeight="1" x14ac:dyDescent="0.2">
      <c r="H3524" s="36"/>
    </row>
    <row r="3525" spans="8:8" s="32" customFormat="1" ht="12.75" customHeight="1" x14ac:dyDescent="0.2">
      <c r="H3525" s="36"/>
    </row>
    <row r="3526" spans="8:8" s="32" customFormat="1" ht="12.75" customHeight="1" x14ac:dyDescent="0.2">
      <c r="H3526" s="36"/>
    </row>
    <row r="3527" spans="8:8" s="32" customFormat="1" ht="12.75" customHeight="1" x14ac:dyDescent="0.2">
      <c r="H3527" s="36"/>
    </row>
    <row r="3528" spans="8:8" s="32" customFormat="1" ht="12.75" customHeight="1" x14ac:dyDescent="0.2">
      <c r="H3528" s="36"/>
    </row>
    <row r="3529" spans="8:8" s="32" customFormat="1" ht="12.75" customHeight="1" x14ac:dyDescent="0.2">
      <c r="H3529" s="36"/>
    </row>
    <row r="3530" spans="8:8" s="32" customFormat="1" ht="12.75" customHeight="1" x14ac:dyDescent="0.2">
      <c r="H3530" s="36"/>
    </row>
    <row r="3531" spans="8:8" s="32" customFormat="1" ht="12.75" customHeight="1" x14ac:dyDescent="0.2">
      <c r="H3531" s="36"/>
    </row>
    <row r="3532" spans="8:8" s="32" customFormat="1" ht="12.75" customHeight="1" x14ac:dyDescent="0.2">
      <c r="H3532" s="36"/>
    </row>
    <row r="3533" spans="8:8" s="32" customFormat="1" ht="12.75" customHeight="1" x14ac:dyDescent="0.2">
      <c r="H3533" s="36"/>
    </row>
    <row r="3534" spans="8:8" s="32" customFormat="1" ht="12.75" customHeight="1" x14ac:dyDescent="0.2">
      <c r="H3534" s="36"/>
    </row>
    <row r="3535" spans="8:8" s="32" customFormat="1" ht="12.75" customHeight="1" x14ac:dyDescent="0.2">
      <c r="H3535" s="36"/>
    </row>
    <row r="3536" spans="8:8" s="32" customFormat="1" ht="12.75" customHeight="1" x14ac:dyDescent="0.2">
      <c r="H3536" s="36"/>
    </row>
    <row r="3537" spans="8:8" s="32" customFormat="1" ht="12.75" customHeight="1" x14ac:dyDescent="0.2">
      <c r="H3537" s="36"/>
    </row>
    <row r="3538" spans="8:8" s="32" customFormat="1" ht="12.75" customHeight="1" x14ac:dyDescent="0.2">
      <c r="H3538" s="36"/>
    </row>
    <row r="3539" spans="8:8" s="32" customFormat="1" ht="12.75" customHeight="1" x14ac:dyDescent="0.2">
      <c r="H3539" s="36"/>
    </row>
    <row r="3540" spans="8:8" s="32" customFormat="1" ht="12.75" customHeight="1" x14ac:dyDescent="0.2">
      <c r="H3540" s="36"/>
    </row>
    <row r="3541" spans="8:8" s="32" customFormat="1" ht="12.75" customHeight="1" x14ac:dyDescent="0.2">
      <c r="H3541" s="36"/>
    </row>
    <row r="3542" spans="8:8" s="32" customFormat="1" ht="12.75" customHeight="1" x14ac:dyDescent="0.2">
      <c r="H3542" s="36"/>
    </row>
    <row r="3543" spans="8:8" s="32" customFormat="1" ht="12.75" customHeight="1" x14ac:dyDescent="0.2">
      <c r="H3543" s="36"/>
    </row>
    <row r="3544" spans="8:8" s="32" customFormat="1" ht="12.75" customHeight="1" x14ac:dyDescent="0.2">
      <c r="H3544" s="36"/>
    </row>
    <row r="3545" spans="8:8" s="32" customFormat="1" ht="12.75" customHeight="1" x14ac:dyDescent="0.2">
      <c r="H3545" s="36"/>
    </row>
    <row r="3546" spans="8:8" s="32" customFormat="1" ht="12.75" customHeight="1" x14ac:dyDescent="0.2">
      <c r="H3546" s="36"/>
    </row>
    <row r="3547" spans="8:8" s="32" customFormat="1" ht="12.75" customHeight="1" x14ac:dyDescent="0.2">
      <c r="H3547" s="36"/>
    </row>
    <row r="3548" spans="8:8" s="32" customFormat="1" ht="12.75" customHeight="1" x14ac:dyDescent="0.2">
      <c r="H3548" s="36"/>
    </row>
    <row r="3549" spans="8:8" s="32" customFormat="1" ht="12.75" customHeight="1" x14ac:dyDescent="0.2">
      <c r="H3549" s="36"/>
    </row>
    <row r="3550" spans="8:8" s="32" customFormat="1" ht="12.75" customHeight="1" x14ac:dyDescent="0.2">
      <c r="H3550" s="36"/>
    </row>
    <row r="3551" spans="8:8" s="32" customFormat="1" ht="12.75" customHeight="1" x14ac:dyDescent="0.2">
      <c r="H3551" s="36"/>
    </row>
    <row r="3552" spans="8:8" s="32" customFormat="1" ht="12.75" customHeight="1" x14ac:dyDescent="0.2">
      <c r="H3552" s="36"/>
    </row>
    <row r="3553" spans="8:8" s="32" customFormat="1" ht="12.75" customHeight="1" x14ac:dyDescent="0.2">
      <c r="H3553" s="36"/>
    </row>
    <row r="3554" spans="8:8" s="32" customFormat="1" ht="12.75" customHeight="1" x14ac:dyDescent="0.2">
      <c r="H3554" s="36"/>
    </row>
    <row r="3555" spans="8:8" s="32" customFormat="1" ht="12.75" customHeight="1" x14ac:dyDescent="0.2">
      <c r="H3555" s="36"/>
    </row>
    <row r="3556" spans="8:8" s="32" customFormat="1" ht="12.75" customHeight="1" x14ac:dyDescent="0.2">
      <c r="H3556" s="36"/>
    </row>
    <row r="3557" spans="8:8" s="32" customFormat="1" ht="12.75" customHeight="1" x14ac:dyDescent="0.2">
      <c r="H3557" s="36"/>
    </row>
    <row r="3558" spans="8:8" s="32" customFormat="1" ht="12.75" customHeight="1" x14ac:dyDescent="0.2">
      <c r="H3558" s="36"/>
    </row>
    <row r="3559" spans="8:8" s="32" customFormat="1" ht="12.75" customHeight="1" x14ac:dyDescent="0.2">
      <c r="H3559" s="36"/>
    </row>
    <row r="3560" spans="8:8" s="32" customFormat="1" ht="12.75" customHeight="1" x14ac:dyDescent="0.2">
      <c r="H3560" s="36"/>
    </row>
    <row r="3561" spans="8:8" s="32" customFormat="1" ht="12.75" customHeight="1" x14ac:dyDescent="0.2">
      <c r="H3561" s="36"/>
    </row>
    <row r="3562" spans="8:8" s="32" customFormat="1" ht="12.75" customHeight="1" x14ac:dyDescent="0.2">
      <c r="H3562" s="36"/>
    </row>
    <row r="3563" spans="8:8" s="32" customFormat="1" ht="12.75" customHeight="1" x14ac:dyDescent="0.2">
      <c r="H3563" s="36"/>
    </row>
    <row r="3564" spans="8:8" s="32" customFormat="1" ht="12.75" customHeight="1" x14ac:dyDescent="0.2">
      <c r="H3564" s="36"/>
    </row>
    <row r="3565" spans="8:8" s="32" customFormat="1" ht="12.75" customHeight="1" x14ac:dyDescent="0.2">
      <c r="H3565" s="36"/>
    </row>
    <row r="3566" spans="8:8" s="32" customFormat="1" ht="12.75" customHeight="1" x14ac:dyDescent="0.2">
      <c r="H3566" s="36"/>
    </row>
    <row r="3567" spans="8:8" s="32" customFormat="1" ht="12.75" customHeight="1" x14ac:dyDescent="0.2">
      <c r="H3567" s="36"/>
    </row>
    <row r="3568" spans="8:8" s="32" customFormat="1" ht="12.75" customHeight="1" x14ac:dyDescent="0.2">
      <c r="H3568" s="36"/>
    </row>
    <row r="3569" spans="8:8" s="32" customFormat="1" ht="12.75" customHeight="1" x14ac:dyDescent="0.2">
      <c r="H3569" s="36"/>
    </row>
    <row r="3570" spans="8:8" s="32" customFormat="1" ht="12.75" customHeight="1" x14ac:dyDescent="0.2">
      <c r="H3570" s="36"/>
    </row>
    <row r="3571" spans="8:8" s="32" customFormat="1" ht="12.75" customHeight="1" x14ac:dyDescent="0.2">
      <c r="H3571" s="36"/>
    </row>
    <row r="3572" spans="8:8" s="32" customFormat="1" ht="12.75" customHeight="1" x14ac:dyDescent="0.2">
      <c r="H3572" s="36"/>
    </row>
    <row r="3573" spans="8:8" s="32" customFormat="1" ht="12.75" customHeight="1" x14ac:dyDescent="0.2">
      <c r="H3573" s="36"/>
    </row>
    <row r="3574" spans="8:8" s="32" customFormat="1" ht="12.75" customHeight="1" x14ac:dyDescent="0.2">
      <c r="H3574" s="36"/>
    </row>
    <row r="3575" spans="8:8" s="32" customFormat="1" ht="12.75" customHeight="1" x14ac:dyDescent="0.2">
      <c r="H3575" s="36"/>
    </row>
    <row r="3576" spans="8:8" s="32" customFormat="1" ht="12.75" customHeight="1" x14ac:dyDescent="0.2">
      <c r="H3576" s="36"/>
    </row>
    <row r="3577" spans="8:8" s="32" customFormat="1" ht="12.75" customHeight="1" x14ac:dyDescent="0.2">
      <c r="H3577" s="36"/>
    </row>
    <row r="3578" spans="8:8" s="32" customFormat="1" ht="12.75" customHeight="1" x14ac:dyDescent="0.2">
      <c r="H3578" s="36"/>
    </row>
    <row r="3579" spans="8:8" s="32" customFormat="1" ht="12.75" customHeight="1" x14ac:dyDescent="0.2">
      <c r="H3579" s="36"/>
    </row>
    <row r="3580" spans="8:8" s="32" customFormat="1" ht="12.75" customHeight="1" x14ac:dyDescent="0.2">
      <c r="H3580" s="36"/>
    </row>
    <row r="3581" spans="8:8" s="32" customFormat="1" ht="12.75" customHeight="1" x14ac:dyDescent="0.2">
      <c r="H3581" s="36"/>
    </row>
    <row r="3582" spans="8:8" s="32" customFormat="1" ht="12.75" customHeight="1" x14ac:dyDescent="0.2">
      <c r="H3582" s="36"/>
    </row>
    <row r="3583" spans="8:8" s="32" customFormat="1" ht="12.75" customHeight="1" x14ac:dyDescent="0.2">
      <c r="H3583" s="36"/>
    </row>
    <row r="3584" spans="8:8" s="32" customFormat="1" ht="12.75" customHeight="1" x14ac:dyDescent="0.2">
      <c r="H3584" s="36"/>
    </row>
    <row r="3585" spans="8:8" s="32" customFormat="1" ht="12.75" customHeight="1" x14ac:dyDescent="0.2">
      <c r="H3585" s="36"/>
    </row>
    <row r="3586" spans="8:8" s="32" customFormat="1" ht="12.75" customHeight="1" x14ac:dyDescent="0.2">
      <c r="H3586" s="36"/>
    </row>
    <row r="3587" spans="8:8" s="32" customFormat="1" ht="12.75" customHeight="1" x14ac:dyDescent="0.2">
      <c r="H3587" s="36"/>
    </row>
    <row r="3588" spans="8:8" s="32" customFormat="1" ht="12.75" customHeight="1" x14ac:dyDescent="0.2">
      <c r="H3588" s="36"/>
    </row>
    <row r="3589" spans="8:8" s="32" customFormat="1" ht="12.75" customHeight="1" x14ac:dyDescent="0.2">
      <c r="H3589" s="36"/>
    </row>
    <row r="3590" spans="8:8" s="32" customFormat="1" ht="12.75" customHeight="1" x14ac:dyDescent="0.2">
      <c r="H3590" s="36"/>
    </row>
    <row r="3591" spans="8:8" s="32" customFormat="1" ht="12.75" customHeight="1" x14ac:dyDescent="0.2">
      <c r="H3591" s="36"/>
    </row>
    <row r="3592" spans="8:8" s="32" customFormat="1" ht="12.75" customHeight="1" x14ac:dyDescent="0.2">
      <c r="H3592" s="36"/>
    </row>
    <row r="3593" spans="8:8" s="32" customFormat="1" ht="12.75" customHeight="1" x14ac:dyDescent="0.2">
      <c r="H3593" s="36"/>
    </row>
    <row r="3594" spans="8:8" s="32" customFormat="1" ht="12.75" customHeight="1" x14ac:dyDescent="0.2">
      <c r="H3594" s="36"/>
    </row>
    <row r="3595" spans="8:8" s="32" customFormat="1" ht="12.75" customHeight="1" x14ac:dyDescent="0.2">
      <c r="H3595" s="36"/>
    </row>
    <row r="3596" spans="8:8" s="32" customFormat="1" ht="12.75" customHeight="1" x14ac:dyDescent="0.2">
      <c r="H3596" s="36"/>
    </row>
    <row r="3597" spans="8:8" s="32" customFormat="1" ht="12.75" customHeight="1" x14ac:dyDescent="0.2">
      <c r="H3597" s="36"/>
    </row>
    <row r="3598" spans="8:8" s="32" customFormat="1" ht="12.75" customHeight="1" x14ac:dyDescent="0.2">
      <c r="H3598" s="36"/>
    </row>
    <row r="3599" spans="8:8" s="32" customFormat="1" ht="12.75" customHeight="1" x14ac:dyDescent="0.2">
      <c r="H3599" s="36"/>
    </row>
    <row r="3600" spans="8:8" s="32" customFormat="1" ht="12.75" customHeight="1" x14ac:dyDescent="0.2">
      <c r="H3600" s="36"/>
    </row>
    <row r="3601" spans="8:8" s="32" customFormat="1" ht="12.75" customHeight="1" x14ac:dyDescent="0.2">
      <c r="H3601" s="36"/>
    </row>
    <row r="3602" spans="8:8" s="32" customFormat="1" ht="12.75" customHeight="1" x14ac:dyDescent="0.2">
      <c r="H3602" s="36"/>
    </row>
    <row r="3603" spans="8:8" s="32" customFormat="1" ht="12.75" customHeight="1" x14ac:dyDescent="0.2">
      <c r="H3603" s="36"/>
    </row>
    <row r="3604" spans="8:8" s="32" customFormat="1" ht="12.75" customHeight="1" x14ac:dyDescent="0.2">
      <c r="H3604" s="36"/>
    </row>
    <row r="3605" spans="8:8" s="32" customFormat="1" ht="12.75" customHeight="1" x14ac:dyDescent="0.2">
      <c r="H3605" s="36"/>
    </row>
    <row r="3606" spans="8:8" s="32" customFormat="1" ht="12.75" customHeight="1" x14ac:dyDescent="0.2">
      <c r="H3606" s="36"/>
    </row>
    <row r="3607" spans="8:8" s="32" customFormat="1" ht="12.75" customHeight="1" x14ac:dyDescent="0.2">
      <c r="H3607" s="36"/>
    </row>
    <row r="3608" spans="8:8" s="32" customFormat="1" ht="12.75" customHeight="1" x14ac:dyDescent="0.2">
      <c r="H3608" s="36"/>
    </row>
    <row r="3609" spans="8:8" s="32" customFormat="1" ht="12.75" customHeight="1" x14ac:dyDescent="0.2">
      <c r="H3609" s="36"/>
    </row>
    <row r="3610" spans="8:8" s="32" customFormat="1" ht="12.75" customHeight="1" x14ac:dyDescent="0.2">
      <c r="H3610" s="36"/>
    </row>
    <row r="3611" spans="8:8" s="32" customFormat="1" ht="12.75" customHeight="1" x14ac:dyDescent="0.2">
      <c r="H3611" s="36"/>
    </row>
    <row r="3612" spans="8:8" s="32" customFormat="1" ht="12.75" customHeight="1" x14ac:dyDescent="0.2">
      <c r="H3612" s="36"/>
    </row>
    <row r="3613" spans="8:8" s="32" customFormat="1" ht="12.75" customHeight="1" x14ac:dyDescent="0.2">
      <c r="H3613" s="36"/>
    </row>
    <row r="3614" spans="8:8" s="32" customFormat="1" ht="12.75" customHeight="1" x14ac:dyDescent="0.2">
      <c r="H3614" s="36"/>
    </row>
    <row r="3615" spans="8:8" s="32" customFormat="1" ht="12.75" customHeight="1" x14ac:dyDescent="0.2">
      <c r="H3615" s="36"/>
    </row>
    <row r="3616" spans="8:8" s="32" customFormat="1" ht="12.75" customHeight="1" x14ac:dyDescent="0.2">
      <c r="H3616" s="36"/>
    </row>
    <row r="3617" spans="8:8" s="32" customFormat="1" ht="12.75" customHeight="1" x14ac:dyDescent="0.2">
      <c r="H3617" s="36"/>
    </row>
    <row r="3618" spans="8:8" s="32" customFormat="1" ht="12.75" customHeight="1" x14ac:dyDescent="0.2">
      <c r="H3618" s="36"/>
    </row>
    <row r="3619" spans="8:8" s="32" customFormat="1" ht="12.75" customHeight="1" x14ac:dyDescent="0.2">
      <c r="H3619" s="36"/>
    </row>
    <row r="3620" spans="8:8" s="32" customFormat="1" ht="12.75" customHeight="1" x14ac:dyDescent="0.2">
      <c r="H3620" s="36"/>
    </row>
    <row r="3621" spans="8:8" s="32" customFormat="1" ht="12.75" customHeight="1" x14ac:dyDescent="0.2">
      <c r="H3621" s="36"/>
    </row>
    <row r="3622" spans="8:8" s="32" customFormat="1" ht="12.75" customHeight="1" x14ac:dyDescent="0.2">
      <c r="H3622" s="36"/>
    </row>
    <row r="3623" spans="8:8" s="32" customFormat="1" ht="12.75" customHeight="1" x14ac:dyDescent="0.2">
      <c r="H3623" s="36"/>
    </row>
    <row r="3624" spans="8:8" s="32" customFormat="1" ht="12.75" customHeight="1" x14ac:dyDescent="0.2">
      <c r="H3624" s="36"/>
    </row>
    <row r="3625" spans="8:8" s="32" customFormat="1" ht="12.75" customHeight="1" x14ac:dyDescent="0.2">
      <c r="H3625" s="36"/>
    </row>
    <row r="3626" spans="8:8" s="32" customFormat="1" ht="12.75" customHeight="1" x14ac:dyDescent="0.2">
      <c r="H3626" s="36"/>
    </row>
    <row r="3627" spans="8:8" s="32" customFormat="1" ht="12.75" customHeight="1" x14ac:dyDescent="0.2">
      <c r="H3627" s="36"/>
    </row>
    <row r="3628" spans="8:8" s="32" customFormat="1" ht="12.75" customHeight="1" x14ac:dyDescent="0.2">
      <c r="H3628" s="36"/>
    </row>
    <row r="3629" spans="8:8" s="32" customFormat="1" ht="12.75" customHeight="1" x14ac:dyDescent="0.2">
      <c r="H3629" s="36"/>
    </row>
    <row r="3630" spans="8:8" s="32" customFormat="1" ht="12.75" customHeight="1" x14ac:dyDescent="0.2">
      <c r="H3630" s="36"/>
    </row>
    <row r="3631" spans="8:8" s="32" customFormat="1" ht="12.75" customHeight="1" x14ac:dyDescent="0.2">
      <c r="H3631" s="36"/>
    </row>
    <row r="3632" spans="8:8" s="32" customFormat="1" ht="12.75" customHeight="1" x14ac:dyDescent="0.2">
      <c r="H3632" s="36"/>
    </row>
    <row r="3633" spans="8:8" s="32" customFormat="1" ht="12.75" customHeight="1" x14ac:dyDescent="0.2">
      <c r="H3633" s="36"/>
    </row>
    <row r="3634" spans="8:8" s="32" customFormat="1" ht="12.75" customHeight="1" x14ac:dyDescent="0.2">
      <c r="H3634" s="36"/>
    </row>
    <row r="3635" spans="8:8" s="32" customFormat="1" ht="12.75" customHeight="1" x14ac:dyDescent="0.2">
      <c r="H3635" s="36"/>
    </row>
    <row r="3636" spans="8:8" s="32" customFormat="1" ht="12.75" customHeight="1" x14ac:dyDescent="0.2">
      <c r="H3636" s="36"/>
    </row>
    <row r="3637" spans="8:8" s="32" customFormat="1" ht="12.75" customHeight="1" x14ac:dyDescent="0.2">
      <c r="H3637" s="36"/>
    </row>
    <row r="3638" spans="8:8" s="32" customFormat="1" ht="12.75" customHeight="1" x14ac:dyDescent="0.2">
      <c r="H3638" s="36"/>
    </row>
    <row r="3639" spans="8:8" s="32" customFormat="1" ht="12.75" customHeight="1" x14ac:dyDescent="0.2">
      <c r="H3639" s="36"/>
    </row>
    <row r="3640" spans="8:8" s="32" customFormat="1" ht="12.75" customHeight="1" x14ac:dyDescent="0.2">
      <c r="H3640" s="36"/>
    </row>
    <row r="3641" spans="8:8" s="32" customFormat="1" ht="12.75" customHeight="1" x14ac:dyDescent="0.2">
      <c r="H3641" s="36"/>
    </row>
    <row r="3642" spans="8:8" s="32" customFormat="1" ht="12.75" customHeight="1" x14ac:dyDescent="0.2">
      <c r="H3642" s="36"/>
    </row>
    <row r="3643" spans="8:8" s="32" customFormat="1" ht="12.75" customHeight="1" x14ac:dyDescent="0.2">
      <c r="H3643" s="36"/>
    </row>
    <row r="3644" spans="8:8" s="32" customFormat="1" ht="12.75" customHeight="1" x14ac:dyDescent="0.2">
      <c r="H3644" s="36"/>
    </row>
    <row r="3645" spans="8:8" s="32" customFormat="1" ht="12.75" customHeight="1" x14ac:dyDescent="0.2">
      <c r="H3645" s="36"/>
    </row>
    <row r="3646" spans="8:8" s="32" customFormat="1" ht="12.75" customHeight="1" x14ac:dyDescent="0.2">
      <c r="H3646" s="36"/>
    </row>
    <row r="3647" spans="8:8" s="32" customFormat="1" ht="12.75" customHeight="1" x14ac:dyDescent="0.2">
      <c r="H3647" s="36"/>
    </row>
    <row r="3648" spans="8:8" s="32" customFormat="1" ht="12.75" customHeight="1" x14ac:dyDescent="0.2">
      <c r="H3648" s="36"/>
    </row>
    <row r="3649" spans="8:8" s="32" customFormat="1" ht="12.75" customHeight="1" x14ac:dyDescent="0.2">
      <c r="H3649" s="36"/>
    </row>
    <row r="3650" spans="8:8" s="32" customFormat="1" ht="12.75" customHeight="1" x14ac:dyDescent="0.2">
      <c r="H3650" s="36"/>
    </row>
    <row r="3651" spans="8:8" s="32" customFormat="1" ht="12.75" customHeight="1" x14ac:dyDescent="0.2">
      <c r="H3651" s="36"/>
    </row>
    <row r="3652" spans="8:8" s="32" customFormat="1" ht="12.75" customHeight="1" x14ac:dyDescent="0.2">
      <c r="H3652" s="36"/>
    </row>
    <row r="3653" spans="8:8" s="32" customFormat="1" ht="12.75" customHeight="1" x14ac:dyDescent="0.2">
      <c r="H3653" s="36"/>
    </row>
    <row r="3654" spans="8:8" s="32" customFormat="1" ht="12.75" customHeight="1" x14ac:dyDescent="0.2">
      <c r="H3654" s="36"/>
    </row>
    <row r="3655" spans="8:8" s="32" customFormat="1" ht="12.75" customHeight="1" x14ac:dyDescent="0.2">
      <c r="H3655" s="36"/>
    </row>
    <row r="3656" spans="8:8" s="32" customFormat="1" ht="12.75" customHeight="1" x14ac:dyDescent="0.2">
      <c r="H3656" s="36"/>
    </row>
    <row r="3657" spans="8:8" s="32" customFormat="1" ht="12.75" customHeight="1" x14ac:dyDescent="0.2">
      <c r="H3657" s="36"/>
    </row>
    <row r="3658" spans="8:8" s="32" customFormat="1" ht="12.75" customHeight="1" x14ac:dyDescent="0.2">
      <c r="H3658" s="36"/>
    </row>
    <row r="3659" spans="8:8" s="32" customFormat="1" ht="12.75" customHeight="1" x14ac:dyDescent="0.2">
      <c r="H3659" s="36"/>
    </row>
    <row r="3660" spans="8:8" s="32" customFormat="1" ht="12.75" customHeight="1" x14ac:dyDescent="0.2">
      <c r="H3660" s="36"/>
    </row>
    <row r="3661" spans="8:8" s="32" customFormat="1" ht="12.75" customHeight="1" x14ac:dyDescent="0.2">
      <c r="H3661" s="36"/>
    </row>
    <row r="3662" spans="8:8" s="32" customFormat="1" ht="12.75" customHeight="1" x14ac:dyDescent="0.2">
      <c r="H3662" s="36"/>
    </row>
    <row r="3663" spans="8:8" s="32" customFormat="1" ht="12.75" customHeight="1" x14ac:dyDescent="0.2">
      <c r="H3663" s="36"/>
    </row>
    <row r="3664" spans="8:8" s="32" customFormat="1" ht="12.75" customHeight="1" x14ac:dyDescent="0.2">
      <c r="H3664" s="36"/>
    </row>
    <row r="3665" spans="8:8" s="32" customFormat="1" ht="12.75" customHeight="1" x14ac:dyDescent="0.2">
      <c r="H3665" s="36"/>
    </row>
    <row r="3666" spans="8:8" s="32" customFormat="1" ht="12.75" customHeight="1" x14ac:dyDescent="0.2">
      <c r="H3666" s="36"/>
    </row>
    <row r="3667" spans="8:8" s="32" customFormat="1" ht="12.75" customHeight="1" x14ac:dyDescent="0.2">
      <c r="H3667" s="36"/>
    </row>
    <row r="3668" spans="8:8" s="32" customFormat="1" ht="12.75" customHeight="1" x14ac:dyDescent="0.2">
      <c r="H3668" s="36"/>
    </row>
    <row r="3669" spans="8:8" s="32" customFormat="1" ht="12.75" customHeight="1" x14ac:dyDescent="0.2">
      <c r="H3669" s="36"/>
    </row>
    <row r="3670" spans="8:8" s="32" customFormat="1" ht="12.75" customHeight="1" x14ac:dyDescent="0.2">
      <c r="H3670" s="36"/>
    </row>
    <row r="3671" spans="8:8" s="32" customFormat="1" ht="12.75" customHeight="1" x14ac:dyDescent="0.2">
      <c r="H3671" s="36"/>
    </row>
    <row r="3672" spans="8:8" s="32" customFormat="1" ht="12.75" customHeight="1" x14ac:dyDescent="0.2">
      <c r="H3672" s="36"/>
    </row>
    <row r="3673" spans="8:8" s="32" customFormat="1" ht="12.75" customHeight="1" x14ac:dyDescent="0.2">
      <c r="H3673" s="36"/>
    </row>
    <row r="3674" spans="8:8" s="32" customFormat="1" ht="12.75" customHeight="1" x14ac:dyDescent="0.2">
      <c r="H3674" s="36"/>
    </row>
    <row r="3675" spans="8:8" s="32" customFormat="1" ht="12.75" customHeight="1" x14ac:dyDescent="0.2">
      <c r="H3675" s="36"/>
    </row>
    <row r="3676" spans="8:8" s="32" customFormat="1" ht="12.75" customHeight="1" x14ac:dyDescent="0.2">
      <c r="H3676" s="36"/>
    </row>
    <row r="3677" spans="8:8" s="32" customFormat="1" ht="12.75" customHeight="1" x14ac:dyDescent="0.2">
      <c r="H3677" s="36"/>
    </row>
    <row r="3678" spans="8:8" s="32" customFormat="1" ht="12.75" customHeight="1" x14ac:dyDescent="0.2">
      <c r="H3678" s="36"/>
    </row>
    <row r="3679" spans="8:8" s="32" customFormat="1" ht="12.75" customHeight="1" x14ac:dyDescent="0.2">
      <c r="H3679" s="36"/>
    </row>
    <row r="3680" spans="8:8" s="32" customFormat="1" ht="12.75" customHeight="1" x14ac:dyDescent="0.2">
      <c r="H3680" s="36"/>
    </row>
    <row r="3681" spans="8:8" s="32" customFormat="1" ht="12.75" customHeight="1" x14ac:dyDescent="0.2">
      <c r="H3681" s="36"/>
    </row>
    <row r="3682" spans="8:8" s="32" customFormat="1" ht="12.75" customHeight="1" x14ac:dyDescent="0.2">
      <c r="H3682" s="36"/>
    </row>
    <row r="3683" spans="8:8" s="32" customFormat="1" ht="12.75" customHeight="1" x14ac:dyDescent="0.2">
      <c r="H3683" s="36"/>
    </row>
    <row r="3684" spans="8:8" s="32" customFormat="1" ht="12.75" customHeight="1" x14ac:dyDescent="0.2">
      <c r="H3684" s="36"/>
    </row>
    <row r="3685" spans="8:8" s="32" customFormat="1" ht="12.75" customHeight="1" x14ac:dyDescent="0.2">
      <c r="H3685" s="36"/>
    </row>
    <row r="3686" spans="8:8" s="32" customFormat="1" ht="12.75" customHeight="1" x14ac:dyDescent="0.2">
      <c r="H3686" s="36"/>
    </row>
    <row r="3687" spans="8:8" s="32" customFormat="1" ht="12.75" customHeight="1" x14ac:dyDescent="0.2">
      <c r="H3687" s="36"/>
    </row>
    <row r="3688" spans="8:8" s="32" customFormat="1" ht="12.75" customHeight="1" x14ac:dyDescent="0.2">
      <c r="H3688" s="36"/>
    </row>
    <row r="3689" spans="8:8" s="32" customFormat="1" ht="12.75" customHeight="1" x14ac:dyDescent="0.2">
      <c r="H3689" s="36"/>
    </row>
    <row r="3690" spans="8:8" s="32" customFormat="1" ht="12.75" customHeight="1" x14ac:dyDescent="0.2">
      <c r="H3690" s="36"/>
    </row>
    <row r="3691" spans="8:8" s="32" customFormat="1" ht="12.75" customHeight="1" x14ac:dyDescent="0.2">
      <c r="H3691" s="36"/>
    </row>
    <row r="3692" spans="8:8" s="32" customFormat="1" ht="12.75" customHeight="1" x14ac:dyDescent="0.2">
      <c r="H3692" s="36"/>
    </row>
    <row r="3693" spans="8:8" s="32" customFormat="1" ht="12.75" customHeight="1" x14ac:dyDescent="0.2">
      <c r="H3693" s="36"/>
    </row>
    <row r="3694" spans="8:8" s="32" customFormat="1" ht="12.75" customHeight="1" x14ac:dyDescent="0.2">
      <c r="H3694" s="36"/>
    </row>
    <row r="3695" spans="8:8" s="32" customFormat="1" ht="12.75" customHeight="1" x14ac:dyDescent="0.2">
      <c r="H3695" s="36"/>
    </row>
    <row r="3696" spans="8:8" s="32" customFormat="1" ht="12.75" customHeight="1" x14ac:dyDescent="0.2">
      <c r="H3696" s="36"/>
    </row>
    <row r="3697" spans="8:8" s="32" customFormat="1" ht="12.75" customHeight="1" x14ac:dyDescent="0.2">
      <c r="H3697" s="36"/>
    </row>
    <row r="3698" spans="8:8" s="32" customFormat="1" ht="12.75" customHeight="1" x14ac:dyDescent="0.2">
      <c r="H3698" s="36"/>
    </row>
    <row r="3699" spans="8:8" s="32" customFormat="1" ht="12.75" customHeight="1" x14ac:dyDescent="0.2">
      <c r="H3699" s="36"/>
    </row>
    <row r="3700" spans="8:8" s="32" customFormat="1" ht="12.75" customHeight="1" x14ac:dyDescent="0.2">
      <c r="H3700" s="36"/>
    </row>
    <row r="3701" spans="8:8" s="32" customFormat="1" ht="12.75" customHeight="1" x14ac:dyDescent="0.2">
      <c r="H3701" s="36"/>
    </row>
    <row r="3702" spans="8:8" s="32" customFormat="1" ht="12.75" customHeight="1" x14ac:dyDescent="0.2">
      <c r="H3702" s="36"/>
    </row>
    <row r="3703" spans="8:8" s="32" customFormat="1" ht="12.75" customHeight="1" x14ac:dyDescent="0.2">
      <c r="H3703" s="36"/>
    </row>
    <row r="3704" spans="8:8" s="32" customFormat="1" ht="12.75" customHeight="1" x14ac:dyDescent="0.2">
      <c r="H3704" s="36"/>
    </row>
    <row r="3705" spans="8:8" s="32" customFormat="1" ht="12.75" customHeight="1" x14ac:dyDescent="0.2">
      <c r="H3705" s="36"/>
    </row>
    <row r="3706" spans="8:8" s="32" customFormat="1" ht="12.75" customHeight="1" x14ac:dyDescent="0.2">
      <c r="H3706" s="36"/>
    </row>
    <row r="3707" spans="8:8" s="32" customFormat="1" ht="12.75" customHeight="1" x14ac:dyDescent="0.2">
      <c r="H3707" s="36"/>
    </row>
    <row r="3708" spans="8:8" s="32" customFormat="1" ht="12.75" customHeight="1" x14ac:dyDescent="0.2">
      <c r="H3708" s="36"/>
    </row>
    <row r="3709" spans="8:8" s="32" customFormat="1" ht="12.75" customHeight="1" x14ac:dyDescent="0.2">
      <c r="H3709" s="36"/>
    </row>
    <row r="3710" spans="8:8" s="32" customFormat="1" ht="12.75" customHeight="1" x14ac:dyDescent="0.2">
      <c r="H3710" s="36"/>
    </row>
    <row r="3711" spans="8:8" s="32" customFormat="1" ht="12.75" customHeight="1" x14ac:dyDescent="0.2">
      <c r="H3711" s="36"/>
    </row>
    <row r="3712" spans="8:8" s="32" customFormat="1" ht="12.75" customHeight="1" x14ac:dyDescent="0.2">
      <c r="H3712" s="36"/>
    </row>
    <row r="3713" spans="8:8" s="32" customFormat="1" ht="12.75" customHeight="1" x14ac:dyDescent="0.2">
      <c r="H3713" s="36"/>
    </row>
    <row r="3714" spans="8:8" s="32" customFormat="1" ht="12.75" customHeight="1" x14ac:dyDescent="0.2">
      <c r="H3714" s="36"/>
    </row>
    <row r="3715" spans="8:8" s="32" customFormat="1" ht="12.75" customHeight="1" x14ac:dyDescent="0.2">
      <c r="H3715" s="36"/>
    </row>
    <row r="3716" spans="8:8" s="32" customFormat="1" ht="12.75" customHeight="1" x14ac:dyDescent="0.2">
      <c r="H3716" s="36"/>
    </row>
    <row r="3717" spans="8:8" s="32" customFormat="1" ht="12.75" customHeight="1" x14ac:dyDescent="0.2">
      <c r="H3717" s="36"/>
    </row>
    <row r="3718" spans="8:8" s="32" customFormat="1" ht="12.75" customHeight="1" x14ac:dyDescent="0.2">
      <c r="H3718" s="36"/>
    </row>
    <row r="3719" spans="8:8" s="32" customFormat="1" ht="12.75" customHeight="1" x14ac:dyDescent="0.2">
      <c r="H3719" s="36"/>
    </row>
    <row r="3720" spans="8:8" s="32" customFormat="1" ht="12.75" customHeight="1" x14ac:dyDescent="0.2">
      <c r="H3720" s="36"/>
    </row>
    <row r="3721" spans="8:8" s="32" customFormat="1" ht="12.75" customHeight="1" x14ac:dyDescent="0.2">
      <c r="H3721" s="36"/>
    </row>
    <row r="3722" spans="8:8" s="32" customFormat="1" ht="12.75" customHeight="1" x14ac:dyDescent="0.2">
      <c r="H3722" s="36"/>
    </row>
    <row r="3723" spans="8:8" s="32" customFormat="1" ht="12.75" customHeight="1" x14ac:dyDescent="0.2">
      <c r="H3723" s="36"/>
    </row>
    <row r="3724" spans="8:8" s="32" customFormat="1" ht="12.75" customHeight="1" x14ac:dyDescent="0.2">
      <c r="H3724" s="36"/>
    </row>
    <row r="3725" spans="8:8" s="32" customFormat="1" ht="12.75" customHeight="1" x14ac:dyDescent="0.2">
      <c r="H3725" s="36"/>
    </row>
    <row r="3726" spans="8:8" s="32" customFormat="1" ht="12.75" customHeight="1" x14ac:dyDescent="0.2">
      <c r="H3726" s="36"/>
    </row>
    <row r="3727" spans="8:8" s="32" customFormat="1" ht="12.75" customHeight="1" x14ac:dyDescent="0.2">
      <c r="H3727" s="36"/>
    </row>
    <row r="3728" spans="8:8" s="32" customFormat="1" ht="12.75" customHeight="1" x14ac:dyDescent="0.2">
      <c r="H3728" s="36"/>
    </row>
    <row r="3729" spans="8:8" s="32" customFormat="1" ht="12.75" customHeight="1" x14ac:dyDescent="0.2">
      <c r="H3729" s="36"/>
    </row>
    <row r="3730" spans="8:8" s="32" customFormat="1" ht="12.75" customHeight="1" x14ac:dyDescent="0.2">
      <c r="H3730" s="36"/>
    </row>
    <row r="3731" spans="8:8" s="32" customFormat="1" ht="12.75" customHeight="1" x14ac:dyDescent="0.2">
      <c r="H3731" s="36"/>
    </row>
    <row r="3732" spans="8:8" s="32" customFormat="1" ht="12.75" customHeight="1" x14ac:dyDescent="0.2">
      <c r="H3732" s="36"/>
    </row>
    <row r="3733" spans="8:8" s="32" customFormat="1" ht="12.75" customHeight="1" x14ac:dyDescent="0.2">
      <c r="H3733" s="36"/>
    </row>
    <row r="3734" spans="8:8" s="32" customFormat="1" ht="12.75" customHeight="1" x14ac:dyDescent="0.2">
      <c r="H3734" s="36"/>
    </row>
    <row r="3735" spans="8:8" s="32" customFormat="1" ht="12.75" customHeight="1" x14ac:dyDescent="0.2">
      <c r="H3735" s="36"/>
    </row>
    <row r="3736" spans="8:8" s="32" customFormat="1" ht="12.75" customHeight="1" x14ac:dyDescent="0.2">
      <c r="H3736" s="36"/>
    </row>
    <row r="3737" spans="8:8" s="32" customFormat="1" ht="12.75" customHeight="1" x14ac:dyDescent="0.2">
      <c r="H3737" s="36"/>
    </row>
    <row r="3738" spans="8:8" s="32" customFormat="1" ht="12.75" customHeight="1" x14ac:dyDescent="0.2">
      <c r="H3738" s="36"/>
    </row>
    <row r="3739" spans="8:8" s="32" customFormat="1" ht="12.75" customHeight="1" x14ac:dyDescent="0.2">
      <c r="H3739" s="36"/>
    </row>
    <row r="3740" spans="8:8" s="32" customFormat="1" ht="12.75" customHeight="1" x14ac:dyDescent="0.2">
      <c r="H3740" s="36"/>
    </row>
    <row r="3741" spans="8:8" s="32" customFormat="1" ht="12.75" customHeight="1" x14ac:dyDescent="0.2">
      <c r="H3741" s="36"/>
    </row>
    <row r="3742" spans="8:8" s="32" customFormat="1" ht="12.75" customHeight="1" x14ac:dyDescent="0.2">
      <c r="H3742" s="36"/>
    </row>
    <row r="3743" spans="8:8" s="32" customFormat="1" ht="12.75" customHeight="1" x14ac:dyDescent="0.2">
      <c r="H3743" s="36"/>
    </row>
    <row r="3744" spans="8:8" s="32" customFormat="1" ht="12.75" customHeight="1" x14ac:dyDescent="0.2">
      <c r="H3744" s="36"/>
    </row>
    <row r="3745" spans="8:8" s="32" customFormat="1" ht="12.75" customHeight="1" x14ac:dyDescent="0.2">
      <c r="H3745" s="36"/>
    </row>
    <row r="3746" spans="8:8" s="32" customFormat="1" ht="12.75" customHeight="1" x14ac:dyDescent="0.2">
      <c r="H3746" s="36"/>
    </row>
    <row r="3747" spans="8:8" s="32" customFormat="1" ht="12.75" customHeight="1" x14ac:dyDescent="0.2">
      <c r="H3747" s="36"/>
    </row>
    <row r="3748" spans="8:8" s="32" customFormat="1" ht="12.75" customHeight="1" x14ac:dyDescent="0.2">
      <c r="H3748" s="36"/>
    </row>
    <row r="3749" spans="8:8" s="32" customFormat="1" ht="12.75" customHeight="1" x14ac:dyDescent="0.2">
      <c r="H3749" s="36"/>
    </row>
    <row r="3750" spans="8:8" s="32" customFormat="1" ht="12.75" customHeight="1" x14ac:dyDescent="0.2">
      <c r="H3750" s="36"/>
    </row>
    <row r="3751" spans="8:8" s="32" customFormat="1" ht="12.75" customHeight="1" x14ac:dyDescent="0.2">
      <c r="H3751" s="36"/>
    </row>
    <row r="3752" spans="8:8" s="32" customFormat="1" ht="12.75" customHeight="1" x14ac:dyDescent="0.2">
      <c r="H3752" s="36"/>
    </row>
    <row r="3753" spans="8:8" s="32" customFormat="1" ht="12.75" customHeight="1" x14ac:dyDescent="0.2">
      <c r="H3753" s="36"/>
    </row>
    <row r="3754" spans="8:8" s="32" customFormat="1" ht="12.75" customHeight="1" x14ac:dyDescent="0.2">
      <c r="H3754" s="36"/>
    </row>
    <row r="3755" spans="8:8" s="32" customFormat="1" ht="12.75" customHeight="1" x14ac:dyDescent="0.2">
      <c r="H3755" s="36"/>
    </row>
    <row r="3756" spans="8:8" s="32" customFormat="1" ht="12.75" customHeight="1" x14ac:dyDescent="0.2">
      <c r="H3756" s="36"/>
    </row>
    <row r="3757" spans="8:8" s="32" customFormat="1" ht="12.75" customHeight="1" x14ac:dyDescent="0.2">
      <c r="H3757" s="36"/>
    </row>
    <row r="3758" spans="8:8" s="32" customFormat="1" ht="12.75" customHeight="1" x14ac:dyDescent="0.2">
      <c r="H3758" s="36"/>
    </row>
    <row r="3759" spans="8:8" s="32" customFormat="1" ht="12.75" customHeight="1" x14ac:dyDescent="0.2">
      <c r="H3759" s="36"/>
    </row>
    <row r="3760" spans="8:8" s="32" customFormat="1" ht="12.75" customHeight="1" x14ac:dyDescent="0.2">
      <c r="H3760" s="36"/>
    </row>
    <row r="3761" spans="8:8" s="32" customFormat="1" ht="12.75" customHeight="1" x14ac:dyDescent="0.2">
      <c r="H3761" s="36"/>
    </row>
    <row r="3762" spans="8:8" s="32" customFormat="1" ht="12.75" customHeight="1" x14ac:dyDescent="0.2">
      <c r="H3762" s="36"/>
    </row>
    <row r="3763" spans="8:8" s="32" customFormat="1" ht="12.75" customHeight="1" x14ac:dyDescent="0.2">
      <c r="H3763" s="36"/>
    </row>
    <row r="3764" spans="8:8" s="32" customFormat="1" ht="12.75" customHeight="1" x14ac:dyDescent="0.2">
      <c r="H3764" s="36"/>
    </row>
    <row r="3765" spans="8:8" s="32" customFormat="1" ht="12.75" customHeight="1" x14ac:dyDescent="0.2">
      <c r="H3765" s="36"/>
    </row>
    <row r="3766" spans="8:8" s="32" customFormat="1" ht="12.75" customHeight="1" x14ac:dyDescent="0.2">
      <c r="H3766" s="36"/>
    </row>
    <row r="3767" spans="8:8" s="32" customFormat="1" ht="12.75" customHeight="1" x14ac:dyDescent="0.2">
      <c r="H3767" s="36"/>
    </row>
    <row r="3768" spans="8:8" s="32" customFormat="1" ht="12.75" customHeight="1" x14ac:dyDescent="0.2">
      <c r="H3768" s="36"/>
    </row>
    <row r="3769" spans="8:8" s="32" customFormat="1" ht="12.75" customHeight="1" x14ac:dyDescent="0.2">
      <c r="H3769" s="36"/>
    </row>
    <row r="3770" spans="8:8" s="32" customFormat="1" ht="12.75" customHeight="1" x14ac:dyDescent="0.2">
      <c r="H3770" s="36"/>
    </row>
    <row r="3771" spans="8:8" s="32" customFormat="1" ht="12.75" customHeight="1" x14ac:dyDescent="0.2">
      <c r="H3771" s="36"/>
    </row>
    <row r="3772" spans="8:8" s="32" customFormat="1" ht="12.75" customHeight="1" x14ac:dyDescent="0.2">
      <c r="H3772" s="36"/>
    </row>
    <row r="3773" spans="8:8" s="32" customFormat="1" ht="12.75" customHeight="1" x14ac:dyDescent="0.2">
      <c r="H3773" s="36"/>
    </row>
    <row r="3774" spans="8:8" s="32" customFormat="1" ht="12.75" customHeight="1" x14ac:dyDescent="0.2">
      <c r="H3774" s="36"/>
    </row>
    <row r="3775" spans="8:8" s="32" customFormat="1" ht="12.75" customHeight="1" x14ac:dyDescent="0.2">
      <c r="H3775" s="36"/>
    </row>
    <row r="3776" spans="8:8" s="32" customFormat="1" ht="12.75" customHeight="1" x14ac:dyDescent="0.2">
      <c r="H3776" s="36"/>
    </row>
    <row r="3777" spans="8:8" s="32" customFormat="1" ht="12.75" customHeight="1" x14ac:dyDescent="0.2">
      <c r="H3777" s="36"/>
    </row>
    <row r="3778" spans="8:8" s="32" customFormat="1" ht="12.75" customHeight="1" x14ac:dyDescent="0.2">
      <c r="H3778" s="36"/>
    </row>
    <row r="3779" spans="8:8" s="32" customFormat="1" ht="12.75" customHeight="1" x14ac:dyDescent="0.2">
      <c r="H3779" s="36"/>
    </row>
    <row r="3780" spans="8:8" s="32" customFormat="1" ht="12.75" customHeight="1" x14ac:dyDescent="0.2">
      <c r="H3780" s="36"/>
    </row>
    <row r="3781" spans="8:8" s="32" customFormat="1" ht="12.75" customHeight="1" x14ac:dyDescent="0.2">
      <c r="H3781" s="36"/>
    </row>
    <row r="3782" spans="8:8" s="32" customFormat="1" ht="12.75" customHeight="1" x14ac:dyDescent="0.2">
      <c r="H3782" s="36"/>
    </row>
    <row r="3783" spans="8:8" s="32" customFormat="1" ht="12.75" customHeight="1" x14ac:dyDescent="0.2">
      <c r="H3783" s="36"/>
    </row>
    <row r="3784" spans="8:8" s="32" customFormat="1" ht="12.75" customHeight="1" x14ac:dyDescent="0.2">
      <c r="H3784" s="36"/>
    </row>
    <row r="3785" spans="8:8" s="32" customFormat="1" ht="12.75" customHeight="1" x14ac:dyDescent="0.2">
      <c r="H3785" s="36"/>
    </row>
    <row r="3786" spans="8:8" s="32" customFormat="1" ht="12.75" customHeight="1" x14ac:dyDescent="0.2">
      <c r="H3786" s="36"/>
    </row>
    <row r="3787" spans="8:8" s="32" customFormat="1" ht="12.75" customHeight="1" x14ac:dyDescent="0.2">
      <c r="H3787" s="36"/>
    </row>
    <row r="3788" spans="8:8" s="32" customFormat="1" ht="12.75" customHeight="1" x14ac:dyDescent="0.2">
      <c r="H3788" s="36"/>
    </row>
    <row r="3789" spans="8:8" s="32" customFormat="1" ht="12.75" customHeight="1" x14ac:dyDescent="0.2">
      <c r="H3789" s="36"/>
    </row>
    <row r="3790" spans="8:8" s="32" customFormat="1" ht="12.75" customHeight="1" x14ac:dyDescent="0.2">
      <c r="H3790" s="36"/>
    </row>
    <row r="3791" spans="8:8" s="32" customFormat="1" ht="12.75" customHeight="1" x14ac:dyDescent="0.2">
      <c r="H3791" s="36"/>
    </row>
    <row r="3792" spans="8:8" s="32" customFormat="1" ht="12.75" customHeight="1" x14ac:dyDescent="0.2">
      <c r="H3792" s="36"/>
    </row>
    <row r="3793" spans="8:8" s="32" customFormat="1" ht="12.75" customHeight="1" x14ac:dyDescent="0.2">
      <c r="H3793" s="36"/>
    </row>
    <row r="3794" spans="8:8" s="32" customFormat="1" ht="12.75" customHeight="1" x14ac:dyDescent="0.2">
      <c r="H3794" s="36"/>
    </row>
    <row r="3795" spans="8:8" s="32" customFormat="1" ht="12.75" customHeight="1" x14ac:dyDescent="0.2">
      <c r="H3795" s="36"/>
    </row>
    <row r="3796" spans="8:8" s="32" customFormat="1" ht="12.75" customHeight="1" x14ac:dyDescent="0.2">
      <c r="H3796" s="36"/>
    </row>
    <row r="3797" spans="8:8" s="32" customFormat="1" ht="12.75" customHeight="1" x14ac:dyDescent="0.2">
      <c r="H3797" s="36"/>
    </row>
    <row r="3798" spans="8:8" s="32" customFormat="1" ht="12.75" customHeight="1" x14ac:dyDescent="0.2">
      <c r="H3798" s="36"/>
    </row>
    <row r="3799" spans="8:8" s="32" customFormat="1" ht="12.75" customHeight="1" x14ac:dyDescent="0.2">
      <c r="H3799" s="36"/>
    </row>
    <row r="3800" spans="8:8" s="32" customFormat="1" ht="12.75" customHeight="1" x14ac:dyDescent="0.2">
      <c r="H3800" s="36"/>
    </row>
    <row r="3801" spans="8:8" s="32" customFormat="1" ht="12.75" customHeight="1" x14ac:dyDescent="0.2">
      <c r="H3801" s="36"/>
    </row>
    <row r="3802" spans="8:8" s="32" customFormat="1" ht="12.75" customHeight="1" x14ac:dyDescent="0.2">
      <c r="H3802" s="36"/>
    </row>
    <row r="3803" spans="8:8" s="32" customFormat="1" ht="12.75" customHeight="1" x14ac:dyDescent="0.2">
      <c r="H3803" s="36"/>
    </row>
    <row r="3804" spans="8:8" s="32" customFormat="1" ht="12.75" customHeight="1" x14ac:dyDescent="0.2">
      <c r="H3804" s="36"/>
    </row>
    <row r="3805" spans="8:8" s="32" customFormat="1" ht="12.75" customHeight="1" x14ac:dyDescent="0.2">
      <c r="H3805" s="36"/>
    </row>
    <row r="3806" spans="8:8" s="32" customFormat="1" ht="12.75" customHeight="1" x14ac:dyDescent="0.2">
      <c r="H3806" s="36"/>
    </row>
    <row r="3807" spans="8:8" s="32" customFormat="1" ht="12.75" customHeight="1" x14ac:dyDescent="0.2">
      <c r="H3807" s="36"/>
    </row>
    <row r="3808" spans="8:8" s="32" customFormat="1" ht="12.75" customHeight="1" x14ac:dyDescent="0.2">
      <c r="H3808" s="36"/>
    </row>
    <row r="3809" spans="8:8" s="32" customFormat="1" ht="12.75" customHeight="1" x14ac:dyDescent="0.2">
      <c r="H3809" s="36"/>
    </row>
    <row r="3810" spans="8:8" s="32" customFormat="1" ht="12.75" customHeight="1" x14ac:dyDescent="0.2">
      <c r="H3810" s="36"/>
    </row>
    <row r="3811" spans="8:8" s="32" customFormat="1" ht="12.75" customHeight="1" x14ac:dyDescent="0.2">
      <c r="H3811" s="36"/>
    </row>
    <row r="3812" spans="8:8" s="32" customFormat="1" ht="12.75" customHeight="1" x14ac:dyDescent="0.2">
      <c r="H3812" s="36"/>
    </row>
    <row r="3813" spans="8:8" s="32" customFormat="1" ht="12.75" customHeight="1" x14ac:dyDescent="0.2">
      <c r="H3813" s="36"/>
    </row>
    <row r="3814" spans="8:8" s="32" customFormat="1" ht="12.75" customHeight="1" x14ac:dyDescent="0.2">
      <c r="H3814" s="36"/>
    </row>
    <row r="3815" spans="8:8" s="32" customFormat="1" ht="12.75" customHeight="1" x14ac:dyDescent="0.2">
      <c r="H3815" s="36"/>
    </row>
    <row r="3816" spans="8:8" s="32" customFormat="1" ht="12.75" customHeight="1" x14ac:dyDescent="0.2">
      <c r="H3816" s="36"/>
    </row>
    <row r="3817" spans="8:8" s="32" customFormat="1" ht="12.75" customHeight="1" x14ac:dyDescent="0.2">
      <c r="H3817" s="36"/>
    </row>
    <row r="3818" spans="8:8" s="32" customFormat="1" ht="12.75" customHeight="1" x14ac:dyDescent="0.2">
      <c r="H3818" s="36"/>
    </row>
    <row r="3819" spans="8:8" s="32" customFormat="1" ht="12.75" customHeight="1" x14ac:dyDescent="0.2">
      <c r="H3819" s="36"/>
    </row>
    <row r="3820" spans="8:8" s="32" customFormat="1" ht="12.75" customHeight="1" x14ac:dyDescent="0.2">
      <c r="H3820" s="36"/>
    </row>
    <row r="3821" spans="8:8" s="32" customFormat="1" ht="12.75" customHeight="1" x14ac:dyDescent="0.2">
      <c r="H3821" s="36"/>
    </row>
    <row r="3822" spans="8:8" s="32" customFormat="1" ht="12.75" customHeight="1" x14ac:dyDescent="0.2">
      <c r="H3822" s="36"/>
    </row>
    <row r="3823" spans="8:8" s="32" customFormat="1" ht="12.75" customHeight="1" x14ac:dyDescent="0.2">
      <c r="H3823" s="36"/>
    </row>
    <row r="3824" spans="8:8" s="32" customFormat="1" ht="12.75" customHeight="1" x14ac:dyDescent="0.2">
      <c r="H3824" s="36"/>
    </row>
    <row r="3825" spans="8:8" s="32" customFormat="1" ht="12.75" customHeight="1" x14ac:dyDescent="0.2">
      <c r="H3825" s="36"/>
    </row>
    <row r="3826" spans="8:8" s="32" customFormat="1" ht="12.75" customHeight="1" x14ac:dyDescent="0.2">
      <c r="H3826" s="36"/>
    </row>
    <row r="3827" spans="8:8" s="32" customFormat="1" ht="12.75" customHeight="1" x14ac:dyDescent="0.2">
      <c r="H3827" s="36"/>
    </row>
    <row r="3828" spans="8:8" s="32" customFormat="1" ht="12.75" customHeight="1" x14ac:dyDescent="0.2">
      <c r="H3828" s="36"/>
    </row>
    <row r="3829" spans="8:8" s="32" customFormat="1" ht="12.75" customHeight="1" x14ac:dyDescent="0.2">
      <c r="H3829" s="36"/>
    </row>
    <row r="3830" spans="8:8" s="32" customFormat="1" ht="12.75" customHeight="1" x14ac:dyDescent="0.2">
      <c r="H3830" s="36"/>
    </row>
    <row r="3831" spans="8:8" s="32" customFormat="1" ht="12.75" customHeight="1" x14ac:dyDescent="0.2">
      <c r="H3831" s="36"/>
    </row>
    <row r="3832" spans="8:8" s="32" customFormat="1" ht="12.75" customHeight="1" x14ac:dyDescent="0.2">
      <c r="H3832" s="36"/>
    </row>
    <row r="3833" spans="8:8" s="32" customFormat="1" ht="12.75" customHeight="1" x14ac:dyDescent="0.2">
      <c r="H3833" s="36"/>
    </row>
    <row r="3834" spans="8:8" s="32" customFormat="1" ht="12.75" customHeight="1" x14ac:dyDescent="0.2">
      <c r="H3834" s="36"/>
    </row>
    <row r="3835" spans="8:8" s="32" customFormat="1" ht="12.75" customHeight="1" x14ac:dyDescent="0.2">
      <c r="H3835" s="36"/>
    </row>
    <row r="3836" spans="8:8" s="32" customFormat="1" ht="12.75" customHeight="1" x14ac:dyDescent="0.2">
      <c r="H3836" s="36"/>
    </row>
    <row r="3837" spans="8:8" s="32" customFormat="1" ht="12.75" customHeight="1" x14ac:dyDescent="0.2">
      <c r="H3837" s="36"/>
    </row>
    <row r="3838" spans="8:8" s="32" customFormat="1" ht="12.75" customHeight="1" x14ac:dyDescent="0.2">
      <c r="H3838" s="36"/>
    </row>
    <row r="3839" spans="8:8" s="32" customFormat="1" ht="12.75" customHeight="1" x14ac:dyDescent="0.2">
      <c r="H3839" s="36"/>
    </row>
    <row r="3840" spans="8:8" s="32" customFormat="1" ht="12.75" customHeight="1" x14ac:dyDescent="0.2">
      <c r="H3840" s="36"/>
    </row>
    <row r="3841" spans="8:8" s="32" customFormat="1" ht="12.75" customHeight="1" x14ac:dyDescent="0.2">
      <c r="H3841" s="36"/>
    </row>
    <row r="3842" spans="8:8" s="32" customFormat="1" ht="12.75" customHeight="1" x14ac:dyDescent="0.2">
      <c r="H3842" s="36"/>
    </row>
    <row r="3843" spans="8:8" s="32" customFormat="1" ht="12.75" customHeight="1" x14ac:dyDescent="0.2">
      <c r="H3843" s="36"/>
    </row>
    <row r="3844" spans="8:8" s="32" customFormat="1" ht="12.75" customHeight="1" x14ac:dyDescent="0.2">
      <c r="H3844" s="36"/>
    </row>
    <row r="3845" spans="8:8" s="32" customFormat="1" ht="12.75" customHeight="1" x14ac:dyDescent="0.2">
      <c r="H3845" s="36"/>
    </row>
    <row r="3846" spans="8:8" s="32" customFormat="1" ht="12.75" customHeight="1" x14ac:dyDescent="0.2">
      <c r="H3846" s="36"/>
    </row>
    <row r="3847" spans="8:8" s="32" customFormat="1" ht="12.75" customHeight="1" x14ac:dyDescent="0.2">
      <c r="H3847" s="36"/>
    </row>
    <row r="3848" spans="8:8" s="32" customFormat="1" ht="12.75" customHeight="1" x14ac:dyDescent="0.2">
      <c r="H3848" s="36"/>
    </row>
    <row r="3849" spans="8:8" s="32" customFormat="1" ht="12.75" customHeight="1" x14ac:dyDescent="0.2">
      <c r="H3849" s="36"/>
    </row>
    <row r="3850" spans="8:8" s="32" customFormat="1" ht="12.75" customHeight="1" x14ac:dyDescent="0.2">
      <c r="H3850" s="36"/>
    </row>
    <row r="3851" spans="8:8" s="32" customFormat="1" ht="12.75" customHeight="1" x14ac:dyDescent="0.2">
      <c r="H3851" s="36"/>
    </row>
    <row r="3852" spans="8:8" s="32" customFormat="1" ht="12.75" customHeight="1" x14ac:dyDescent="0.2">
      <c r="H3852" s="36"/>
    </row>
    <row r="3853" spans="8:8" s="32" customFormat="1" ht="12.75" customHeight="1" x14ac:dyDescent="0.2">
      <c r="H3853" s="36"/>
    </row>
    <row r="3854" spans="8:8" s="32" customFormat="1" ht="12.75" customHeight="1" x14ac:dyDescent="0.2">
      <c r="H3854" s="36"/>
    </row>
    <row r="3855" spans="8:8" s="32" customFormat="1" ht="12.75" customHeight="1" x14ac:dyDescent="0.2">
      <c r="H3855" s="36"/>
    </row>
    <row r="3856" spans="8:8" s="32" customFormat="1" ht="12.75" customHeight="1" x14ac:dyDescent="0.2">
      <c r="H3856" s="36"/>
    </row>
    <row r="3857" spans="8:8" s="32" customFormat="1" ht="12.75" customHeight="1" x14ac:dyDescent="0.2">
      <c r="H3857" s="36"/>
    </row>
    <row r="3858" spans="8:8" s="32" customFormat="1" ht="12.75" customHeight="1" x14ac:dyDescent="0.2">
      <c r="H3858" s="36"/>
    </row>
    <row r="3859" spans="8:8" s="32" customFormat="1" ht="12.75" customHeight="1" x14ac:dyDescent="0.2">
      <c r="H3859" s="36"/>
    </row>
    <row r="3860" spans="8:8" s="32" customFormat="1" ht="12.75" customHeight="1" x14ac:dyDescent="0.2">
      <c r="H3860" s="36"/>
    </row>
    <row r="3861" spans="8:8" s="32" customFormat="1" ht="12.75" customHeight="1" x14ac:dyDescent="0.2">
      <c r="H3861" s="36"/>
    </row>
    <row r="3862" spans="8:8" s="32" customFormat="1" ht="12.75" customHeight="1" x14ac:dyDescent="0.2">
      <c r="H3862" s="36"/>
    </row>
    <row r="3863" spans="8:8" s="32" customFormat="1" ht="12.75" customHeight="1" x14ac:dyDescent="0.2">
      <c r="H3863" s="36"/>
    </row>
    <row r="3864" spans="8:8" s="32" customFormat="1" ht="12.75" customHeight="1" x14ac:dyDescent="0.2">
      <c r="H3864" s="36"/>
    </row>
    <row r="3865" spans="8:8" s="32" customFormat="1" ht="12.75" customHeight="1" x14ac:dyDescent="0.2">
      <c r="H3865" s="36"/>
    </row>
    <row r="3866" spans="8:8" s="32" customFormat="1" ht="12.75" customHeight="1" x14ac:dyDescent="0.2">
      <c r="H3866" s="36"/>
    </row>
    <row r="3867" spans="8:8" s="32" customFormat="1" ht="12.75" customHeight="1" x14ac:dyDescent="0.2">
      <c r="H3867" s="36"/>
    </row>
    <row r="3868" spans="8:8" s="32" customFormat="1" ht="12.75" customHeight="1" x14ac:dyDescent="0.2">
      <c r="H3868" s="36"/>
    </row>
    <row r="3869" spans="8:8" s="32" customFormat="1" ht="12.75" customHeight="1" x14ac:dyDescent="0.2">
      <c r="H3869" s="36"/>
    </row>
    <row r="3870" spans="8:8" s="32" customFormat="1" ht="12.75" customHeight="1" x14ac:dyDescent="0.2">
      <c r="H3870" s="36"/>
    </row>
    <row r="3871" spans="8:8" s="32" customFormat="1" ht="12.75" customHeight="1" x14ac:dyDescent="0.2">
      <c r="H3871" s="36"/>
    </row>
    <row r="3872" spans="8:8" s="32" customFormat="1" ht="12.75" customHeight="1" x14ac:dyDescent="0.2">
      <c r="H3872" s="36"/>
    </row>
    <row r="3873" spans="8:8" s="32" customFormat="1" ht="12.75" customHeight="1" x14ac:dyDescent="0.2">
      <c r="H3873" s="36"/>
    </row>
    <row r="3874" spans="8:8" s="32" customFormat="1" ht="12.75" customHeight="1" x14ac:dyDescent="0.2">
      <c r="H3874" s="36"/>
    </row>
    <row r="3875" spans="8:8" s="32" customFormat="1" ht="12.75" customHeight="1" x14ac:dyDescent="0.2">
      <c r="H3875" s="36"/>
    </row>
    <row r="3876" spans="8:8" s="32" customFormat="1" ht="12.75" customHeight="1" x14ac:dyDescent="0.2">
      <c r="H3876" s="36"/>
    </row>
    <row r="3877" spans="8:8" s="32" customFormat="1" ht="12.75" customHeight="1" x14ac:dyDescent="0.2">
      <c r="H3877" s="36"/>
    </row>
    <row r="3878" spans="8:8" s="32" customFormat="1" ht="12.75" customHeight="1" x14ac:dyDescent="0.2">
      <c r="H3878" s="36"/>
    </row>
    <row r="3879" spans="8:8" s="32" customFormat="1" ht="12.75" customHeight="1" x14ac:dyDescent="0.2">
      <c r="H3879" s="36"/>
    </row>
    <row r="3880" spans="8:8" s="32" customFormat="1" ht="12.75" customHeight="1" x14ac:dyDescent="0.2">
      <c r="H3880" s="36"/>
    </row>
    <row r="3881" spans="8:8" s="32" customFormat="1" ht="12.75" customHeight="1" x14ac:dyDescent="0.2">
      <c r="H3881" s="36"/>
    </row>
    <row r="3882" spans="8:8" s="32" customFormat="1" ht="12.75" customHeight="1" x14ac:dyDescent="0.2">
      <c r="H3882" s="36"/>
    </row>
    <row r="3883" spans="8:8" s="32" customFormat="1" ht="12.75" customHeight="1" x14ac:dyDescent="0.2">
      <c r="H3883" s="36"/>
    </row>
    <row r="3884" spans="8:8" s="32" customFormat="1" ht="12.75" customHeight="1" x14ac:dyDescent="0.2">
      <c r="H3884" s="36"/>
    </row>
    <row r="3885" spans="8:8" s="32" customFormat="1" ht="12.75" customHeight="1" x14ac:dyDescent="0.2">
      <c r="H3885" s="36"/>
    </row>
    <row r="3886" spans="8:8" s="32" customFormat="1" ht="12.75" customHeight="1" x14ac:dyDescent="0.2">
      <c r="H3886" s="36"/>
    </row>
    <row r="3887" spans="8:8" s="32" customFormat="1" ht="12.75" customHeight="1" x14ac:dyDescent="0.2">
      <c r="H3887" s="36"/>
    </row>
    <row r="3888" spans="8:8" s="32" customFormat="1" ht="12.75" customHeight="1" x14ac:dyDescent="0.2">
      <c r="H3888" s="36"/>
    </row>
    <row r="3889" spans="8:8" s="32" customFormat="1" ht="12.75" customHeight="1" x14ac:dyDescent="0.2">
      <c r="H3889" s="36"/>
    </row>
    <row r="3890" spans="8:8" s="32" customFormat="1" ht="12.75" customHeight="1" x14ac:dyDescent="0.2">
      <c r="H3890" s="36"/>
    </row>
    <row r="3891" spans="8:8" s="32" customFormat="1" ht="12.75" customHeight="1" x14ac:dyDescent="0.2">
      <c r="H3891" s="36"/>
    </row>
    <row r="3892" spans="8:8" s="32" customFormat="1" ht="12.75" customHeight="1" x14ac:dyDescent="0.2">
      <c r="H3892" s="36"/>
    </row>
    <row r="3893" spans="8:8" s="32" customFormat="1" ht="12.75" customHeight="1" x14ac:dyDescent="0.2">
      <c r="H3893" s="36"/>
    </row>
    <row r="3894" spans="8:8" s="32" customFormat="1" ht="12.75" customHeight="1" x14ac:dyDescent="0.2">
      <c r="H3894" s="36"/>
    </row>
    <row r="3895" spans="8:8" s="32" customFormat="1" ht="12.75" customHeight="1" x14ac:dyDescent="0.2">
      <c r="H3895" s="36"/>
    </row>
    <row r="3896" spans="8:8" s="32" customFormat="1" ht="12.75" customHeight="1" x14ac:dyDescent="0.2">
      <c r="H3896" s="36"/>
    </row>
    <row r="3897" spans="8:8" s="32" customFormat="1" ht="12.75" customHeight="1" x14ac:dyDescent="0.2">
      <c r="H3897" s="36"/>
    </row>
    <row r="3898" spans="8:8" s="32" customFormat="1" ht="12.75" customHeight="1" x14ac:dyDescent="0.2">
      <c r="H3898" s="36"/>
    </row>
    <row r="3899" spans="8:8" s="32" customFormat="1" ht="12.75" customHeight="1" x14ac:dyDescent="0.2">
      <c r="H3899" s="36"/>
    </row>
    <row r="3900" spans="8:8" s="32" customFormat="1" ht="12.75" customHeight="1" x14ac:dyDescent="0.2">
      <c r="H3900" s="36"/>
    </row>
    <row r="3901" spans="8:8" s="32" customFormat="1" ht="12.75" customHeight="1" x14ac:dyDescent="0.2">
      <c r="H3901" s="36"/>
    </row>
    <row r="3902" spans="8:8" s="32" customFormat="1" ht="12.75" customHeight="1" x14ac:dyDescent="0.2">
      <c r="H3902" s="36"/>
    </row>
    <row r="3903" spans="8:8" s="32" customFormat="1" ht="12.75" customHeight="1" x14ac:dyDescent="0.2">
      <c r="H3903" s="36"/>
    </row>
    <row r="3904" spans="8:8" s="32" customFormat="1" ht="12.75" customHeight="1" x14ac:dyDescent="0.2">
      <c r="H3904" s="36"/>
    </row>
    <row r="3905" spans="8:8" s="32" customFormat="1" ht="12.75" customHeight="1" x14ac:dyDescent="0.2">
      <c r="H3905" s="36"/>
    </row>
    <row r="3906" spans="8:8" s="32" customFormat="1" ht="12.75" customHeight="1" x14ac:dyDescent="0.2">
      <c r="H3906" s="36"/>
    </row>
    <row r="3907" spans="8:8" s="32" customFormat="1" ht="12.75" customHeight="1" x14ac:dyDescent="0.2">
      <c r="H3907" s="36"/>
    </row>
    <row r="3908" spans="8:8" s="32" customFormat="1" ht="12.75" customHeight="1" x14ac:dyDescent="0.2">
      <c r="H3908" s="36"/>
    </row>
    <row r="3909" spans="8:8" s="32" customFormat="1" ht="12.75" customHeight="1" x14ac:dyDescent="0.2">
      <c r="H3909" s="36"/>
    </row>
    <row r="3910" spans="8:8" s="32" customFormat="1" ht="12.75" customHeight="1" x14ac:dyDescent="0.2">
      <c r="H3910" s="36"/>
    </row>
    <row r="3911" spans="8:8" s="32" customFormat="1" ht="12.75" customHeight="1" x14ac:dyDescent="0.2">
      <c r="H3911" s="36"/>
    </row>
    <row r="3912" spans="8:8" s="32" customFormat="1" ht="12.75" customHeight="1" x14ac:dyDescent="0.2">
      <c r="H3912" s="36"/>
    </row>
    <row r="3913" spans="8:8" s="32" customFormat="1" ht="12.75" customHeight="1" x14ac:dyDescent="0.2">
      <c r="H3913" s="36"/>
    </row>
    <row r="3914" spans="8:8" s="32" customFormat="1" ht="12.75" customHeight="1" x14ac:dyDescent="0.2">
      <c r="H3914" s="36"/>
    </row>
    <row r="3915" spans="8:8" s="32" customFormat="1" ht="12.75" customHeight="1" x14ac:dyDescent="0.2">
      <c r="H3915" s="36"/>
    </row>
    <row r="3916" spans="8:8" s="32" customFormat="1" ht="12.75" customHeight="1" x14ac:dyDescent="0.2">
      <c r="H3916" s="36"/>
    </row>
    <row r="3917" spans="8:8" s="32" customFormat="1" ht="12.75" customHeight="1" x14ac:dyDescent="0.2">
      <c r="H3917" s="36"/>
    </row>
    <row r="3918" spans="8:8" s="32" customFormat="1" ht="12.75" customHeight="1" x14ac:dyDescent="0.2">
      <c r="H3918" s="36"/>
    </row>
    <row r="3919" spans="8:8" s="32" customFormat="1" ht="12.75" customHeight="1" x14ac:dyDescent="0.2">
      <c r="H3919" s="36"/>
    </row>
    <row r="3920" spans="8:8" s="32" customFormat="1" ht="12.75" customHeight="1" x14ac:dyDescent="0.2">
      <c r="H3920" s="36"/>
    </row>
    <row r="3921" spans="8:8" s="32" customFormat="1" ht="12.75" customHeight="1" x14ac:dyDescent="0.2">
      <c r="H3921" s="36"/>
    </row>
    <row r="3922" spans="8:8" s="32" customFormat="1" ht="12.75" customHeight="1" x14ac:dyDescent="0.2">
      <c r="H3922" s="36"/>
    </row>
    <row r="3923" spans="8:8" s="32" customFormat="1" ht="12.75" customHeight="1" x14ac:dyDescent="0.2">
      <c r="H3923" s="36"/>
    </row>
    <row r="3924" spans="8:8" s="32" customFormat="1" ht="12.75" customHeight="1" x14ac:dyDescent="0.2">
      <c r="H3924" s="36"/>
    </row>
    <row r="3925" spans="8:8" s="32" customFormat="1" ht="12.75" customHeight="1" x14ac:dyDescent="0.2">
      <c r="H3925" s="36"/>
    </row>
    <row r="3926" spans="8:8" s="32" customFormat="1" ht="12.75" customHeight="1" x14ac:dyDescent="0.2">
      <c r="H3926" s="36"/>
    </row>
    <row r="3927" spans="8:8" s="32" customFormat="1" ht="12.75" customHeight="1" x14ac:dyDescent="0.2">
      <c r="H3927" s="36"/>
    </row>
    <row r="3928" spans="8:8" s="32" customFormat="1" ht="12.75" customHeight="1" x14ac:dyDescent="0.2">
      <c r="H3928" s="36"/>
    </row>
    <row r="3929" spans="8:8" s="32" customFormat="1" ht="12.75" customHeight="1" x14ac:dyDescent="0.2">
      <c r="H3929" s="36"/>
    </row>
    <row r="3930" spans="8:8" s="32" customFormat="1" ht="12.75" customHeight="1" x14ac:dyDescent="0.2">
      <c r="H3930" s="36"/>
    </row>
    <row r="3931" spans="8:8" s="32" customFormat="1" ht="12.75" customHeight="1" x14ac:dyDescent="0.2">
      <c r="H3931" s="36"/>
    </row>
    <row r="3932" spans="8:8" s="32" customFormat="1" ht="12.75" customHeight="1" x14ac:dyDescent="0.2">
      <c r="H3932" s="36"/>
    </row>
    <row r="3933" spans="8:8" s="32" customFormat="1" ht="12.75" customHeight="1" x14ac:dyDescent="0.2">
      <c r="H3933" s="36"/>
    </row>
    <row r="3934" spans="8:8" s="32" customFormat="1" ht="12.75" customHeight="1" x14ac:dyDescent="0.2">
      <c r="H3934" s="36"/>
    </row>
    <row r="3935" spans="8:8" s="32" customFormat="1" ht="12.75" customHeight="1" x14ac:dyDescent="0.2">
      <c r="H3935" s="36"/>
    </row>
    <row r="3936" spans="8:8" s="32" customFormat="1" ht="12.75" customHeight="1" x14ac:dyDescent="0.2">
      <c r="H3936" s="36"/>
    </row>
    <row r="3937" spans="8:8" s="32" customFormat="1" ht="12.75" customHeight="1" x14ac:dyDescent="0.2">
      <c r="H3937" s="36"/>
    </row>
    <row r="3938" spans="8:8" s="32" customFormat="1" ht="12.75" customHeight="1" x14ac:dyDescent="0.2">
      <c r="H3938" s="36"/>
    </row>
    <row r="3939" spans="8:8" s="32" customFormat="1" ht="12.75" customHeight="1" x14ac:dyDescent="0.2">
      <c r="H3939" s="36"/>
    </row>
    <row r="3940" spans="8:8" s="32" customFormat="1" ht="12.75" customHeight="1" x14ac:dyDescent="0.2">
      <c r="H3940" s="36"/>
    </row>
    <row r="3941" spans="8:8" s="32" customFormat="1" ht="12.75" customHeight="1" x14ac:dyDescent="0.2">
      <c r="H3941" s="36"/>
    </row>
    <row r="3942" spans="8:8" s="32" customFormat="1" ht="12.75" customHeight="1" x14ac:dyDescent="0.2">
      <c r="H3942" s="36"/>
    </row>
    <row r="3943" spans="8:8" s="32" customFormat="1" ht="12.75" customHeight="1" x14ac:dyDescent="0.2">
      <c r="H3943" s="36"/>
    </row>
    <row r="3944" spans="8:8" s="32" customFormat="1" ht="12.75" customHeight="1" x14ac:dyDescent="0.2">
      <c r="H3944" s="36"/>
    </row>
    <row r="3945" spans="8:8" s="32" customFormat="1" ht="12.75" customHeight="1" x14ac:dyDescent="0.2">
      <c r="H3945" s="36"/>
    </row>
    <row r="3946" spans="8:8" s="32" customFormat="1" ht="12.75" customHeight="1" x14ac:dyDescent="0.2">
      <c r="H3946" s="36"/>
    </row>
    <row r="3947" spans="8:8" s="32" customFormat="1" ht="12.75" customHeight="1" x14ac:dyDescent="0.2">
      <c r="H3947" s="36"/>
    </row>
    <row r="3948" spans="8:8" s="32" customFormat="1" ht="12.75" customHeight="1" x14ac:dyDescent="0.2">
      <c r="H3948" s="36"/>
    </row>
    <row r="3949" spans="8:8" s="32" customFormat="1" ht="12.75" customHeight="1" x14ac:dyDescent="0.2">
      <c r="H3949" s="36"/>
    </row>
    <row r="3950" spans="8:8" s="32" customFormat="1" ht="12.75" customHeight="1" x14ac:dyDescent="0.2">
      <c r="H3950" s="36"/>
    </row>
    <row r="3951" spans="8:8" s="32" customFormat="1" ht="12.75" customHeight="1" x14ac:dyDescent="0.2">
      <c r="H3951" s="36"/>
    </row>
    <row r="3952" spans="8:8" s="32" customFormat="1" ht="12.75" customHeight="1" x14ac:dyDescent="0.2">
      <c r="H3952" s="36"/>
    </row>
    <row r="3953" spans="8:8" s="32" customFormat="1" ht="12.75" customHeight="1" x14ac:dyDescent="0.2">
      <c r="H3953" s="36"/>
    </row>
    <row r="3954" spans="8:8" s="32" customFormat="1" ht="12.75" customHeight="1" x14ac:dyDescent="0.2">
      <c r="H3954" s="36"/>
    </row>
    <row r="3955" spans="8:8" s="32" customFormat="1" ht="12.75" customHeight="1" x14ac:dyDescent="0.2">
      <c r="H3955" s="36"/>
    </row>
    <row r="3956" spans="8:8" s="32" customFormat="1" ht="12.75" customHeight="1" x14ac:dyDescent="0.2">
      <c r="H3956" s="36"/>
    </row>
    <row r="3957" spans="8:8" s="32" customFormat="1" ht="12.75" customHeight="1" x14ac:dyDescent="0.2">
      <c r="H3957" s="36"/>
    </row>
    <row r="3958" spans="8:8" s="32" customFormat="1" ht="12.75" customHeight="1" x14ac:dyDescent="0.2">
      <c r="H3958" s="36"/>
    </row>
    <row r="3959" spans="8:8" s="32" customFormat="1" ht="12.75" customHeight="1" x14ac:dyDescent="0.2">
      <c r="H3959" s="36"/>
    </row>
    <row r="3960" spans="8:8" s="32" customFormat="1" ht="12.75" customHeight="1" x14ac:dyDescent="0.2">
      <c r="H3960" s="36"/>
    </row>
    <row r="3961" spans="8:8" s="32" customFormat="1" ht="12.75" customHeight="1" x14ac:dyDescent="0.2">
      <c r="H3961" s="36"/>
    </row>
    <row r="3962" spans="8:8" s="32" customFormat="1" ht="12.75" customHeight="1" x14ac:dyDescent="0.2">
      <c r="H3962" s="36"/>
    </row>
    <row r="3963" spans="8:8" s="32" customFormat="1" ht="12.75" customHeight="1" x14ac:dyDescent="0.2">
      <c r="H3963" s="36"/>
    </row>
    <row r="3964" spans="8:8" s="32" customFormat="1" ht="12.75" customHeight="1" x14ac:dyDescent="0.2">
      <c r="H3964" s="36"/>
    </row>
    <row r="3965" spans="8:8" s="32" customFormat="1" ht="12.75" customHeight="1" x14ac:dyDescent="0.2">
      <c r="H3965" s="36"/>
    </row>
    <row r="3966" spans="8:8" s="32" customFormat="1" ht="12.75" customHeight="1" x14ac:dyDescent="0.2">
      <c r="H3966" s="36"/>
    </row>
    <row r="3967" spans="8:8" s="32" customFormat="1" ht="12.75" customHeight="1" x14ac:dyDescent="0.2">
      <c r="H3967" s="36"/>
    </row>
    <row r="3968" spans="8:8" s="32" customFormat="1" ht="12.75" customHeight="1" x14ac:dyDescent="0.2">
      <c r="H3968" s="36"/>
    </row>
    <row r="3969" spans="8:8" s="32" customFormat="1" ht="12.75" customHeight="1" x14ac:dyDescent="0.2">
      <c r="H3969" s="36"/>
    </row>
    <row r="3970" spans="8:8" s="32" customFormat="1" ht="12.75" customHeight="1" x14ac:dyDescent="0.2">
      <c r="H3970" s="36"/>
    </row>
    <row r="3971" spans="8:8" s="32" customFormat="1" ht="12.75" customHeight="1" x14ac:dyDescent="0.2">
      <c r="H3971" s="36"/>
    </row>
    <row r="3972" spans="8:8" s="32" customFormat="1" ht="12.75" customHeight="1" x14ac:dyDescent="0.2">
      <c r="H3972" s="36"/>
    </row>
    <row r="3973" spans="8:8" s="32" customFormat="1" ht="12.75" customHeight="1" x14ac:dyDescent="0.2">
      <c r="H3973" s="36"/>
    </row>
    <row r="3974" spans="8:8" s="32" customFormat="1" ht="12.75" customHeight="1" x14ac:dyDescent="0.2">
      <c r="H3974" s="36"/>
    </row>
    <row r="3975" spans="8:8" s="32" customFormat="1" ht="12.75" customHeight="1" x14ac:dyDescent="0.2">
      <c r="H3975" s="36"/>
    </row>
    <row r="3976" spans="8:8" s="32" customFormat="1" ht="12.75" customHeight="1" x14ac:dyDescent="0.2">
      <c r="H3976" s="36"/>
    </row>
    <row r="3977" spans="8:8" s="32" customFormat="1" ht="12.75" customHeight="1" x14ac:dyDescent="0.2">
      <c r="H3977" s="36"/>
    </row>
    <row r="3978" spans="8:8" s="32" customFormat="1" ht="12.75" customHeight="1" x14ac:dyDescent="0.2">
      <c r="H3978" s="36"/>
    </row>
    <row r="3979" spans="8:8" s="32" customFormat="1" ht="12.75" customHeight="1" x14ac:dyDescent="0.2">
      <c r="H3979" s="36"/>
    </row>
    <row r="3980" spans="8:8" s="32" customFormat="1" ht="12.75" customHeight="1" x14ac:dyDescent="0.2">
      <c r="H3980" s="36"/>
    </row>
    <row r="3981" spans="8:8" s="32" customFormat="1" ht="12.75" customHeight="1" x14ac:dyDescent="0.2">
      <c r="H3981" s="36"/>
    </row>
    <row r="3982" spans="8:8" s="32" customFormat="1" ht="12.75" customHeight="1" x14ac:dyDescent="0.2">
      <c r="H3982" s="36"/>
    </row>
    <row r="3983" spans="8:8" s="32" customFormat="1" ht="12.75" customHeight="1" x14ac:dyDescent="0.2">
      <c r="H3983" s="36"/>
    </row>
    <row r="3984" spans="8:8" s="32" customFormat="1" ht="12.75" customHeight="1" x14ac:dyDescent="0.2">
      <c r="H3984" s="36"/>
    </row>
    <row r="3985" spans="8:8" s="32" customFormat="1" ht="12.75" customHeight="1" x14ac:dyDescent="0.2">
      <c r="H3985" s="36"/>
    </row>
    <row r="3986" spans="8:8" s="32" customFormat="1" ht="12.75" customHeight="1" x14ac:dyDescent="0.2">
      <c r="H3986" s="36"/>
    </row>
    <row r="3987" spans="8:8" s="32" customFormat="1" ht="12.75" customHeight="1" x14ac:dyDescent="0.2">
      <c r="H3987" s="36"/>
    </row>
    <row r="3988" spans="8:8" s="32" customFormat="1" ht="12.75" customHeight="1" x14ac:dyDescent="0.2">
      <c r="H3988" s="36"/>
    </row>
    <row r="3989" spans="8:8" s="32" customFormat="1" ht="12.75" customHeight="1" x14ac:dyDescent="0.2">
      <c r="H3989" s="36"/>
    </row>
    <row r="3990" spans="8:8" s="32" customFormat="1" ht="12.75" customHeight="1" x14ac:dyDescent="0.2">
      <c r="H3990" s="36"/>
    </row>
    <row r="3991" spans="8:8" s="32" customFormat="1" ht="12.75" customHeight="1" x14ac:dyDescent="0.2">
      <c r="H3991" s="36"/>
    </row>
    <row r="3992" spans="8:8" s="32" customFormat="1" ht="12.75" customHeight="1" x14ac:dyDescent="0.2">
      <c r="H3992" s="36"/>
    </row>
    <row r="3993" spans="8:8" s="32" customFormat="1" ht="12.75" customHeight="1" x14ac:dyDescent="0.2">
      <c r="H3993" s="36"/>
    </row>
    <row r="3994" spans="8:8" s="32" customFormat="1" ht="12.75" customHeight="1" x14ac:dyDescent="0.2">
      <c r="H3994" s="36"/>
    </row>
    <row r="3995" spans="8:8" s="32" customFormat="1" ht="12.75" customHeight="1" x14ac:dyDescent="0.2">
      <c r="H3995" s="36"/>
    </row>
    <row r="3996" spans="8:8" s="32" customFormat="1" ht="12.75" customHeight="1" x14ac:dyDescent="0.2">
      <c r="H3996" s="36"/>
    </row>
    <row r="3997" spans="8:8" s="32" customFormat="1" ht="12.75" customHeight="1" x14ac:dyDescent="0.2">
      <c r="H3997" s="36"/>
    </row>
    <row r="3998" spans="8:8" s="32" customFormat="1" ht="12.75" customHeight="1" x14ac:dyDescent="0.2">
      <c r="H3998" s="36"/>
    </row>
    <row r="3999" spans="8:8" s="32" customFormat="1" ht="12.75" customHeight="1" x14ac:dyDescent="0.2">
      <c r="H3999" s="36"/>
    </row>
    <row r="4000" spans="8:8" s="32" customFormat="1" ht="12.75" customHeight="1" x14ac:dyDescent="0.2">
      <c r="H4000" s="36"/>
    </row>
    <row r="4001" spans="8:8" s="32" customFormat="1" ht="12.75" customHeight="1" x14ac:dyDescent="0.2">
      <c r="H4001" s="36"/>
    </row>
    <row r="4002" spans="8:8" s="32" customFormat="1" ht="12.75" customHeight="1" x14ac:dyDescent="0.2">
      <c r="H4002" s="36"/>
    </row>
    <row r="4003" spans="8:8" s="32" customFormat="1" ht="12.75" customHeight="1" x14ac:dyDescent="0.2">
      <c r="H4003" s="36"/>
    </row>
    <row r="4004" spans="8:8" s="32" customFormat="1" ht="12.75" customHeight="1" x14ac:dyDescent="0.2">
      <c r="H4004" s="36"/>
    </row>
    <row r="4005" spans="8:8" s="32" customFormat="1" ht="12.75" customHeight="1" x14ac:dyDescent="0.2">
      <c r="H4005" s="36"/>
    </row>
    <row r="4006" spans="8:8" s="32" customFormat="1" ht="12.75" customHeight="1" x14ac:dyDescent="0.2">
      <c r="H4006" s="36"/>
    </row>
    <row r="4007" spans="8:8" s="32" customFormat="1" ht="12.75" customHeight="1" x14ac:dyDescent="0.2">
      <c r="H4007" s="36"/>
    </row>
    <row r="4008" spans="8:8" s="32" customFormat="1" ht="12.75" customHeight="1" x14ac:dyDescent="0.2">
      <c r="H4008" s="36"/>
    </row>
    <row r="4009" spans="8:8" s="32" customFormat="1" ht="12.75" customHeight="1" x14ac:dyDescent="0.2">
      <c r="H4009" s="36"/>
    </row>
    <row r="4010" spans="8:8" s="32" customFormat="1" ht="12.75" customHeight="1" x14ac:dyDescent="0.2">
      <c r="H4010" s="36"/>
    </row>
    <row r="4011" spans="8:8" s="32" customFormat="1" ht="12.75" customHeight="1" x14ac:dyDescent="0.2">
      <c r="H4011" s="36"/>
    </row>
    <row r="4012" spans="8:8" s="32" customFormat="1" ht="12.75" customHeight="1" x14ac:dyDescent="0.2">
      <c r="H4012" s="36"/>
    </row>
    <row r="4013" spans="8:8" s="32" customFormat="1" ht="12.75" customHeight="1" x14ac:dyDescent="0.2">
      <c r="H4013" s="36"/>
    </row>
    <row r="4014" spans="8:8" s="32" customFormat="1" ht="12.75" customHeight="1" x14ac:dyDescent="0.2">
      <c r="H4014" s="36"/>
    </row>
    <row r="4015" spans="8:8" s="32" customFormat="1" ht="12.75" customHeight="1" x14ac:dyDescent="0.2">
      <c r="H4015" s="36"/>
    </row>
    <row r="4016" spans="8:8" s="32" customFormat="1" ht="12.75" customHeight="1" x14ac:dyDescent="0.2">
      <c r="H4016" s="36"/>
    </row>
    <row r="4017" spans="8:8" s="32" customFormat="1" ht="12.75" customHeight="1" x14ac:dyDescent="0.2">
      <c r="H4017" s="36"/>
    </row>
    <row r="4018" spans="8:8" s="32" customFormat="1" ht="12.75" customHeight="1" x14ac:dyDescent="0.2">
      <c r="H4018" s="36"/>
    </row>
    <row r="4019" spans="8:8" s="32" customFormat="1" ht="12.75" customHeight="1" x14ac:dyDescent="0.2">
      <c r="H4019" s="36"/>
    </row>
    <row r="4020" spans="8:8" s="32" customFormat="1" ht="12.75" customHeight="1" x14ac:dyDescent="0.2">
      <c r="H4020" s="36"/>
    </row>
    <row r="4021" spans="8:8" s="32" customFormat="1" ht="12.75" customHeight="1" x14ac:dyDescent="0.2">
      <c r="H4021" s="36"/>
    </row>
    <row r="4022" spans="8:8" s="32" customFormat="1" ht="12.75" customHeight="1" x14ac:dyDescent="0.2">
      <c r="H4022" s="36"/>
    </row>
    <row r="4023" spans="8:8" s="32" customFormat="1" ht="12.75" customHeight="1" x14ac:dyDescent="0.2">
      <c r="H4023" s="36"/>
    </row>
    <row r="4024" spans="8:8" s="32" customFormat="1" ht="12.75" customHeight="1" x14ac:dyDescent="0.2">
      <c r="H4024" s="36"/>
    </row>
    <row r="4025" spans="8:8" s="32" customFormat="1" ht="12.75" customHeight="1" x14ac:dyDescent="0.2">
      <c r="H4025" s="36"/>
    </row>
    <row r="4026" spans="8:8" s="32" customFormat="1" ht="12.75" customHeight="1" x14ac:dyDescent="0.2">
      <c r="H4026" s="36"/>
    </row>
    <row r="4027" spans="8:8" s="32" customFormat="1" ht="12.75" customHeight="1" x14ac:dyDescent="0.2">
      <c r="H4027" s="36"/>
    </row>
    <row r="4028" spans="8:8" s="32" customFormat="1" ht="12.75" customHeight="1" x14ac:dyDescent="0.2">
      <c r="H4028" s="36"/>
    </row>
    <row r="4029" spans="8:8" s="32" customFormat="1" ht="12.75" customHeight="1" x14ac:dyDescent="0.2">
      <c r="H4029" s="36"/>
    </row>
    <row r="4030" spans="8:8" s="32" customFormat="1" ht="12.75" customHeight="1" x14ac:dyDescent="0.2">
      <c r="H4030" s="36"/>
    </row>
    <row r="4031" spans="8:8" s="32" customFormat="1" ht="12.75" customHeight="1" x14ac:dyDescent="0.2">
      <c r="H4031" s="36"/>
    </row>
    <row r="4032" spans="8:8" s="32" customFormat="1" ht="12.75" customHeight="1" x14ac:dyDescent="0.2">
      <c r="H4032" s="36"/>
    </row>
    <row r="4033" spans="8:8" s="32" customFormat="1" ht="12.75" customHeight="1" x14ac:dyDescent="0.2">
      <c r="H4033" s="36"/>
    </row>
    <row r="4034" spans="8:8" s="32" customFormat="1" ht="12.75" customHeight="1" x14ac:dyDescent="0.2">
      <c r="H4034" s="36"/>
    </row>
    <row r="4035" spans="8:8" s="32" customFormat="1" ht="12.75" customHeight="1" x14ac:dyDescent="0.2">
      <c r="H4035" s="36"/>
    </row>
    <row r="4036" spans="8:8" s="32" customFormat="1" ht="12.75" customHeight="1" x14ac:dyDescent="0.2">
      <c r="H4036" s="36"/>
    </row>
    <row r="4037" spans="8:8" s="32" customFormat="1" ht="12.75" customHeight="1" x14ac:dyDescent="0.2">
      <c r="H4037" s="36"/>
    </row>
    <row r="4038" spans="8:8" s="32" customFormat="1" ht="12.75" customHeight="1" x14ac:dyDescent="0.2">
      <c r="H4038" s="36"/>
    </row>
    <row r="4039" spans="8:8" s="32" customFormat="1" ht="12.75" customHeight="1" x14ac:dyDescent="0.2">
      <c r="H4039" s="36"/>
    </row>
    <row r="4040" spans="8:8" s="32" customFormat="1" ht="12.75" customHeight="1" x14ac:dyDescent="0.2">
      <c r="H4040" s="36"/>
    </row>
    <row r="4041" spans="8:8" s="32" customFormat="1" ht="12.75" customHeight="1" x14ac:dyDescent="0.2">
      <c r="H4041" s="36"/>
    </row>
    <row r="4042" spans="8:8" s="32" customFormat="1" ht="12.75" customHeight="1" x14ac:dyDescent="0.2">
      <c r="H4042" s="36"/>
    </row>
    <row r="4043" spans="8:8" s="32" customFormat="1" ht="12.75" customHeight="1" x14ac:dyDescent="0.2">
      <c r="H4043" s="36"/>
    </row>
    <row r="4044" spans="8:8" s="32" customFormat="1" ht="12.75" customHeight="1" x14ac:dyDescent="0.2">
      <c r="H4044" s="36"/>
    </row>
    <row r="4045" spans="8:8" s="32" customFormat="1" ht="12.75" customHeight="1" x14ac:dyDescent="0.2">
      <c r="H4045" s="36"/>
    </row>
    <row r="4046" spans="8:8" s="32" customFormat="1" ht="12.75" customHeight="1" x14ac:dyDescent="0.2">
      <c r="H4046" s="36"/>
    </row>
    <row r="4047" spans="8:8" s="32" customFormat="1" ht="12.75" customHeight="1" x14ac:dyDescent="0.2">
      <c r="H4047" s="36"/>
    </row>
    <row r="4048" spans="8:8" s="32" customFormat="1" ht="12.75" customHeight="1" x14ac:dyDescent="0.2">
      <c r="H4048" s="36"/>
    </row>
    <row r="4049" spans="8:8" s="32" customFormat="1" ht="12.75" customHeight="1" x14ac:dyDescent="0.2">
      <c r="H4049" s="36"/>
    </row>
    <row r="4050" spans="8:8" s="32" customFormat="1" ht="12.75" customHeight="1" x14ac:dyDescent="0.2">
      <c r="H4050" s="36"/>
    </row>
    <row r="4051" spans="8:8" s="32" customFormat="1" ht="12.75" customHeight="1" x14ac:dyDescent="0.2">
      <c r="H4051" s="36"/>
    </row>
    <row r="4052" spans="8:8" s="32" customFormat="1" ht="12.75" customHeight="1" x14ac:dyDescent="0.2">
      <c r="H4052" s="36"/>
    </row>
    <row r="4053" spans="8:8" s="32" customFormat="1" ht="12.75" customHeight="1" x14ac:dyDescent="0.2">
      <c r="H4053" s="36"/>
    </row>
    <row r="4054" spans="8:8" s="32" customFormat="1" ht="12.75" customHeight="1" x14ac:dyDescent="0.2">
      <c r="H4054" s="36"/>
    </row>
    <row r="4055" spans="8:8" s="32" customFormat="1" ht="12.75" customHeight="1" x14ac:dyDescent="0.2">
      <c r="H4055" s="36"/>
    </row>
    <row r="4056" spans="8:8" s="32" customFormat="1" ht="12.75" customHeight="1" x14ac:dyDescent="0.2">
      <c r="H4056" s="36"/>
    </row>
    <row r="4057" spans="8:8" s="32" customFormat="1" ht="12.75" customHeight="1" x14ac:dyDescent="0.2">
      <c r="H4057" s="36"/>
    </row>
    <row r="4058" spans="8:8" s="32" customFormat="1" ht="12.75" customHeight="1" x14ac:dyDescent="0.2">
      <c r="H4058" s="36"/>
    </row>
    <row r="4059" spans="8:8" s="32" customFormat="1" ht="12.75" customHeight="1" x14ac:dyDescent="0.2">
      <c r="H4059" s="36"/>
    </row>
    <row r="4060" spans="8:8" s="32" customFormat="1" ht="12.75" customHeight="1" x14ac:dyDescent="0.2">
      <c r="H4060" s="36"/>
    </row>
    <row r="4061" spans="8:8" s="32" customFormat="1" ht="12.75" customHeight="1" x14ac:dyDescent="0.2">
      <c r="H4061" s="36"/>
    </row>
    <row r="4062" spans="8:8" s="32" customFormat="1" ht="12.75" customHeight="1" x14ac:dyDescent="0.2">
      <c r="H4062" s="36"/>
    </row>
    <row r="4063" spans="8:8" s="32" customFormat="1" ht="12.75" customHeight="1" x14ac:dyDescent="0.2">
      <c r="H4063" s="36"/>
    </row>
    <row r="4064" spans="8:8" s="32" customFormat="1" ht="12.75" customHeight="1" x14ac:dyDescent="0.2">
      <c r="H4064" s="36"/>
    </row>
    <row r="4065" spans="8:8" s="32" customFormat="1" ht="12.75" customHeight="1" x14ac:dyDescent="0.2">
      <c r="H4065" s="36"/>
    </row>
    <row r="4066" spans="8:8" s="32" customFormat="1" ht="12.75" customHeight="1" x14ac:dyDescent="0.2">
      <c r="H4066" s="36"/>
    </row>
    <row r="4067" spans="8:8" s="32" customFormat="1" ht="12.75" customHeight="1" x14ac:dyDescent="0.2">
      <c r="H4067" s="36"/>
    </row>
    <row r="4068" spans="8:8" s="32" customFormat="1" ht="12.75" customHeight="1" x14ac:dyDescent="0.2">
      <c r="H4068" s="36"/>
    </row>
    <row r="4069" spans="8:8" s="32" customFormat="1" ht="12.75" customHeight="1" x14ac:dyDescent="0.2">
      <c r="H4069" s="36"/>
    </row>
    <row r="4070" spans="8:8" s="32" customFormat="1" ht="12.75" customHeight="1" x14ac:dyDescent="0.2">
      <c r="H4070" s="36"/>
    </row>
    <row r="4071" spans="8:8" s="32" customFormat="1" ht="12.75" customHeight="1" x14ac:dyDescent="0.2">
      <c r="H4071" s="36"/>
    </row>
    <row r="4072" spans="8:8" s="32" customFormat="1" ht="12.75" customHeight="1" x14ac:dyDescent="0.2">
      <c r="H4072" s="36"/>
    </row>
    <row r="4073" spans="8:8" s="32" customFormat="1" ht="12.75" customHeight="1" x14ac:dyDescent="0.2">
      <c r="H4073" s="36"/>
    </row>
    <row r="4074" spans="8:8" s="32" customFormat="1" ht="12.75" customHeight="1" x14ac:dyDescent="0.2">
      <c r="H4074" s="36"/>
    </row>
    <row r="4075" spans="8:8" s="32" customFormat="1" ht="12.75" customHeight="1" x14ac:dyDescent="0.2">
      <c r="H4075" s="36"/>
    </row>
    <row r="4076" spans="8:8" s="32" customFormat="1" ht="12.75" customHeight="1" x14ac:dyDescent="0.2">
      <c r="H4076" s="36"/>
    </row>
    <row r="4077" spans="8:8" s="32" customFormat="1" ht="12.75" customHeight="1" x14ac:dyDescent="0.2">
      <c r="H4077" s="36"/>
    </row>
    <row r="4078" spans="8:8" s="32" customFormat="1" ht="12.75" customHeight="1" x14ac:dyDescent="0.2">
      <c r="H4078" s="36"/>
    </row>
    <row r="4079" spans="8:8" s="32" customFormat="1" ht="12.75" customHeight="1" x14ac:dyDescent="0.2">
      <c r="H4079" s="36"/>
    </row>
    <row r="4080" spans="8:8" s="32" customFormat="1" ht="12.75" customHeight="1" x14ac:dyDescent="0.2">
      <c r="H4080" s="36"/>
    </row>
    <row r="4081" spans="8:8" s="32" customFormat="1" ht="12.75" customHeight="1" x14ac:dyDescent="0.2">
      <c r="H4081" s="36"/>
    </row>
    <row r="4082" spans="8:8" s="32" customFormat="1" ht="12.75" customHeight="1" x14ac:dyDescent="0.2">
      <c r="H4082" s="36"/>
    </row>
    <row r="4083" spans="8:8" s="32" customFormat="1" ht="12.75" customHeight="1" x14ac:dyDescent="0.2">
      <c r="H4083" s="36"/>
    </row>
    <row r="4084" spans="8:8" s="32" customFormat="1" ht="12.75" customHeight="1" x14ac:dyDescent="0.2">
      <c r="H4084" s="36"/>
    </row>
    <row r="4085" spans="8:8" s="32" customFormat="1" ht="12.75" customHeight="1" x14ac:dyDescent="0.2">
      <c r="H4085" s="36"/>
    </row>
    <row r="4086" spans="8:8" s="32" customFormat="1" ht="12.75" customHeight="1" x14ac:dyDescent="0.2">
      <c r="H4086" s="36"/>
    </row>
    <row r="4087" spans="8:8" s="32" customFormat="1" ht="12.75" customHeight="1" x14ac:dyDescent="0.2">
      <c r="H4087" s="36"/>
    </row>
    <row r="4088" spans="8:8" s="32" customFormat="1" ht="12.75" customHeight="1" x14ac:dyDescent="0.2">
      <c r="H4088" s="36"/>
    </row>
    <row r="4089" spans="8:8" s="32" customFormat="1" ht="12.75" customHeight="1" x14ac:dyDescent="0.2">
      <c r="H4089" s="36"/>
    </row>
    <row r="4090" spans="8:8" s="32" customFormat="1" ht="12.75" customHeight="1" x14ac:dyDescent="0.2">
      <c r="H4090" s="36"/>
    </row>
    <row r="4091" spans="8:8" s="32" customFormat="1" ht="12.75" customHeight="1" x14ac:dyDescent="0.2">
      <c r="H4091" s="36"/>
    </row>
    <row r="4092" spans="8:8" s="32" customFormat="1" ht="12.75" customHeight="1" x14ac:dyDescent="0.2">
      <c r="H4092" s="36"/>
    </row>
    <row r="4093" spans="8:8" s="32" customFormat="1" ht="12.75" customHeight="1" x14ac:dyDescent="0.2">
      <c r="H4093" s="36"/>
    </row>
    <row r="4094" spans="8:8" s="32" customFormat="1" ht="12.75" customHeight="1" x14ac:dyDescent="0.2">
      <c r="H4094" s="36"/>
    </row>
    <row r="4095" spans="8:8" s="32" customFormat="1" ht="12.75" customHeight="1" x14ac:dyDescent="0.2">
      <c r="H4095" s="36"/>
    </row>
    <row r="4096" spans="8:8" s="32" customFormat="1" ht="12.75" customHeight="1" x14ac:dyDescent="0.2">
      <c r="H4096" s="36"/>
    </row>
    <row r="4097" spans="8:8" s="32" customFormat="1" ht="12.75" customHeight="1" x14ac:dyDescent="0.2">
      <c r="H4097" s="36"/>
    </row>
    <row r="4098" spans="8:8" s="32" customFormat="1" ht="12.75" customHeight="1" x14ac:dyDescent="0.2">
      <c r="H4098" s="36"/>
    </row>
    <row r="4099" spans="8:8" s="32" customFormat="1" ht="12.75" customHeight="1" x14ac:dyDescent="0.2">
      <c r="H4099" s="36"/>
    </row>
    <row r="4100" spans="8:8" s="32" customFormat="1" ht="12.75" customHeight="1" x14ac:dyDescent="0.2">
      <c r="H4100" s="36"/>
    </row>
    <row r="4101" spans="8:8" s="32" customFormat="1" ht="12.75" customHeight="1" x14ac:dyDescent="0.2">
      <c r="H4101" s="36"/>
    </row>
    <row r="4102" spans="8:8" s="32" customFormat="1" ht="12.75" customHeight="1" x14ac:dyDescent="0.2">
      <c r="H4102" s="36"/>
    </row>
    <row r="4103" spans="8:8" s="32" customFormat="1" ht="12.75" customHeight="1" x14ac:dyDescent="0.2">
      <c r="H4103" s="36"/>
    </row>
    <row r="4104" spans="8:8" s="32" customFormat="1" ht="12.75" customHeight="1" x14ac:dyDescent="0.2">
      <c r="H4104" s="36"/>
    </row>
    <row r="4105" spans="8:8" s="32" customFormat="1" ht="12.75" customHeight="1" x14ac:dyDescent="0.2">
      <c r="H4105" s="36"/>
    </row>
    <row r="4106" spans="8:8" s="32" customFormat="1" ht="12.75" customHeight="1" x14ac:dyDescent="0.2">
      <c r="H4106" s="36"/>
    </row>
    <row r="4107" spans="8:8" s="32" customFormat="1" ht="12.75" customHeight="1" x14ac:dyDescent="0.2">
      <c r="H4107" s="36"/>
    </row>
    <row r="4108" spans="8:8" s="32" customFormat="1" ht="12.75" customHeight="1" x14ac:dyDescent="0.2">
      <c r="H4108" s="36"/>
    </row>
    <row r="4109" spans="8:8" s="32" customFormat="1" ht="12.75" customHeight="1" x14ac:dyDescent="0.2">
      <c r="H4109" s="36"/>
    </row>
    <row r="4110" spans="8:8" s="32" customFormat="1" ht="12.75" customHeight="1" x14ac:dyDescent="0.2">
      <c r="H4110" s="36"/>
    </row>
    <row r="4111" spans="8:8" s="32" customFormat="1" ht="12.75" customHeight="1" x14ac:dyDescent="0.2">
      <c r="H4111" s="36"/>
    </row>
    <row r="4112" spans="8:8" s="32" customFormat="1" ht="12.75" customHeight="1" x14ac:dyDescent="0.2">
      <c r="H4112" s="36"/>
    </row>
    <row r="4113" spans="8:8" s="32" customFormat="1" ht="12.75" customHeight="1" x14ac:dyDescent="0.2">
      <c r="H4113" s="36"/>
    </row>
    <row r="4114" spans="8:8" s="32" customFormat="1" ht="12.75" customHeight="1" x14ac:dyDescent="0.2">
      <c r="H4114" s="36"/>
    </row>
    <row r="4115" spans="8:8" s="32" customFormat="1" ht="12.75" customHeight="1" x14ac:dyDescent="0.2">
      <c r="H4115" s="36"/>
    </row>
    <row r="4116" spans="8:8" s="32" customFormat="1" ht="12.75" customHeight="1" x14ac:dyDescent="0.2">
      <c r="H4116" s="36"/>
    </row>
    <row r="4117" spans="8:8" s="32" customFormat="1" ht="12.75" customHeight="1" x14ac:dyDescent="0.2">
      <c r="H4117" s="36"/>
    </row>
    <row r="4118" spans="8:8" s="32" customFormat="1" ht="12.75" customHeight="1" x14ac:dyDescent="0.2">
      <c r="H4118" s="36"/>
    </row>
    <row r="4119" spans="8:8" s="32" customFormat="1" ht="12.75" customHeight="1" x14ac:dyDescent="0.2">
      <c r="H4119" s="36"/>
    </row>
    <row r="4120" spans="8:8" s="32" customFormat="1" ht="12.75" customHeight="1" x14ac:dyDescent="0.2">
      <c r="H4120" s="36"/>
    </row>
    <row r="4121" spans="8:8" s="32" customFormat="1" ht="12.75" customHeight="1" x14ac:dyDescent="0.2">
      <c r="H4121" s="36"/>
    </row>
    <row r="4122" spans="8:8" s="32" customFormat="1" ht="12.75" customHeight="1" x14ac:dyDescent="0.2">
      <c r="H4122" s="36"/>
    </row>
    <row r="4123" spans="8:8" s="32" customFormat="1" ht="12.75" customHeight="1" x14ac:dyDescent="0.2">
      <c r="H4123" s="36"/>
    </row>
    <row r="4124" spans="8:8" s="32" customFormat="1" ht="12.75" customHeight="1" x14ac:dyDescent="0.2">
      <c r="H4124" s="36"/>
    </row>
    <row r="4125" spans="8:8" s="32" customFormat="1" ht="12.75" customHeight="1" x14ac:dyDescent="0.2">
      <c r="H4125" s="36"/>
    </row>
    <row r="4126" spans="8:8" s="32" customFormat="1" ht="12.75" customHeight="1" x14ac:dyDescent="0.2">
      <c r="H4126" s="36"/>
    </row>
    <row r="4127" spans="8:8" s="32" customFormat="1" ht="12.75" customHeight="1" x14ac:dyDescent="0.2">
      <c r="H4127" s="36"/>
    </row>
    <row r="4128" spans="8:8" s="32" customFormat="1" ht="12.75" customHeight="1" x14ac:dyDescent="0.2">
      <c r="H4128" s="36"/>
    </row>
    <row r="4129" spans="8:8" s="32" customFormat="1" ht="12.75" customHeight="1" x14ac:dyDescent="0.2">
      <c r="H4129" s="36"/>
    </row>
    <row r="4130" spans="8:8" s="32" customFormat="1" ht="12.75" customHeight="1" x14ac:dyDescent="0.2">
      <c r="H4130" s="36"/>
    </row>
    <row r="4131" spans="8:8" s="32" customFormat="1" ht="12.75" customHeight="1" x14ac:dyDescent="0.2">
      <c r="H4131" s="36"/>
    </row>
    <row r="4132" spans="8:8" s="32" customFormat="1" ht="12.75" customHeight="1" x14ac:dyDescent="0.2">
      <c r="H4132" s="36"/>
    </row>
    <row r="4133" spans="8:8" s="32" customFormat="1" ht="12.75" customHeight="1" x14ac:dyDescent="0.2">
      <c r="H4133" s="36"/>
    </row>
    <row r="4134" spans="8:8" s="32" customFormat="1" ht="12.75" customHeight="1" x14ac:dyDescent="0.2">
      <c r="H4134" s="36"/>
    </row>
    <row r="4135" spans="8:8" s="32" customFormat="1" ht="12.75" customHeight="1" x14ac:dyDescent="0.2">
      <c r="H4135" s="36"/>
    </row>
    <row r="4136" spans="8:8" s="32" customFormat="1" ht="12.75" customHeight="1" x14ac:dyDescent="0.2">
      <c r="H4136" s="36"/>
    </row>
    <row r="4137" spans="8:8" s="32" customFormat="1" ht="12.75" customHeight="1" x14ac:dyDescent="0.2">
      <c r="H4137" s="36"/>
    </row>
    <row r="4138" spans="8:8" s="32" customFormat="1" ht="12.75" customHeight="1" x14ac:dyDescent="0.2">
      <c r="H4138" s="36"/>
    </row>
    <row r="4139" spans="8:8" s="32" customFormat="1" ht="12.75" customHeight="1" x14ac:dyDescent="0.2">
      <c r="H4139" s="36"/>
    </row>
    <row r="4140" spans="8:8" s="32" customFormat="1" ht="12.75" customHeight="1" x14ac:dyDescent="0.2">
      <c r="H4140" s="36"/>
    </row>
    <row r="4141" spans="8:8" s="32" customFormat="1" ht="12.75" customHeight="1" x14ac:dyDescent="0.2">
      <c r="H4141" s="36"/>
    </row>
    <row r="4142" spans="8:8" s="32" customFormat="1" ht="12.75" customHeight="1" x14ac:dyDescent="0.2">
      <c r="H4142" s="36"/>
    </row>
    <row r="4143" spans="8:8" s="32" customFormat="1" ht="12.75" customHeight="1" x14ac:dyDescent="0.2">
      <c r="H4143" s="36"/>
    </row>
    <row r="4144" spans="8:8" s="32" customFormat="1" ht="12.75" customHeight="1" x14ac:dyDescent="0.2">
      <c r="H4144" s="36"/>
    </row>
    <row r="4145" spans="8:8" s="32" customFormat="1" ht="12.75" customHeight="1" x14ac:dyDescent="0.2">
      <c r="H4145" s="36"/>
    </row>
    <row r="4146" spans="8:8" s="32" customFormat="1" ht="12.75" customHeight="1" x14ac:dyDescent="0.2">
      <c r="H4146" s="36"/>
    </row>
    <row r="4147" spans="8:8" s="32" customFormat="1" ht="12.75" customHeight="1" x14ac:dyDescent="0.2">
      <c r="H4147" s="36"/>
    </row>
    <row r="4148" spans="8:8" s="32" customFormat="1" ht="12.75" customHeight="1" x14ac:dyDescent="0.2">
      <c r="H4148" s="36"/>
    </row>
    <row r="4149" spans="8:8" s="32" customFormat="1" ht="12.75" customHeight="1" x14ac:dyDescent="0.2">
      <c r="H4149" s="36"/>
    </row>
    <row r="4150" spans="8:8" s="32" customFormat="1" ht="12.75" customHeight="1" x14ac:dyDescent="0.2">
      <c r="H4150" s="36"/>
    </row>
    <row r="4151" spans="8:8" s="32" customFormat="1" ht="12.75" customHeight="1" x14ac:dyDescent="0.2">
      <c r="H4151" s="36"/>
    </row>
    <row r="4152" spans="8:8" s="32" customFormat="1" ht="12.75" customHeight="1" x14ac:dyDescent="0.2">
      <c r="H4152" s="36"/>
    </row>
    <row r="4153" spans="8:8" s="32" customFormat="1" ht="12.75" customHeight="1" x14ac:dyDescent="0.2">
      <c r="H4153" s="36"/>
    </row>
    <row r="4154" spans="8:8" s="32" customFormat="1" ht="12.75" customHeight="1" x14ac:dyDescent="0.2">
      <c r="H4154" s="36"/>
    </row>
    <row r="4155" spans="8:8" s="32" customFormat="1" ht="12.75" customHeight="1" x14ac:dyDescent="0.2">
      <c r="H4155" s="36"/>
    </row>
    <row r="4156" spans="8:8" s="32" customFormat="1" ht="12.75" customHeight="1" x14ac:dyDescent="0.2">
      <c r="H4156" s="36"/>
    </row>
    <row r="4157" spans="8:8" s="32" customFormat="1" ht="12.75" customHeight="1" x14ac:dyDescent="0.2">
      <c r="H4157" s="36"/>
    </row>
    <row r="4158" spans="8:8" s="32" customFormat="1" ht="12.75" customHeight="1" x14ac:dyDescent="0.2">
      <c r="H4158" s="36"/>
    </row>
    <row r="4159" spans="8:8" s="32" customFormat="1" ht="12.75" customHeight="1" x14ac:dyDescent="0.2">
      <c r="H4159" s="36"/>
    </row>
    <row r="4160" spans="8:8" s="32" customFormat="1" ht="12.75" customHeight="1" x14ac:dyDescent="0.2">
      <c r="H4160" s="36"/>
    </row>
    <row r="4161" spans="8:8" s="32" customFormat="1" ht="12.75" customHeight="1" x14ac:dyDescent="0.2">
      <c r="H4161" s="36"/>
    </row>
    <row r="4162" spans="8:8" s="32" customFormat="1" ht="12.75" customHeight="1" x14ac:dyDescent="0.2">
      <c r="H4162" s="36"/>
    </row>
    <row r="4163" spans="8:8" s="32" customFormat="1" ht="12.75" customHeight="1" x14ac:dyDescent="0.2">
      <c r="H4163" s="36"/>
    </row>
    <row r="4164" spans="8:8" s="32" customFormat="1" ht="12.75" customHeight="1" x14ac:dyDescent="0.2">
      <c r="H4164" s="36"/>
    </row>
    <row r="4165" spans="8:8" s="32" customFormat="1" ht="12.75" customHeight="1" x14ac:dyDescent="0.2">
      <c r="H4165" s="36"/>
    </row>
    <row r="4166" spans="8:8" s="32" customFormat="1" ht="12.75" customHeight="1" x14ac:dyDescent="0.2">
      <c r="H4166" s="36"/>
    </row>
    <row r="4167" spans="8:8" s="32" customFormat="1" ht="12.75" customHeight="1" x14ac:dyDescent="0.2">
      <c r="H4167" s="36"/>
    </row>
    <row r="4168" spans="8:8" s="32" customFormat="1" ht="12.75" customHeight="1" x14ac:dyDescent="0.2">
      <c r="H4168" s="36"/>
    </row>
    <row r="4169" spans="8:8" s="32" customFormat="1" ht="12.75" customHeight="1" x14ac:dyDescent="0.2">
      <c r="H4169" s="36"/>
    </row>
    <row r="4170" spans="8:8" s="32" customFormat="1" ht="12.75" customHeight="1" x14ac:dyDescent="0.2">
      <c r="H4170" s="36"/>
    </row>
    <row r="4171" spans="8:8" s="32" customFormat="1" ht="12.75" customHeight="1" x14ac:dyDescent="0.2">
      <c r="H4171" s="36"/>
    </row>
    <row r="4172" spans="8:8" s="32" customFormat="1" ht="12.75" customHeight="1" x14ac:dyDescent="0.2">
      <c r="H4172" s="36"/>
    </row>
    <row r="4173" spans="8:8" s="32" customFormat="1" ht="12.75" customHeight="1" x14ac:dyDescent="0.2">
      <c r="H4173" s="36"/>
    </row>
    <row r="4174" spans="8:8" s="32" customFormat="1" ht="12.75" customHeight="1" x14ac:dyDescent="0.2">
      <c r="H4174" s="36"/>
    </row>
    <row r="4175" spans="8:8" s="32" customFormat="1" ht="12.75" customHeight="1" x14ac:dyDescent="0.2">
      <c r="H4175" s="36"/>
    </row>
    <row r="4176" spans="8:8" s="32" customFormat="1" ht="12.75" customHeight="1" x14ac:dyDescent="0.2">
      <c r="H4176" s="36"/>
    </row>
    <row r="4177" spans="8:8" s="32" customFormat="1" ht="12.75" customHeight="1" x14ac:dyDescent="0.2">
      <c r="H4177" s="36"/>
    </row>
    <row r="4178" spans="8:8" s="32" customFormat="1" ht="12.75" customHeight="1" x14ac:dyDescent="0.2">
      <c r="H4178" s="36"/>
    </row>
    <row r="4179" spans="8:8" s="32" customFormat="1" ht="12.75" customHeight="1" x14ac:dyDescent="0.2">
      <c r="H4179" s="36"/>
    </row>
    <row r="4180" spans="8:8" s="32" customFormat="1" ht="12.75" customHeight="1" x14ac:dyDescent="0.2">
      <c r="H4180" s="36"/>
    </row>
    <row r="4181" spans="8:8" s="32" customFormat="1" ht="12.75" customHeight="1" x14ac:dyDescent="0.2">
      <c r="H4181" s="36"/>
    </row>
    <row r="4182" spans="8:8" s="32" customFormat="1" ht="12.75" customHeight="1" x14ac:dyDescent="0.2">
      <c r="H4182" s="36"/>
    </row>
    <row r="4183" spans="8:8" s="32" customFormat="1" ht="12.75" customHeight="1" x14ac:dyDescent="0.2">
      <c r="H4183" s="36"/>
    </row>
    <row r="4184" spans="8:8" s="32" customFormat="1" ht="12.75" customHeight="1" x14ac:dyDescent="0.2">
      <c r="H4184" s="36"/>
    </row>
    <row r="4185" spans="8:8" s="32" customFormat="1" ht="12.75" customHeight="1" x14ac:dyDescent="0.2">
      <c r="H4185" s="36"/>
    </row>
    <row r="4186" spans="8:8" s="32" customFormat="1" ht="12.75" customHeight="1" x14ac:dyDescent="0.2">
      <c r="H4186" s="36"/>
    </row>
    <row r="4187" spans="8:8" s="32" customFormat="1" ht="12.75" customHeight="1" x14ac:dyDescent="0.2">
      <c r="H4187" s="36"/>
    </row>
    <row r="4188" spans="8:8" s="32" customFormat="1" ht="12.75" customHeight="1" x14ac:dyDescent="0.2">
      <c r="H4188" s="36"/>
    </row>
    <row r="4189" spans="8:8" s="32" customFormat="1" ht="12.75" customHeight="1" x14ac:dyDescent="0.2">
      <c r="H4189" s="36"/>
    </row>
    <row r="4190" spans="8:8" s="32" customFormat="1" ht="12.75" customHeight="1" x14ac:dyDescent="0.2">
      <c r="H4190" s="36"/>
    </row>
    <row r="4191" spans="8:8" s="32" customFormat="1" ht="12.75" customHeight="1" x14ac:dyDescent="0.2">
      <c r="H4191" s="36"/>
    </row>
    <row r="4192" spans="8:8" s="32" customFormat="1" ht="12.75" customHeight="1" x14ac:dyDescent="0.2">
      <c r="H4192" s="36"/>
    </row>
    <row r="4193" spans="8:8" s="32" customFormat="1" ht="12.75" customHeight="1" x14ac:dyDescent="0.2">
      <c r="H4193" s="36"/>
    </row>
    <row r="4194" spans="8:8" s="32" customFormat="1" ht="12.75" customHeight="1" x14ac:dyDescent="0.2">
      <c r="H4194" s="36"/>
    </row>
    <row r="4195" spans="8:8" s="32" customFormat="1" ht="12.75" customHeight="1" x14ac:dyDescent="0.2">
      <c r="H4195" s="36"/>
    </row>
    <row r="4196" spans="8:8" s="32" customFormat="1" ht="12.75" customHeight="1" x14ac:dyDescent="0.2">
      <c r="H4196" s="36"/>
    </row>
    <row r="4197" spans="8:8" s="32" customFormat="1" ht="12.75" customHeight="1" x14ac:dyDescent="0.2">
      <c r="H4197" s="36"/>
    </row>
    <row r="4198" spans="8:8" s="32" customFormat="1" ht="12.75" customHeight="1" x14ac:dyDescent="0.2">
      <c r="H4198" s="36"/>
    </row>
    <row r="4199" spans="8:8" s="32" customFormat="1" ht="12.75" customHeight="1" x14ac:dyDescent="0.2">
      <c r="H4199" s="36"/>
    </row>
    <row r="4200" spans="8:8" s="32" customFormat="1" ht="12.75" customHeight="1" x14ac:dyDescent="0.2">
      <c r="H4200" s="36"/>
    </row>
    <row r="4201" spans="8:8" s="32" customFormat="1" ht="12.75" customHeight="1" x14ac:dyDescent="0.2">
      <c r="H4201" s="36"/>
    </row>
    <row r="4202" spans="8:8" s="32" customFormat="1" ht="12.75" customHeight="1" x14ac:dyDescent="0.2">
      <c r="H4202" s="36"/>
    </row>
    <row r="4203" spans="8:8" s="32" customFormat="1" ht="12.75" customHeight="1" x14ac:dyDescent="0.2">
      <c r="H4203" s="36"/>
    </row>
    <row r="4204" spans="8:8" s="32" customFormat="1" ht="12.75" customHeight="1" x14ac:dyDescent="0.2">
      <c r="H4204" s="36"/>
    </row>
    <row r="4205" spans="8:8" s="32" customFormat="1" ht="12.75" customHeight="1" x14ac:dyDescent="0.2">
      <c r="H4205" s="36"/>
    </row>
    <row r="4206" spans="8:8" s="32" customFormat="1" ht="12.75" customHeight="1" x14ac:dyDescent="0.2">
      <c r="H4206" s="36"/>
    </row>
    <row r="4207" spans="8:8" s="32" customFormat="1" ht="12.75" customHeight="1" x14ac:dyDescent="0.2">
      <c r="H4207" s="36"/>
    </row>
    <row r="4208" spans="8:8" s="32" customFormat="1" ht="12.75" customHeight="1" x14ac:dyDescent="0.2">
      <c r="H4208" s="36"/>
    </row>
    <row r="4209" spans="8:8" s="32" customFormat="1" ht="12.75" customHeight="1" x14ac:dyDescent="0.2">
      <c r="H4209" s="36"/>
    </row>
    <row r="4210" spans="8:8" s="32" customFormat="1" ht="12.75" customHeight="1" x14ac:dyDescent="0.2">
      <c r="H4210" s="36"/>
    </row>
    <row r="4211" spans="8:8" s="32" customFormat="1" ht="12.75" customHeight="1" x14ac:dyDescent="0.2">
      <c r="H4211" s="36"/>
    </row>
    <row r="4212" spans="8:8" s="32" customFormat="1" ht="12.75" customHeight="1" x14ac:dyDescent="0.2">
      <c r="H4212" s="36"/>
    </row>
    <row r="4213" spans="8:8" s="32" customFormat="1" ht="12.75" customHeight="1" x14ac:dyDescent="0.2">
      <c r="H4213" s="36"/>
    </row>
    <row r="4214" spans="8:8" s="32" customFormat="1" ht="12.75" customHeight="1" x14ac:dyDescent="0.2">
      <c r="H4214" s="36"/>
    </row>
    <row r="4215" spans="8:8" s="32" customFormat="1" ht="12.75" customHeight="1" x14ac:dyDescent="0.2">
      <c r="H4215" s="36"/>
    </row>
    <row r="4216" spans="8:8" s="32" customFormat="1" ht="12.75" customHeight="1" x14ac:dyDescent="0.2">
      <c r="H4216" s="36"/>
    </row>
    <row r="4217" spans="8:8" s="32" customFormat="1" ht="12.75" customHeight="1" x14ac:dyDescent="0.2">
      <c r="H4217" s="36"/>
    </row>
    <row r="4218" spans="8:8" s="32" customFormat="1" ht="12.75" customHeight="1" x14ac:dyDescent="0.2">
      <c r="H4218" s="36"/>
    </row>
    <row r="4219" spans="8:8" s="32" customFormat="1" ht="12.75" customHeight="1" x14ac:dyDescent="0.2">
      <c r="H4219" s="36"/>
    </row>
    <row r="4220" spans="8:8" s="32" customFormat="1" ht="12.75" customHeight="1" x14ac:dyDescent="0.2">
      <c r="H4220" s="36"/>
    </row>
    <row r="4221" spans="8:8" s="32" customFormat="1" ht="12.75" customHeight="1" x14ac:dyDescent="0.2">
      <c r="H4221" s="36"/>
    </row>
    <row r="4222" spans="8:8" s="32" customFormat="1" ht="12.75" customHeight="1" x14ac:dyDescent="0.2">
      <c r="H4222" s="36"/>
    </row>
    <row r="4223" spans="8:8" s="32" customFormat="1" ht="12.75" customHeight="1" x14ac:dyDescent="0.2">
      <c r="H4223" s="36"/>
    </row>
    <row r="4224" spans="8:8" s="32" customFormat="1" ht="12.75" customHeight="1" x14ac:dyDescent="0.2">
      <c r="H4224" s="36"/>
    </row>
    <row r="4225" spans="8:8" s="32" customFormat="1" ht="12.75" customHeight="1" x14ac:dyDescent="0.2">
      <c r="H4225" s="36"/>
    </row>
    <row r="4226" spans="8:8" s="32" customFormat="1" ht="12.75" customHeight="1" x14ac:dyDescent="0.2">
      <c r="H4226" s="36"/>
    </row>
    <row r="4227" spans="8:8" s="32" customFormat="1" ht="12.75" customHeight="1" x14ac:dyDescent="0.2">
      <c r="H4227" s="36"/>
    </row>
    <row r="4228" spans="8:8" s="32" customFormat="1" ht="12.75" customHeight="1" x14ac:dyDescent="0.2">
      <c r="H4228" s="36"/>
    </row>
    <row r="4229" spans="8:8" s="32" customFormat="1" ht="12.75" customHeight="1" x14ac:dyDescent="0.2">
      <c r="H4229" s="36"/>
    </row>
    <row r="4230" spans="8:8" s="32" customFormat="1" ht="12.75" customHeight="1" x14ac:dyDescent="0.2">
      <c r="H4230" s="36"/>
    </row>
    <row r="4231" spans="8:8" s="32" customFormat="1" ht="12.75" customHeight="1" x14ac:dyDescent="0.2">
      <c r="H4231" s="36"/>
    </row>
    <row r="4232" spans="8:8" s="32" customFormat="1" ht="12.75" customHeight="1" x14ac:dyDescent="0.2">
      <c r="H4232" s="36"/>
    </row>
    <row r="4233" spans="8:8" s="32" customFormat="1" ht="12.75" customHeight="1" x14ac:dyDescent="0.2">
      <c r="H4233" s="36"/>
    </row>
    <row r="4234" spans="8:8" s="32" customFormat="1" ht="12.75" customHeight="1" x14ac:dyDescent="0.2">
      <c r="H4234" s="36"/>
    </row>
    <row r="4235" spans="8:8" s="32" customFormat="1" ht="12.75" customHeight="1" x14ac:dyDescent="0.2">
      <c r="H4235" s="36"/>
    </row>
    <row r="4236" spans="8:8" s="32" customFormat="1" ht="12.75" customHeight="1" x14ac:dyDescent="0.2">
      <c r="H4236" s="36"/>
    </row>
    <row r="4237" spans="8:8" s="32" customFormat="1" ht="12.75" customHeight="1" x14ac:dyDescent="0.2">
      <c r="H4237" s="36"/>
    </row>
    <row r="4238" spans="8:8" s="32" customFormat="1" ht="12.75" customHeight="1" x14ac:dyDescent="0.2">
      <c r="H4238" s="36"/>
    </row>
    <row r="4239" spans="8:8" s="32" customFormat="1" ht="12.75" customHeight="1" x14ac:dyDescent="0.2">
      <c r="H4239" s="36"/>
    </row>
    <row r="4240" spans="8:8" s="32" customFormat="1" ht="12.75" customHeight="1" x14ac:dyDescent="0.2">
      <c r="H4240" s="36"/>
    </row>
    <row r="4241" spans="8:8" s="32" customFormat="1" ht="12.75" customHeight="1" x14ac:dyDescent="0.2">
      <c r="H4241" s="36"/>
    </row>
    <row r="4242" spans="8:8" s="32" customFormat="1" ht="12.75" customHeight="1" x14ac:dyDescent="0.2">
      <c r="H4242" s="36"/>
    </row>
    <row r="4243" spans="8:8" s="32" customFormat="1" ht="12.75" customHeight="1" x14ac:dyDescent="0.2">
      <c r="H4243" s="36"/>
    </row>
    <row r="4244" spans="8:8" s="32" customFormat="1" ht="12.75" customHeight="1" x14ac:dyDescent="0.2">
      <c r="H4244" s="36"/>
    </row>
    <row r="4245" spans="8:8" s="32" customFormat="1" ht="12.75" customHeight="1" x14ac:dyDescent="0.2">
      <c r="H4245" s="36"/>
    </row>
    <row r="4246" spans="8:8" s="32" customFormat="1" ht="12.75" customHeight="1" x14ac:dyDescent="0.2">
      <c r="H4246" s="36"/>
    </row>
    <row r="4247" spans="8:8" s="32" customFormat="1" ht="12.75" customHeight="1" x14ac:dyDescent="0.2">
      <c r="H4247" s="36"/>
    </row>
    <row r="4248" spans="8:8" s="32" customFormat="1" ht="12.75" customHeight="1" x14ac:dyDescent="0.2">
      <c r="H4248" s="36"/>
    </row>
    <row r="4249" spans="8:8" s="32" customFormat="1" ht="12.75" customHeight="1" x14ac:dyDescent="0.2">
      <c r="H4249" s="36"/>
    </row>
    <row r="4250" spans="8:8" s="32" customFormat="1" ht="12.75" customHeight="1" x14ac:dyDescent="0.2">
      <c r="H4250" s="36"/>
    </row>
    <row r="4251" spans="8:8" s="32" customFormat="1" ht="12.75" customHeight="1" x14ac:dyDescent="0.2">
      <c r="H4251" s="36"/>
    </row>
    <row r="4252" spans="8:8" s="32" customFormat="1" ht="12.75" customHeight="1" x14ac:dyDescent="0.2">
      <c r="H4252" s="36"/>
    </row>
    <row r="4253" spans="8:8" s="32" customFormat="1" ht="12.75" customHeight="1" x14ac:dyDescent="0.2">
      <c r="H4253" s="36"/>
    </row>
    <row r="4254" spans="8:8" s="32" customFormat="1" ht="12.75" customHeight="1" x14ac:dyDescent="0.2">
      <c r="H4254" s="36"/>
    </row>
    <row r="4255" spans="8:8" s="32" customFormat="1" ht="12.75" customHeight="1" x14ac:dyDescent="0.2">
      <c r="H4255" s="36"/>
    </row>
    <row r="4256" spans="8:8" s="32" customFormat="1" ht="12.75" customHeight="1" x14ac:dyDescent="0.2">
      <c r="H4256" s="36"/>
    </row>
    <row r="4257" spans="8:8" s="32" customFormat="1" ht="12.75" customHeight="1" x14ac:dyDescent="0.2">
      <c r="H4257" s="36"/>
    </row>
    <row r="4258" spans="8:8" s="32" customFormat="1" ht="12.75" customHeight="1" x14ac:dyDescent="0.2">
      <c r="H4258" s="36"/>
    </row>
    <row r="4259" spans="8:8" s="32" customFormat="1" ht="12.75" customHeight="1" x14ac:dyDescent="0.2">
      <c r="H4259" s="36"/>
    </row>
    <row r="4260" spans="8:8" s="32" customFormat="1" ht="12.75" customHeight="1" x14ac:dyDescent="0.2">
      <c r="H4260" s="36"/>
    </row>
    <row r="4261" spans="8:8" s="32" customFormat="1" ht="12.75" customHeight="1" x14ac:dyDescent="0.2">
      <c r="H4261" s="36"/>
    </row>
    <row r="4262" spans="8:8" s="32" customFormat="1" ht="12.75" customHeight="1" x14ac:dyDescent="0.2">
      <c r="H4262" s="36"/>
    </row>
    <row r="4263" spans="8:8" s="32" customFormat="1" ht="12.75" customHeight="1" x14ac:dyDescent="0.2">
      <c r="H4263" s="36"/>
    </row>
    <row r="4264" spans="8:8" s="32" customFormat="1" ht="12.75" customHeight="1" x14ac:dyDescent="0.2">
      <c r="H4264" s="36"/>
    </row>
    <row r="4265" spans="8:8" s="32" customFormat="1" ht="12.75" customHeight="1" x14ac:dyDescent="0.2">
      <c r="H4265" s="36"/>
    </row>
    <row r="4266" spans="8:8" s="32" customFormat="1" ht="12.75" customHeight="1" x14ac:dyDescent="0.2">
      <c r="H4266" s="36"/>
    </row>
    <row r="4267" spans="8:8" s="32" customFormat="1" ht="12.75" customHeight="1" x14ac:dyDescent="0.2">
      <c r="H4267" s="36"/>
    </row>
    <row r="4268" spans="8:8" s="32" customFormat="1" ht="12.75" customHeight="1" x14ac:dyDescent="0.2">
      <c r="H4268" s="36"/>
    </row>
    <row r="4269" spans="8:8" s="32" customFormat="1" ht="12.75" customHeight="1" x14ac:dyDescent="0.2">
      <c r="H4269" s="36"/>
    </row>
    <row r="4270" spans="8:8" s="32" customFormat="1" ht="12.75" customHeight="1" x14ac:dyDescent="0.2">
      <c r="H4270" s="36"/>
    </row>
    <row r="4271" spans="8:8" s="32" customFormat="1" ht="12.75" customHeight="1" x14ac:dyDescent="0.2">
      <c r="H4271" s="36"/>
    </row>
    <row r="4272" spans="8:8" s="32" customFormat="1" ht="12.75" customHeight="1" x14ac:dyDescent="0.2">
      <c r="H4272" s="36"/>
    </row>
    <row r="4273" spans="8:8" s="32" customFormat="1" ht="12.75" customHeight="1" x14ac:dyDescent="0.2">
      <c r="H4273" s="36"/>
    </row>
    <row r="4274" spans="8:8" s="32" customFormat="1" ht="12.75" customHeight="1" x14ac:dyDescent="0.2">
      <c r="H4274" s="36"/>
    </row>
    <row r="4275" spans="8:8" s="32" customFormat="1" ht="12.75" customHeight="1" x14ac:dyDescent="0.2">
      <c r="H4275" s="36"/>
    </row>
    <row r="4276" spans="8:8" s="32" customFormat="1" ht="12.75" customHeight="1" x14ac:dyDescent="0.2">
      <c r="H4276" s="36"/>
    </row>
    <row r="4277" spans="8:8" s="32" customFormat="1" ht="12.75" customHeight="1" x14ac:dyDescent="0.2">
      <c r="H4277" s="36"/>
    </row>
    <row r="4278" spans="8:8" s="32" customFormat="1" ht="12.75" customHeight="1" x14ac:dyDescent="0.2">
      <c r="H4278" s="36"/>
    </row>
    <row r="4279" spans="8:8" s="32" customFormat="1" ht="12.75" customHeight="1" x14ac:dyDescent="0.2">
      <c r="H4279" s="36"/>
    </row>
    <row r="4280" spans="8:8" s="32" customFormat="1" ht="12.75" customHeight="1" x14ac:dyDescent="0.2">
      <c r="H4280" s="36"/>
    </row>
    <row r="4281" spans="8:8" s="32" customFormat="1" ht="12.75" customHeight="1" x14ac:dyDescent="0.2">
      <c r="H4281" s="36"/>
    </row>
    <row r="4282" spans="8:8" s="32" customFormat="1" ht="12.75" customHeight="1" x14ac:dyDescent="0.2">
      <c r="H4282" s="36"/>
    </row>
    <row r="4283" spans="8:8" s="32" customFormat="1" ht="12.75" customHeight="1" x14ac:dyDescent="0.2">
      <c r="H4283" s="36"/>
    </row>
    <row r="4284" spans="8:8" s="32" customFormat="1" ht="12.75" customHeight="1" x14ac:dyDescent="0.2">
      <c r="H4284" s="36"/>
    </row>
    <row r="4285" spans="8:8" s="32" customFormat="1" ht="12.75" customHeight="1" x14ac:dyDescent="0.2">
      <c r="H4285" s="36"/>
    </row>
    <row r="4286" spans="8:8" s="32" customFormat="1" ht="12.75" customHeight="1" x14ac:dyDescent="0.2">
      <c r="H4286" s="36"/>
    </row>
    <row r="4287" spans="8:8" s="32" customFormat="1" ht="12.75" customHeight="1" x14ac:dyDescent="0.2">
      <c r="H4287" s="36"/>
    </row>
    <row r="4288" spans="8:8" s="32" customFormat="1" ht="12.75" customHeight="1" x14ac:dyDescent="0.2">
      <c r="H4288" s="36"/>
    </row>
    <row r="4289" spans="8:8" s="32" customFormat="1" ht="12.75" customHeight="1" x14ac:dyDescent="0.2">
      <c r="H4289" s="36"/>
    </row>
    <row r="4290" spans="8:8" s="32" customFormat="1" ht="12.75" customHeight="1" x14ac:dyDescent="0.2">
      <c r="H4290" s="36"/>
    </row>
    <row r="4291" spans="8:8" s="32" customFormat="1" ht="12.75" customHeight="1" x14ac:dyDescent="0.2">
      <c r="H4291" s="36"/>
    </row>
    <row r="4292" spans="8:8" s="32" customFormat="1" ht="12.75" customHeight="1" x14ac:dyDescent="0.2">
      <c r="H4292" s="36"/>
    </row>
    <row r="4293" spans="8:8" s="32" customFormat="1" ht="12.75" customHeight="1" x14ac:dyDescent="0.2">
      <c r="H4293" s="36"/>
    </row>
    <row r="4294" spans="8:8" s="32" customFormat="1" ht="12.75" customHeight="1" x14ac:dyDescent="0.2">
      <c r="H4294" s="36"/>
    </row>
    <row r="4295" spans="8:8" s="32" customFormat="1" ht="12.75" customHeight="1" x14ac:dyDescent="0.2">
      <c r="H4295" s="36"/>
    </row>
    <row r="4296" spans="8:8" s="32" customFormat="1" ht="12.75" customHeight="1" x14ac:dyDescent="0.2">
      <c r="H4296" s="36"/>
    </row>
    <row r="4297" spans="8:8" s="32" customFormat="1" ht="12.75" customHeight="1" x14ac:dyDescent="0.2">
      <c r="H4297" s="36"/>
    </row>
    <row r="4298" spans="8:8" s="32" customFormat="1" ht="12.75" customHeight="1" x14ac:dyDescent="0.2">
      <c r="H4298" s="36"/>
    </row>
    <row r="4299" spans="8:8" s="32" customFormat="1" ht="12.75" customHeight="1" x14ac:dyDescent="0.2">
      <c r="H4299" s="36"/>
    </row>
    <row r="4300" spans="8:8" s="32" customFormat="1" ht="12.75" customHeight="1" x14ac:dyDescent="0.2">
      <c r="H4300" s="36"/>
    </row>
    <row r="4301" spans="8:8" s="32" customFormat="1" ht="12.75" customHeight="1" x14ac:dyDescent="0.2">
      <c r="H4301" s="36"/>
    </row>
    <row r="4302" spans="8:8" s="32" customFormat="1" ht="12.75" customHeight="1" x14ac:dyDescent="0.2">
      <c r="H4302" s="36"/>
    </row>
    <row r="4303" spans="8:8" s="32" customFormat="1" ht="12.75" customHeight="1" x14ac:dyDescent="0.2">
      <c r="H4303" s="36"/>
    </row>
    <row r="4304" spans="8:8" s="32" customFormat="1" ht="12.75" customHeight="1" x14ac:dyDescent="0.2">
      <c r="H4304" s="36"/>
    </row>
    <row r="4305" spans="8:8" s="32" customFormat="1" ht="12.75" customHeight="1" x14ac:dyDescent="0.2">
      <c r="H4305" s="36"/>
    </row>
    <row r="4306" spans="8:8" s="32" customFormat="1" ht="12.75" customHeight="1" x14ac:dyDescent="0.2">
      <c r="H4306" s="36"/>
    </row>
    <row r="4307" spans="8:8" s="32" customFormat="1" ht="12.75" customHeight="1" x14ac:dyDescent="0.2">
      <c r="H4307" s="36"/>
    </row>
    <row r="4308" spans="8:8" s="32" customFormat="1" ht="12.75" customHeight="1" x14ac:dyDescent="0.2">
      <c r="H4308" s="36"/>
    </row>
    <row r="4309" spans="8:8" s="32" customFormat="1" ht="12.75" customHeight="1" x14ac:dyDescent="0.2">
      <c r="H4309" s="36"/>
    </row>
    <row r="4310" spans="8:8" s="32" customFormat="1" ht="12.75" customHeight="1" x14ac:dyDescent="0.2">
      <c r="H4310" s="36"/>
    </row>
    <row r="4311" spans="8:8" s="32" customFormat="1" ht="12.75" customHeight="1" x14ac:dyDescent="0.2">
      <c r="H4311" s="36"/>
    </row>
    <row r="4312" spans="8:8" s="32" customFormat="1" ht="12.75" customHeight="1" x14ac:dyDescent="0.2">
      <c r="H4312" s="36"/>
    </row>
    <row r="4313" spans="8:8" s="32" customFormat="1" ht="12.75" customHeight="1" x14ac:dyDescent="0.2">
      <c r="H4313" s="36"/>
    </row>
    <row r="4314" spans="8:8" s="32" customFormat="1" ht="12.75" customHeight="1" x14ac:dyDescent="0.2">
      <c r="H4314" s="36"/>
    </row>
    <row r="4315" spans="8:8" s="32" customFormat="1" ht="12.75" customHeight="1" x14ac:dyDescent="0.2">
      <c r="H4315" s="36"/>
    </row>
    <row r="4316" spans="8:8" s="32" customFormat="1" ht="12.75" customHeight="1" x14ac:dyDescent="0.2">
      <c r="H4316" s="36"/>
    </row>
    <row r="4317" spans="8:8" s="32" customFormat="1" ht="12.75" customHeight="1" x14ac:dyDescent="0.2">
      <c r="H4317" s="36"/>
    </row>
    <row r="4318" spans="8:8" s="32" customFormat="1" ht="12.75" customHeight="1" x14ac:dyDescent="0.2">
      <c r="H4318" s="36"/>
    </row>
    <row r="4319" spans="8:8" s="32" customFormat="1" ht="12.75" customHeight="1" x14ac:dyDescent="0.2">
      <c r="H4319" s="36"/>
    </row>
    <row r="4320" spans="8:8" s="32" customFormat="1" ht="12.75" customHeight="1" x14ac:dyDescent="0.2">
      <c r="H4320" s="36"/>
    </row>
    <row r="4321" spans="8:8" s="32" customFormat="1" ht="12.75" customHeight="1" x14ac:dyDescent="0.2">
      <c r="H4321" s="36"/>
    </row>
    <row r="4322" spans="8:8" s="32" customFormat="1" ht="12.75" customHeight="1" x14ac:dyDescent="0.2">
      <c r="H4322" s="36"/>
    </row>
    <row r="4323" spans="8:8" s="32" customFormat="1" ht="12.75" customHeight="1" x14ac:dyDescent="0.2">
      <c r="H4323" s="36"/>
    </row>
    <row r="4324" spans="8:8" s="32" customFormat="1" ht="12.75" customHeight="1" x14ac:dyDescent="0.2">
      <c r="H4324" s="36"/>
    </row>
    <row r="4325" spans="8:8" s="32" customFormat="1" ht="12.75" customHeight="1" x14ac:dyDescent="0.2">
      <c r="H4325" s="36"/>
    </row>
    <row r="4326" spans="8:8" s="32" customFormat="1" ht="12.75" customHeight="1" x14ac:dyDescent="0.2">
      <c r="H4326" s="36"/>
    </row>
    <row r="4327" spans="8:8" s="32" customFormat="1" ht="12.75" customHeight="1" x14ac:dyDescent="0.2">
      <c r="H4327" s="36"/>
    </row>
    <row r="4328" spans="8:8" s="32" customFormat="1" ht="12.75" customHeight="1" x14ac:dyDescent="0.2">
      <c r="H4328" s="36"/>
    </row>
    <row r="4329" spans="8:8" s="32" customFormat="1" ht="12.75" customHeight="1" x14ac:dyDescent="0.2">
      <c r="H4329" s="36"/>
    </row>
    <row r="4330" spans="8:8" s="32" customFormat="1" ht="12.75" customHeight="1" x14ac:dyDescent="0.2">
      <c r="H4330" s="36"/>
    </row>
    <row r="4331" spans="8:8" s="32" customFormat="1" ht="12.75" customHeight="1" x14ac:dyDescent="0.2">
      <c r="H4331" s="36"/>
    </row>
    <row r="4332" spans="8:8" s="32" customFormat="1" ht="12.75" customHeight="1" x14ac:dyDescent="0.2">
      <c r="H4332" s="36"/>
    </row>
    <row r="4333" spans="8:8" s="32" customFormat="1" ht="12.75" customHeight="1" x14ac:dyDescent="0.2">
      <c r="H4333" s="36"/>
    </row>
    <row r="4334" spans="8:8" s="32" customFormat="1" ht="12.75" customHeight="1" x14ac:dyDescent="0.2">
      <c r="H4334" s="36"/>
    </row>
    <row r="4335" spans="8:8" s="32" customFormat="1" ht="12.75" customHeight="1" x14ac:dyDescent="0.2">
      <c r="H4335" s="36"/>
    </row>
    <row r="4336" spans="8:8" s="32" customFormat="1" ht="12.75" customHeight="1" x14ac:dyDescent="0.2">
      <c r="H4336" s="36"/>
    </row>
    <row r="4337" spans="8:8" s="32" customFormat="1" ht="12.75" customHeight="1" x14ac:dyDescent="0.2">
      <c r="H4337" s="36"/>
    </row>
    <row r="4338" spans="8:8" s="32" customFormat="1" ht="12.75" customHeight="1" x14ac:dyDescent="0.2">
      <c r="H4338" s="36"/>
    </row>
    <row r="4339" spans="8:8" s="32" customFormat="1" ht="12.75" customHeight="1" x14ac:dyDescent="0.2">
      <c r="H4339" s="36"/>
    </row>
    <row r="4340" spans="8:8" s="32" customFormat="1" ht="12.75" customHeight="1" x14ac:dyDescent="0.2">
      <c r="H4340" s="36"/>
    </row>
    <row r="4341" spans="8:8" s="32" customFormat="1" ht="12.75" customHeight="1" x14ac:dyDescent="0.2">
      <c r="H4341" s="36"/>
    </row>
    <row r="4342" spans="8:8" s="32" customFormat="1" ht="12.75" customHeight="1" x14ac:dyDescent="0.2">
      <c r="H4342" s="36"/>
    </row>
    <row r="4343" spans="8:8" s="32" customFormat="1" ht="12.75" customHeight="1" x14ac:dyDescent="0.2">
      <c r="H4343" s="36"/>
    </row>
    <row r="4344" spans="8:8" s="32" customFormat="1" ht="12.75" customHeight="1" x14ac:dyDescent="0.2">
      <c r="H4344" s="36"/>
    </row>
    <row r="4345" spans="8:8" s="32" customFormat="1" ht="12.75" customHeight="1" x14ac:dyDescent="0.2">
      <c r="H4345" s="36"/>
    </row>
    <row r="4346" spans="8:8" s="32" customFormat="1" ht="12.75" customHeight="1" x14ac:dyDescent="0.2">
      <c r="H4346" s="36"/>
    </row>
    <row r="4347" spans="8:8" s="32" customFormat="1" ht="12.75" customHeight="1" x14ac:dyDescent="0.2">
      <c r="H4347" s="36"/>
    </row>
    <row r="4348" spans="8:8" s="32" customFormat="1" ht="12.75" customHeight="1" x14ac:dyDescent="0.2">
      <c r="H4348" s="36"/>
    </row>
    <row r="4349" spans="8:8" s="32" customFormat="1" ht="12.75" customHeight="1" x14ac:dyDescent="0.2">
      <c r="H4349" s="36"/>
    </row>
    <row r="4350" spans="8:8" s="32" customFormat="1" ht="12.75" customHeight="1" x14ac:dyDescent="0.2">
      <c r="H4350" s="36"/>
    </row>
    <row r="4351" spans="8:8" s="32" customFormat="1" ht="12.75" customHeight="1" x14ac:dyDescent="0.2">
      <c r="H4351" s="36"/>
    </row>
    <row r="4352" spans="8:8" s="32" customFormat="1" ht="12.75" customHeight="1" x14ac:dyDescent="0.2">
      <c r="H4352" s="36"/>
    </row>
    <row r="4353" spans="8:8" s="32" customFormat="1" ht="12.75" customHeight="1" x14ac:dyDescent="0.2">
      <c r="H4353" s="36"/>
    </row>
    <row r="4354" spans="8:8" s="32" customFormat="1" ht="12.75" customHeight="1" x14ac:dyDescent="0.2">
      <c r="H4354" s="36"/>
    </row>
    <row r="4355" spans="8:8" s="32" customFormat="1" ht="12.75" customHeight="1" x14ac:dyDescent="0.2">
      <c r="H4355" s="36"/>
    </row>
    <row r="4356" spans="8:8" s="32" customFormat="1" ht="12.75" customHeight="1" x14ac:dyDescent="0.2">
      <c r="H4356" s="36"/>
    </row>
    <row r="4357" spans="8:8" s="32" customFormat="1" ht="12.75" customHeight="1" x14ac:dyDescent="0.2">
      <c r="H4357" s="36"/>
    </row>
    <row r="4358" spans="8:8" s="32" customFormat="1" ht="12.75" customHeight="1" x14ac:dyDescent="0.2">
      <c r="H4358" s="36"/>
    </row>
    <row r="4359" spans="8:8" s="32" customFormat="1" ht="12.75" customHeight="1" x14ac:dyDescent="0.2">
      <c r="H4359" s="36"/>
    </row>
    <row r="4360" spans="8:8" s="32" customFormat="1" ht="12.75" customHeight="1" x14ac:dyDescent="0.2">
      <c r="H4360" s="36"/>
    </row>
    <row r="4361" spans="8:8" s="32" customFormat="1" ht="12.75" customHeight="1" x14ac:dyDescent="0.2">
      <c r="H4361" s="36"/>
    </row>
    <row r="4362" spans="8:8" s="32" customFormat="1" ht="12.75" customHeight="1" x14ac:dyDescent="0.2">
      <c r="H4362" s="36"/>
    </row>
    <row r="4363" spans="8:8" s="32" customFormat="1" ht="12.75" customHeight="1" x14ac:dyDescent="0.2">
      <c r="H4363" s="36"/>
    </row>
    <row r="4364" spans="8:8" s="32" customFormat="1" ht="12.75" customHeight="1" x14ac:dyDescent="0.2">
      <c r="H4364" s="36"/>
    </row>
    <row r="4365" spans="8:8" s="32" customFormat="1" ht="12.75" customHeight="1" x14ac:dyDescent="0.2">
      <c r="H4365" s="36"/>
    </row>
    <row r="4366" spans="8:8" s="32" customFormat="1" ht="12.75" customHeight="1" x14ac:dyDescent="0.2">
      <c r="H4366" s="36"/>
    </row>
    <row r="4367" spans="8:8" s="32" customFormat="1" ht="12.75" customHeight="1" x14ac:dyDescent="0.2">
      <c r="H4367" s="36"/>
    </row>
    <row r="4368" spans="8:8" s="32" customFormat="1" ht="12.75" customHeight="1" x14ac:dyDescent="0.2">
      <c r="H4368" s="36"/>
    </row>
    <row r="4369" spans="8:8" s="32" customFormat="1" ht="12.75" customHeight="1" x14ac:dyDescent="0.2">
      <c r="H4369" s="36"/>
    </row>
    <row r="4370" spans="8:8" s="32" customFormat="1" ht="12.75" customHeight="1" x14ac:dyDescent="0.2">
      <c r="H4370" s="36"/>
    </row>
    <row r="4371" spans="8:8" s="32" customFormat="1" ht="12.75" customHeight="1" x14ac:dyDescent="0.2">
      <c r="H4371" s="36"/>
    </row>
    <row r="4372" spans="8:8" s="32" customFormat="1" ht="12.75" customHeight="1" x14ac:dyDescent="0.2">
      <c r="H4372" s="36"/>
    </row>
    <row r="4373" spans="8:8" s="32" customFormat="1" ht="12.75" customHeight="1" x14ac:dyDescent="0.2">
      <c r="H4373" s="36"/>
    </row>
    <row r="4374" spans="8:8" s="32" customFormat="1" ht="12.75" customHeight="1" x14ac:dyDescent="0.2">
      <c r="H4374" s="36"/>
    </row>
    <row r="4375" spans="8:8" s="32" customFormat="1" ht="12.75" customHeight="1" x14ac:dyDescent="0.2">
      <c r="H4375" s="36"/>
    </row>
    <row r="4376" spans="8:8" s="32" customFormat="1" ht="12.75" customHeight="1" x14ac:dyDescent="0.2">
      <c r="H4376" s="36"/>
    </row>
    <row r="4377" spans="8:8" s="32" customFormat="1" ht="12.75" customHeight="1" x14ac:dyDescent="0.2">
      <c r="H4377" s="36"/>
    </row>
    <row r="4378" spans="8:8" s="32" customFormat="1" ht="12.75" customHeight="1" x14ac:dyDescent="0.2">
      <c r="H4378" s="36"/>
    </row>
    <row r="4379" spans="8:8" s="32" customFormat="1" ht="12.75" customHeight="1" x14ac:dyDescent="0.2">
      <c r="H4379" s="36"/>
    </row>
    <row r="4380" spans="8:8" s="32" customFormat="1" ht="12.75" customHeight="1" x14ac:dyDescent="0.2">
      <c r="H4380" s="36"/>
    </row>
    <row r="4381" spans="8:8" s="32" customFormat="1" ht="12.75" customHeight="1" x14ac:dyDescent="0.2">
      <c r="H4381" s="36"/>
    </row>
    <row r="4382" spans="8:8" s="32" customFormat="1" ht="12.75" customHeight="1" x14ac:dyDescent="0.2">
      <c r="H4382" s="36"/>
    </row>
    <row r="4383" spans="8:8" s="32" customFormat="1" ht="12.75" customHeight="1" x14ac:dyDescent="0.2">
      <c r="H4383" s="36"/>
    </row>
    <row r="4384" spans="8:8" s="32" customFormat="1" ht="12.75" customHeight="1" x14ac:dyDescent="0.2">
      <c r="H4384" s="36"/>
    </row>
    <row r="4385" spans="8:8" s="32" customFormat="1" ht="12.75" customHeight="1" x14ac:dyDescent="0.2">
      <c r="H4385" s="36"/>
    </row>
    <row r="4386" spans="8:8" s="32" customFormat="1" ht="12.75" customHeight="1" x14ac:dyDescent="0.2">
      <c r="H4386" s="36"/>
    </row>
    <row r="4387" spans="8:8" s="32" customFormat="1" ht="12.75" customHeight="1" x14ac:dyDescent="0.2">
      <c r="H4387" s="36"/>
    </row>
    <row r="4388" spans="8:8" s="32" customFormat="1" ht="12.75" customHeight="1" x14ac:dyDescent="0.2">
      <c r="H4388" s="36"/>
    </row>
    <row r="4389" spans="8:8" s="32" customFormat="1" ht="12.75" customHeight="1" x14ac:dyDescent="0.2">
      <c r="H4389" s="36"/>
    </row>
    <row r="4390" spans="8:8" s="32" customFormat="1" ht="12.75" customHeight="1" x14ac:dyDescent="0.2">
      <c r="H4390" s="36"/>
    </row>
    <row r="4391" spans="8:8" s="32" customFormat="1" ht="12.75" customHeight="1" x14ac:dyDescent="0.2">
      <c r="H4391" s="36"/>
    </row>
    <row r="4392" spans="8:8" s="32" customFormat="1" ht="12.75" customHeight="1" x14ac:dyDescent="0.2">
      <c r="H4392" s="36"/>
    </row>
    <row r="4393" spans="8:8" s="32" customFormat="1" ht="12.75" customHeight="1" x14ac:dyDescent="0.2">
      <c r="H4393" s="36"/>
    </row>
    <row r="4394" spans="8:8" s="32" customFormat="1" ht="12.75" customHeight="1" x14ac:dyDescent="0.2">
      <c r="H4394" s="36"/>
    </row>
    <row r="4395" spans="8:8" s="32" customFormat="1" ht="12.75" customHeight="1" x14ac:dyDescent="0.2">
      <c r="H4395" s="36"/>
    </row>
    <row r="4396" spans="8:8" s="32" customFormat="1" ht="12.75" customHeight="1" x14ac:dyDescent="0.2">
      <c r="H4396" s="36"/>
    </row>
    <row r="4397" spans="8:8" s="32" customFormat="1" ht="12.75" customHeight="1" x14ac:dyDescent="0.2">
      <c r="H4397" s="36"/>
    </row>
    <row r="4398" spans="8:8" s="32" customFormat="1" ht="12.75" customHeight="1" x14ac:dyDescent="0.2">
      <c r="H4398" s="36"/>
    </row>
    <row r="4399" spans="8:8" s="32" customFormat="1" ht="12.75" customHeight="1" x14ac:dyDescent="0.2">
      <c r="H4399" s="36"/>
    </row>
    <row r="4400" spans="8:8" s="32" customFormat="1" ht="12.75" customHeight="1" x14ac:dyDescent="0.2">
      <c r="H4400" s="36"/>
    </row>
    <row r="4401" spans="8:8" s="32" customFormat="1" ht="12.75" customHeight="1" x14ac:dyDescent="0.2">
      <c r="H4401" s="36"/>
    </row>
    <row r="4402" spans="8:8" s="32" customFormat="1" ht="12.75" customHeight="1" x14ac:dyDescent="0.2">
      <c r="H4402" s="36"/>
    </row>
    <row r="4403" spans="8:8" s="32" customFormat="1" ht="12.75" customHeight="1" x14ac:dyDescent="0.2">
      <c r="H4403" s="36"/>
    </row>
    <row r="4404" spans="8:8" s="32" customFormat="1" ht="12.75" customHeight="1" x14ac:dyDescent="0.2">
      <c r="H4404" s="36"/>
    </row>
    <row r="4405" spans="8:8" s="32" customFormat="1" ht="12.75" customHeight="1" x14ac:dyDescent="0.2">
      <c r="H4405" s="36"/>
    </row>
    <row r="4406" spans="8:8" s="32" customFormat="1" ht="12.75" customHeight="1" x14ac:dyDescent="0.2">
      <c r="H4406" s="36"/>
    </row>
    <row r="4407" spans="8:8" s="32" customFormat="1" ht="12.75" customHeight="1" x14ac:dyDescent="0.2">
      <c r="H4407" s="36"/>
    </row>
    <row r="4408" spans="8:8" s="32" customFormat="1" ht="12.75" customHeight="1" x14ac:dyDescent="0.2">
      <c r="H4408" s="36"/>
    </row>
    <row r="4409" spans="8:8" s="32" customFormat="1" ht="12.75" customHeight="1" x14ac:dyDescent="0.2">
      <c r="H4409" s="36"/>
    </row>
    <row r="4410" spans="8:8" s="32" customFormat="1" ht="12.75" customHeight="1" x14ac:dyDescent="0.2">
      <c r="H4410" s="36"/>
    </row>
    <row r="4411" spans="8:8" s="32" customFormat="1" ht="12.75" customHeight="1" x14ac:dyDescent="0.2">
      <c r="H4411" s="36"/>
    </row>
    <row r="4412" spans="8:8" s="32" customFormat="1" ht="12.75" customHeight="1" x14ac:dyDescent="0.2">
      <c r="H4412" s="36"/>
    </row>
    <row r="4413" spans="8:8" s="32" customFormat="1" ht="12.75" customHeight="1" x14ac:dyDescent="0.2">
      <c r="H4413" s="36"/>
    </row>
    <row r="4414" spans="8:8" s="32" customFormat="1" ht="12.75" customHeight="1" x14ac:dyDescent="0.2">
      <c r="H4414" s="36"/>
    </row>
    <row r="4415" spans="8:8" s="32" customFormat="1" ht="12.75" customHeight="1" x14ac:dyDescent="0.2">
      <c r="H4415" s="36"/>
    </row>
    <row r="4416" spans="8:8" s="32" customFormat="1" ht="12.75" customHeight="1" x14ac:dyDescent="0.2">
      <c r="H4416" s="36"/>
    </row>
    <row r="4417" spans="8:8" s="32" customFormat="1" ht="12.75" customHeight="1" x14ac:dyDescent="0.2">
      <c r="H4417" s="36"/>
    </row>
    <row r="4418" spans="8:8" s="32" customFormat="1" ht="12.75" customHeight="1" x14ac:dyDescent="0.2">
      <c r="H4418" s="36"/>
    </row>
    <row r="4419" spans="8:8" s="32" customFormat="1" ht="12.75" customHeight="1" x14ac:dyDescent="0.2">
      <c r="H4419" s="36"/>
    </row>
    <row r="4420" spans="8:8" s="32" customFormat="1" ht="12.75" customHeight="1" x14ac:dyDescent="0.2">
      <c r="H4420" s="36"/>
    </row>
    <row r="4421" spans="8:8" s="32" customFormat="1" ht="12.75" customHeight="1" x14ac:dyDescent="0.2">
      <c r="H4421" s="36"/>
    </row>
    <row r="4422" spans="8:8" s="32" customFormat="1" ht="12.75" customHeight="1" x14ac:dyDescent="0.2">
      <c r="H4422" s="36"/>
    </row>
    <row r="4423" spans="8:8" s="32" customFormat="1" ht="12.75" customHeight="1" x14ac:dyDescent="0.2">
      <c r="H4423" s="36"/>
    </row>
    <row r="4424" spans="8:8" s="32" customFormat="1" ht="12.75" customHeight="1" x14ac:dyDescent="0.2">
      <c r="H4424" s="36"/>
    </row>
    <row r="4425" spans="8:8" s="32" customFormat="1" ht="12.75" customHeight="1" x14ac:dyDescent="0.2">
      <c r="H4425" s="36"/>
    </row>
    <row r="4426" spans="8:8" s="32" customFormat="1" ht="12.75" customHeight="1" x14ac:dyDescent="0.2">
      <c r="H4426" s="36"/>
    </row>
    <row r="4427" spans="8:8" s="32" customFormat="1" ht="12.75" customHeight="1" x14ac:dyDescent="0.2">
      <c r="H4427" s="36"/>
    </row>
    <row r="4428" spans="8:8" s="32" customFormat="1" ht="12.75" customHeight="1" x14ac:dyDescent="0.2">
      <c r="H4428" s="36"/>
    </row>
    <row r="4429" spans="8:8" s="32" customFormat="1" ht="12.75" customHeight="1" x14ac:dyDescent="0.2">
      <c r="H4429" s="36"/>
    </row>
    <row r="4430" spans="8:8" s="32" customFormat="1" ht="12.75" customHeight="1" x14ac:dyDescent="0.2">
      <c r="H4430" s="36"/>
    </row>
    <row r="4431" spans="8:8" s="32" customFormat="1" ht="12.75" customHeight="1" x14ac:dyDescent="0.2">
      <c r="H4431" s="36"/>
    </row>
    <row r="4432" spans="8:8" s="32" customFormat="1" ht="12.75" customHeight="1" x14ac:dyDescent="0.2">
      <c r="H4432" s="36"/>
    </row>
    <row r="4433" spans="8:8" s="32" customFormat="1" ht="12.75" customHeight="1" x14ac:dyDescent="0.2">
      <c r="H4433" s="36"/>
    </row>
    <row r="4434" spans="8:8" s="32" customFormat="1" ht="12.75" customHeight="1" x14ac:dyDescent="0.2">
      <c r="H4434" s="36"/>
    </row>
    <row r="4435" spans="8:8" s="32" customFormat="1" ht="12.75" customHeight="1" x14ac:dyDescent="0.2">
      <c r="H4435" s="36"/>
    </row>
    <row r="4436" spans="8:8" s="32" customFormat="1" ht="12.75" customHeight="1" x14ac:dyDescent="0.2">
      <c r="H4436" s="36"/>
    </row>
    <row r="4437" spans="8:8" s="32" customFormat="1" ht="12.75" customHeight="1" x14ac:dyDescent="0.2">
      <c r="H4437" s="36"/>
    </row>
    <row r="4438" spans="8:8" s="32" customFormat="1" ht="12.75" customHeight="1" x14ac:dyDescent="0.2">
      <c r="H4438" s="36"/>
    </row>
    <row r="4439" spans="8:8" s="32" customFormat="1" ht="12.75" customHeight="1" x14ac:dyDescent="0.2">
      <c r="H4439" s="36"/>
    </row>
    <row r="4440" spans="8:8" s="32" customFormat="1" ht="12.75" customHeight="1" x14ac:dyDescent="0.2">
      <c r="H4440" s="36"/>
    </row>
    <row r="4441" spans="8:8" s="32" customFormat="1" ht="12.75" customHeight="1" x14ac:dyDescent="0.2">
      <c r="H4441" s="36"/>
    </row>
    <row r="4442" spans="8:8" s="32" customFormat="1" ht="12.75" customHeight="1" x14ac:dyDescent="0.2">
      <c r="H4442" s="36"/>
    </row>
    <row r="4443" spans="8:8" s="32" customFormat="1" ht="12.75" customHeight="1" x14ac:dyDescent="0.2">
      <c r="H4443" s="36"/>
    </row>
    <row r="4444" spans="8:8" s="32" customFormat="1" ht="12.75" customHeight="1" x14ac:dyDescent="0.2">
      <c r="H4444" s="36"/>
    </row>
    <row r="4445" spans="8:8" s="32" customFormat="1" ht="12.75" customHeight="1" x14ac:dyDescent="0.2">
      <c r="H4445" s="36"/>
    </row>
    <row r="4446" spans="8:8" s="32" customFormat="1" ht="12.75" customHeight="1" x14ac:dyDescent="0.2">
      <c r="H4446" s="36"/>
    </row>
    <row r="4447" spans="8:8" s="32" customFormat="1" ht="12.75" customHeight="1" x14ac:dyDescent="0.2">
      <c r="H4447" s="36"/>
    </row>
    <row r="4448" spans="8:8" s="32" customFormat="1" ht="12.75" customHeight="1" x14ac:dyDescent="0.2">
      <c r="H4448" s="36"/>
    </row>
    <row r="4449" spans="8:8" s="32" customFormat="1" ht="12.75" customHeight="1" x14ac:dyDescent="0.2">
      <c r="H4449" s="36"/>
    </row>
    <row r="4450" spans="8:8" s="32" customFormat="1" ht="12.75" customHeight="1" x14ac:dyDescent="0.2">
      <c r="H4450" s="36"/>
    </row>
    <row r="4451" spans="8:8" s="32" customFormat="1" ht="12.75" customHeight="1" x14ac:dyDescent="0.2">
      <c r="H4451" s="36"/>
    </row>
    <row r="4452" spans="8:8" s="32" customFormat="1" ht="12.75" customHeight="1" x14ac:dyDescent="0.2">
      <c r="H4452" s="36"/>
    </row>
    <row r="4453" spans="8:8" s="32" customFormat="1" ht="12.75" customHeight="1" x14ac:dyDescent="0.2">
      <c r="H4453" s="36"/>
    </row>
    <row r="4454" spans="8:8" s="32" customFormat="1" ht="12.75" customHeight="1" x14ac:dyDescent="0.2">
      <c r="H4454" s="36"/>
    </row>
    <row r="4455" spans="8:8" s="32" customFormat="1" ht="12.75" customHeight="1" x14ac:dyDescent="0.2">
      <c r="H4455" s="36"/>
    </row>
    <row r="4456" spans="8:8" s="32" customFormat="1" ht="12.75" customHeight="1" x14ac:dyDescent="0.2">
      <c r="H4456" s="36"/>
    </row>
    <row r="4457" spans="8:8" s="32" customFormat="1" ht="12.75" customHeight="1" x14ac:dyDescent="0.2">
      <c r="H4457" s="36"/>
    </row>
    <row r="4458" spans="8:8" s="32" customFormat="1" ht="12.75" customHeight="1" x14ac:dyDescent="0.2">
      <c r="H4458" s="36"/>
    </row>
    <row r="4459" spans="8:8" s="32" customFormat="1" ht="12.75" customHeight="1" x14ac:dyDescent="0.2">
      <c r="H4459" s="36"/>
    </row>
    <row r="4460" spans="8:8" s="32" customFormat="1" ht="12.75" customHeight="1" x14ac:dyDescent="0.2">
      <c r="H4460" s="36"/>
    </row>
    <row r="4461" spans="8:8" s="32" customFormat="1" ht="12.75" customHeight="1" x14ac:dyDescent="0.2">
      <c r="H4461" s="36"/>
    </row>
    <row r="4462" spans="8:8" s="32" customFormat="1" ht="12.75" customHeight="1" x14ac:dyDescent="0.2">
      <c r="H4462" s="36"/>
    </row>
    <row r="4463" spans="8:8" s="32" customFormat="1" ht="12.75" customHeight="1" x14ac:dyDescent="0.2">
      <c r="H4463" s="36"/>
    </row>
    <row r="4464" spans="8:8" s="32" customFormat="1" ht="12.75" customHeight="1" x14ac:dyDescent="0.2">
      <c r="H4464" s="36"/>
    </row>
    <row r="4465" spans="8:8" s="32" customFormat="1" ht="12.75" customHeight="1" x14ac:dyDescent="0.2">
      <c r="H4465" s="36"/>
    </row>
    <row r="4466" spans="8:8" s="32" customFormat="1" ht="12.75" customHeight="1" x14ac:dyDescent="0.2">
      <c r="H4466" s="36"/>
    </row>
    <row r="4467" spans="8:8" s="32" customFormat="1" ht="12.75" customHeight="1" x14ac:dyDescent="0.2">
      <c r="H4467" s="36"/>
    </row>
    <row r="4468" spans="8:8" s="32" customFormat="1" ht="12.75" customHeight="1" x14ac:dyDescent="0.2">
      <c r="H4468" s="36"/>
    </row>
    <row r="4469" spans="8:8" s="32" customFormat="1" ht="12.75" customHeight="1" x14ac:dyDescent="0.2">
      <c r="H4469" s="36"/>
    </row>
    <row r="4470" spans="8:8" s="32" customFormat="1" ht="12.75" customHeight="1" x14ac:dyDescent="0.2">
      <c r="H4470" s="36"/>
    </row>
    <row r="4471" spans="8:8" s="32" customFormat="1" ht="12.75" customHeight="1" x14ac:dyDescent="0.2">
      <c r="H4471" s="36"/>
    </row>
    <row r="4472" spans="8:8" s="32" customFormat="1" ht="12.75" customHeight="1" x14ac:dyDescent="0.2">
      <c r="H4472" s="36"/>
    </row>
    <row r="4473" spans="8:8" s="32" customFormat="1" ht="12.75" customHeight="1" x14ac:dyDescent="0.2">
      <c r="H4473" s="36"/>
    </row>
    <row r="4474" spans="8:8" s="32" customFormat="1" ht="12.75" customHeight="1" x14ac:dyDescent="0.2">
      <c r="H4474" s="36"/>
    </row>
    <row r="4475" spans="8:8" s="32" customFormat="1" ht="12.75" customHeight="1" x14ac:dyDescent="0.2">
      <c r="H4475" s="36"/>
    </row>
    <row r="4476" spans="8:8" s="32" customFormat="1" ht="12.75" customHeight="1" x14ac:dyDescent="0.2">
      <c r="H4476" s="36"/>
    </row>
    <row r="4477" spans="8:8" s="32" customFormat="1" ht="12.75" customHeight="1" x14ac:dyDescent="0.2">
      <c r="H4477" s="36"/>
    </row>
    <row r="4478" spans="8:8" s="32" customFormat="1" ht="12.75" customHeight="1" x14ac:dyDescent="0.2">
      <c r="H4478" s="36"/>
    </row>
    <row r="4479" spans="8:8" s="32" customFormat="1" ht="12.75" customHeight="1" x14ac:dyDescent="0.2">
      <c r="H4479" s="36"/>
    </row>
    <row r="4480" spans="8:8" s="32" customFormat="1" ht="12.75" customHeight="1" x14ac:dyDescent="0.2">
      <c r="H4480" s="36"/>
    </row>
    <row r="4481" spans="8:8" s="32" customFormat="1" ht="12.75" customHeight="1" x14ac:dyDescent="0.2">
      <c r="H4481" s="36"/>
    </row>
    <row r="4482" spans="8:8" s="32" customFormat="1" ht="12.75" customHeight="1" x14ac:dyDescent="0.2">
      <c r="H4482" s="36"/>
    </row>
    <row r="4483" spans="8:8" s="32" customFormat="1" ht="12.75" customHeight="1" x14ac:dyDescent="0.2">
      <c r="H4483" s="36"/>
    </row>
    <row r="4484" spans="8:8" s="32" customFormat="1" ht="12.75" customHeight="1" x14ac:dyDescent="0.2">
      <c r="H4484" s="36"/>
    </row>
    <row r="4485" spans="8:8" s="32" customFormat="1" ht="12.75" customHeight="1" x14ac:dyDescent="0.2">
      <c r="H4485" s="36"/>
    </row>
    <row r="4486" spans="8:8" s="32" customFormat="1" ht="12.75" customHeight="1" x14ac:dyDescent="0.2">
      <c r="H4486" s="36"/>
    </row>
    <row r="4487" spans="8:8" s="32" customFormat="1" ht="12.75" customHeight="1" x14ac:dyDescent="0.2">
      <c r="H4487" s="36"/>
    </row>
    <row r="4488" spans="8:8" s="32" customFormat="1" ht="12.75" customHeight="1" x14ac:dyDescent="0.2">
      <c r="H4488" s="36"/>
    </row>
    <row r="4489" spans="8:8" s="32" customFormat="1" ht="12.75" customHeight="1" x14ac:dyDescent="0.2">
      <c r="H4489" s="36"/>
    </row>
    <row r="4490" spans="8:8" s="32" customFormat="1" ht="12.75" customHeight="1" x14ac:dyDescent="0.2">
      <c r="H4490" s="36"/>
    </row>
    <row r="4491" spans="8:8" s="32" customFormat="1" ht="12.75" customHeight="1" x14ac:dyDescent="0.2">
      <c r="H4491" s="36"/>
    </row>
    <row r="4492" spans="8:8" s="32" customFormat="1" ht="12.75" customHeight="1" x14ac:dyDescent="0.2">
      <c r="H4492" s="36"/>
    </row>
    <row r="4493" spans="8:8" s="32" customFormat="1" ht="12.75" customHeight="1" x14ac:dyDescent="0.2">
      <c r="H4493" s="36"/>
    </row>
    <row r="4494" spans="8:8" s="32" customFormat="1" ht="12.75" customHeight="1" x14ac:dyDescent="0.2">
      <c r="H4494" s="36"/>
    </row>
    <row r="4495" spans="8:8" s="32" customFormat="1" ht="12.75" customHeight="1" x14ac:dyDescent="0.2">
      <c r="H4495" s="36"/>
    </row>
    <row r="4496" spans="8:8" s="32" customFormat="1" ht="12.75" customHeight="1" x14ac:dyDescent="0.2">
      <c r="H4496" s="36"/>
    </row>
    <row r="4497" spans="8:8" s="32" customFormat="1" ht="12.75" customHeight="1" x14ac:dyDescent="0.2">
      <c r="H4497" s="36"/>
    </row>
    <row r="4498" spans="8:8" s="32" customFormat="1" ht="12.75" customHeight="1" x14ac:dyDescent="0.2">
      <c r="H4498" s="36"/>
    </row>
    <row r="4499" spans="8:8" s="32" customFormat="1" ht="12.75" customHeight="1" x14ac:dyDescent="0.2">
      <c r="H4499" s="36"/>
    </row>
    <row r="4500" spans="8:8" s="32" customFormat="1" ht="12.75" customHeight="1" x14ac:dyDescent="0.2">
      <c r="H4500" s="36"/>
    </row>
    <row r="4501" spans="8:8" s="32" customFormat="1" ht="12.75" customHeight="1" x14ac:dyDescent="0.2">
      <c r="H4501" s="36"/>
    </row>
    <row r="4502" spans="8:8" s="32" customFormat="1" ht="12.75" customHeight="1" x14ac:dyDescent="0.2">
      <c r="H4502" s="36"/>
    </row>
    <row r="4503" spans="8:8" s="32" customFormat="1" ht="12.75" customHeight="1" x14ac:dyDescent="0.2">
      <c r="H4503" s="36"/>
    </row>
    <row r="4504" spans="8:8" s="32" customFormat="1" ht="12.75" customHeight="1" x14ac:dyDescent="0.2">
      <c r="H4504" s="36"/>
    </row>
    <row r="4505" spans="8:8" s="32" customFormat="1" ht="12.75" customHeight="1" x14ac:dyDescent="0.2">
      <c r="H4505" s="36"/>
    </row>
    <row r="4506" spans="8:8" s="32" customFormat="1" ht="12.75" customHeight="1" x14ac:dyDescent="0.2">
      <c r="H4506" s="36"/>
    </row>
    <row r="4507" spans="8:8" s="32" customFormat="1" ht="12.75" customHeight="1" x14ac:dyDescent="0.2">
      <c r="H4507" s="36"/>
    </row>
    <row r="4508" spans="8:8" s="32" customFormat="1" ht="12.75" customHeight="1" x14ac:dyDescent="0.2">
      <c r="H4508" s="36"/>
    </row>
    <row r="4509" spans="8:8" s="32" customFormat="1" ht="12.75" customHeight="1" x14ac:dyDescent="0.2">
      <c r="H4509" s="36"/>
    </row>
    <row r="4510" spans="8:8" s="32" customFormat="1" ht="12.75" customHeight="1" x14ac:dyDescent="0.2">
      <c r="H4510" s="36"/>
    </row>
    <row r="4511" spans="8:8" s="32" customFormat="1" ht="12.75" customHeight="1" x14ac:dyDescent="0.2">
      <c r="H4511" s="36"/>
    </row>
    <row r="4512" spans="8:8" s="32" customFormat="1" ht="12.75" customHeight="1" x14ac:dyDescent="0.2">
      <c r="H4512" s="36"/>
    </row>
    <row r="4513" spans="8:8" s="32" customFormat="1" ht="12.75" customHeight="1" x14ac:dyDescent="0.2">
      <c r="H4513" s="36"/>
    </row>
    <row r="4514" spans="8:8" s="32" customFormat="1" ht="12.75" customHeight="1" x14ac:dyDescent="0.2">
      <c r="H4514" s="36"/>
    </row>
    <row r="4515" spans="8:8" s="32" customFormat="1" ht="12.75" customHeight="1" x14ac:dyDescent="0.2">
      <c r="H4515" s="36"/>
    </row>
    <row r="4516" spans="8:8" s="32" customFormat="1" ht="12.75" customHeight="1" x14ac:dyDescent="0.2">
      <c r="H4516" s="36"/>
    </row>
    <row r="4517" spans="8:8" s="32" customFormat="1" ht="12.75" customHeight="1" x14ac:dyDescent="0.2">
      <c r="H4517" s="36"/>
    </row>
    <row r="4518" spans="8:8" s="32" customFormat="1" ht="12.75" customHeight="1" x14ac:dyDescent="0.2">
      <c r="H4518" s="36"/>
    </row>
    <row r="4519" spans="8:8" s="32" customFormat="1" ht="12.75" customHeight="1" x14ac:dyDescent="0.2">
      <c r="H4519" s="36"/>
    </row>
    <row r="4520" spans="8:8" s="32" customFormat="1" ht="12.75" customHeight="1" x14ac:dyDescent="0.2">
      <c r="H4520" s="36"/>
    </row>
    <row r="4521" spans="8:8" s="32" customFormat="1" ht="12.75" customHeight="1" x14ac:dyDescent="0.2">
      <c r="H4521" s="36"/>
    </row>
    <row r="4522" spans="8:8" s="32" customFormat="1" ht="12.75" customHeight="1" x14ac:dyDescent="0.2">
      <c r="H4522" s="36"/>
    </row>
    <row r="4523" spans="8:8" s="32" customFormat="1" ht="12.75" customHeight="1" x14ac:dyDescent="0.2">
      <c r="H4523" s="36"/>
    </row>
    <row r="4524" spans="8:8" s="32" customFormat="1" ht="12.75" customHeight="1" x14ac:dyDescent="0.2">
      <c r="H4524" s="36"/>
    </row>
    <row r="4525" spans="8:8" s="32" customFormat="1" ht="12.75" customHeight="1" x14ac:dyDescent="0.2">
      <c r="H4525" s="36"/>
    </row>
    <row r="4526" spans="8:8" s="32" customFormat="1" ht="12.75" customHeight="1" x14ac:dyDescent="0.2">
      <c r="H4526" s="36"/>
    </row>
    <row r="4527" spans="8:8" s="32" customFormat="1" ht="12.75" customHeight="1" x14ac:dyDescent="0.2">
      <c r="H4527" s="36"/>
    </row>
    <row r="4528" spans="8:8" s="32" customFormat="1" ht="12.75" customHeight="1" x14ac:dyDescent="0.2">
      <c r="H4528" s="36"/>
    </row>
    <row r="4529" spans="8:8" s="32" customFormat="1" ht="12.75" customHeight="1" x14ac:dyDescent="0.2">
      <c r="H4529" s="36"/>
    </row>
    <row r="4530" spans="8:8" s="32" customFormat="1" ht="12.75" customHeight="1" x14ac:dyDescent="0.2">
      <c r="H4530" s="36"/>
    </row>
    <row r="4531" spans="8:8" s="32" customFormat="1" ht="12.75" customHeight="1" x14ac:dyDescent="0.2">
      <c r="H4531" s="36"/>
    </row>
    <row r="4532" spans="8:8" s="32" customFormat="1" ht="12.75" customHeight="1" x14ac:dyDescent="0.2">
      <c r="H4532" s="36"/>
    </row>
    <row r="4533" spans="8:8" s="32" customFormat="1" ht="12.75" customHeight="1" x14ac:dyDescent="0.2">
      <c r="H4533" s="36"/>
    </row>
    <row r="4534" spans="8:8" s="32" customFormat="1" ht="12.75" customHeight="1" x14ac:dyDescent="0.2">
      <c r="H4534" s="36"/>
    </row>
    <row r="4535" spans="8:8" s="32" customFormat="1" ht="12.75" customHeight="1" x14ac:dyDescent="0.2">
      <c r="H4535" s="36"/>
    </row>
    <row r="4536" spans="8:8" s="32" customFormat="1" ht="12.75" customHeight="1" x14ac:dyDescent="0.2">
      <c r="H4536" s="36"/>
    </row>
    <row r="4537" spans="8:8" s="32" customFormat="1" ht="12.75" customHeight="1" x14ac:dyDescent="0.2">
      <c r="H4537" s="36"/>
    </row>
    <row r="4538" spans="8:8" s="32" customFormat="1" ht="12.75" customHeight="1" x14ac:dyDescent="0.2">
      <c r="H4538" s="36"/>
    </row>
    <row r="4539" spans="8:8" s="32" customFormat="1" ht="12.75" customHeight="1" x14ac:dyDescent="0.2">
      <c r="H4539" s="36"/>
    </row>
    <row r="4540" spans="8:8" s="32" customFormat="1" ht="12.75" customHeight="1" x14ac:dyDescent="0.2">
      <c r="H4540" s="36"/>
    </row>
    <row r="4541" spans="8:8" s="32" customFormat="1" ht="12.75" customHeight="1" x14ac:dyDescent="0.2">
      <c r="H4541" s="36"/>
    </row>
    <row r="4542" spans="8:8" s="32" customFormat="1" ht="12.75" customHeight="1" x14ac:dyDescent="0.2">
      <c r="H4542" s="36"/>
    </row>
    <row r="4543" spans="8:8" s="32" customFormat="1" ht="12.75" customHeight="1" x14ac:dyDescent="0.2">
      <c r="H4543" s="36"/>
    </row>
    <row r="4544" spans="8:8" s="32" customFormat="1" ht="12.75" customHeight="1" x14ac:dyDescent="0.2">
      <c r="H4544" s="36"/>
    </row>
    <row r="4545" spans="8:8" s="32" customFormat="1" ht="12.75" customHeight="1" x14ac:dyDescent="0.2">
      <c r="H4545" s="36"/>
    </row>
    <row r="4546" spans="8:8" s="32" customFormat="1" ht="12.75" customHeight="1" x14ac:dyDescent="0.2">
      <c r="H4546" s="36"/>
    </row>
    <row r="4547" spans="8:8" s="32" customFormat="1" ht="12.75" customHeight="1" x14ac:dyDescent="0.2">
      <c r="H4547" s="36"/>
    </row>
    <row r="4548" spans="8:8" s="32" customFormat="1" ht="12.75" customHeight="1" x14ac:dyDescent="0.2">
      <c r="H4548" s="36"/>
    </row>
    <row r="4549" spans="8:8" s="32" customFormat="1" ht="12.75" customHeight="1" x14ac:dyDescent="0.2">
      <c r="H4549" s="36"/>
    </row>
    <row r="4550" spans="8:8" s="32" customFormat="1" ht="12.75" customHeight="1" x14ac:dyDescent="0.2">
      <c r="H4550" s="36"/>
    </row>
    <row r="4551" spans="8:8" s="32" customFormat="1" ht="12.75" customHeight="1" x14ac:dyDescent="0.2">
      <c r="H4551" s="36"/>
    </row>
    <row r="4552" spans="8:8" s="32" customFormat="1" ht="12.75" customHeight="1" x14ac:dyDescent="0.2">
      <c r="H4552" s="36"/>
    </row>
    <row r="4553" spans="8:8" s="32" customFormat="1" ht="12.75" customHeight="1" x14ac:dyDescent="0.2">
      <c r="H4553" s="36"/>
    </row>
    <row r="4554" spans="8:8" s="32" customFormat="1" ht="12.75" customHeight="1" x14ac:dyDescent="0.2">
      <c r="H4554" s="36"/>
    </row>
    <row r="4555" spans="8:8" s="32" customFormat="1" ht="12.75" customHeight="1" x14ac:dyDescent="0.2">
      <c r="H4555" s="36"/>
    </row>
    <row r="4556" spans="8:8" s="32" customFormat="1" ht="12.75" customHeight="1" x14ac:dyDescent="0.2">
      <c r="H4556" s="36"/>
    </row>
    <row r="4557" spans="8:8" s="32" customFormat="1" ht="12.75" customHeight="1" x14ac:dyDescent="0.2">
      <c r="H4557" s="36"/>
    </row>
    <row r="4558" spans="8:8" s="32" customFormat="1" ht="12.75" customHeight="1" x14ac:dyDescent="0.2">
      <c r="H4558" s="36"/>
    </row>
    <row r="4559" spans="8:8" s="32" customFormat="1" ht="12.75" customHeight="1" x14ac:dyDescent="0.2">
      <c r="H4559" s="36"/>
    </row>
    <row r="4560" spans="8:8" s="32" customFormat="1" ht="12.75" customHeight="1" x14ac:dyDescent="0.2">
      <c r="H4560" s="36"/>
    </row>
    <row r="4561" spans="8:8" s="32" customFormat="1" ht="12.75" customHeight="1" x14ac:dyDescent="0.2">
      <c r="H4561" s="36"/>
    </row>
    <row r="4562" spans="8:8" s="32" customFormat="1" ht="12.75" customHeight="1" x14ac:dyDescent="0.2">
      <c r="H4562" s="36"/>
    </row>
    <row r="4563" spans="8:8" s="32" customFormat="1" ht="12.75" customHeight="1" x14ac:dyDescent="0.2">
      <c r="H4563" s="36"/>
    </row>
    <row r="4564" spans="8:8" s="32" customFormat="1" ht="12.75" customHeight="1" x14ac:dyDescent="0.2">
      <c r="H4564" s="36"/>
    </row>
    <row r="4565" spans="8:8" s="32" customFormat="1" ht="12.75" customHeight="1" x14ac:dyDescent="0.2">
      <c r="H4565" s="36"/>
    </row>
    <row r="4566" spans="8:8" s="32" customFormat="1" ht="12.75" customHeight="1" x14ac:dyDescent="0.2">
      <c r="H4566" s="36"/>
    </row>
    <row r="4567" spans="8:8" s="32" customFormat="1" ht="12.75" customHeight="1" x14ac:dyDescent="0.2">
      <c r="H4567" s="36"/>
    </row>
    <row r="4568" spans="8:8" s="32" customFormat="1" ht="12.75" customHeight="1" x14ac:dyDescent="0.2">
      <c r="H4568" s="36"/>
    </row>
    <row r="4569" spans="8:8" s="32" customFormat="1" ht="12.75" customHeight="1" x14ac:dyDescent="0.2">
      <c r="H4569" s="36"/>
    </row>
    <row r="4570" spans="8:8" s="32" customFormat="1" ht="12.75" customHeight="1" x14ac:dyDescent="0.2">
      <c r="H4570" s="36"/>
    </row>
    <row r="4571" spans="8:8" s="32" customFormat="1" ht="12.75" customHeight="1" x14ac:dyDescent="0.2">
      <c r="H4571" s="36"/>
    </row>
    <row r="4572" spans="8:8" s="32" customFormat="1" ht="12.75" customHeight="1" x14ac:dyDescent="0.2">
      <c r="H4572" s="36"/>
    </row>
    <row r="4573" spans="8:8" s="32" customFormat="1" ht="12.75" customHeight="1" x14ac:dyDescent="0.2">
      <c r="H4573" s="36"/>
    </row>
    <row r="4574" spans="8:8" s="32" customFormat="1" ht="12.75" customHeight="1" x14ac:dyDescent="0.2">
      <c r="H4574" s="36"/>
    </row>
    <row r="4575" spans="8:8" s="32" customFormat="1" ht="12.75" customHeight="1" x14ac:dyDescent="0.2">
      <c r="H4575" s="36"/>
    </row>
    <row r="4576" spans="8:8" s="32" customFormat="1" ht="12.75" customHeight="1" x14ac:dyDescent="0.2">
      <c r="H4576" s="36"/>
    </row>
    <row r="4577" spans="8:8" s="32" customFormat="1" ht="12.75" customHeight="1" x14ac:dyDescent="0.2">
      <c r="H4577" s="36"/>
    </row>
    <row r="4578" spans="8:8" s="32" customFormat="1" ht="12.75" customHeight="1" x14ac:dyDescent="0.2">
      <c r="H4578" s="36"/>
    </row>
    <row r="4579" spans="8:8" s="32" customFormat="1" ht="12.75" customHeight="1" x14ac:dyDescent="0.2">
      <c r="H4579" s="36"/>
    </row>
    <row r="4580" spans="8:8" s="32" customFormat="1" ht="12.75" customHeight="1" x14ac:dyDescent="0.2">
      <c r="H4580" s="36"/>
    </row>
    <row r="4581" spans="8:8" s="32" customFormat="1" ht="12.75" customHeight="1" x14ac:dyDescent="0.2">
      <c r="H4581" s="36"/>
    </row>
    <row r="4582" spans="8:8" s="32" customFormat="1" ht="12.75" customHeight="1" x14ac:dyDescent="0.2">
      <c r="H4582" s="36"/>
    </row>
    <row r="4583" spans="8:8" s="32" customFormat="1" ht="12.75" customHeight="1" x14ac:dyDescent="0.2">
      <c r="H4583" s="36"/>
    </row>
    <row r="4584" spans="8:8" s="32" customFormat="1" ht="12.75" customHeight="1" x14ac:dyDescent="0.2">
      <c r="H4584" s="36"/>
    </row>
    <row r="4585" spans="8:8" s="32" customFormat="1" ht="12.75" customHeight="1" x14ac:dyDescent="0.2">
      <c r="H4585" s="36"/>
    </row>
    <row r="4586" spans="8:8" s="32" customFormat="1" ht="12.75" customHeight="1" x14ac:dyDescent="0.2">
      <c r="H4586" s="36"/>
    </row>
    <row r="4587" spans="8:8" s="32" customFormat="1" ht="12.75" customHeight="1" x14ac:dyDescent="0.2">
      <c r="H4587" s="36"/>
    </row>
    <row r="4588" spans="8:8" s="32" customFormat="1" ht="12.75" customHeight="1" x14ac:dyDescent="0.2">
      <c r="H4588" s="36"/>
    </row>
    <row r="4589" spans="8:8" s="32" customFormat="1" ht="12.75" customHeight="1" x14ac:dyDescent="0.2">
      <c r="H4589" s="36"/>
    </row>
    <row r="4590" spans="8:8" s="32" customFormat="1" ht="12.75" customHeight="1" x14ac:dyDescent="0.2">
      <c r="H4590" s="36"/>
    </row>
    <row r="4591" spans="8:8" s="32" customFormat="1" ht="12.75" customHeight="1" x14ac:dyDescent="0.2">
      <c r="H4591" s="36"/>
    </row>
    <row r="4592" spans="8:8" s="32" customFormat="1" ht="12.75" customHeight="1" x14ac:dyDescent="0.2">
      <c r="H4592" s="36"/>
    </row>
    <row r="4593" spans="8:8" s="32" customFormat="1" ht="12.75" customHeight="1" x14ac:dyDescent="0.2">
      <c r="H4593" s="36"/>
    </row>
    <row r="4594" spans="8:8" s="32" customFormat="1" ht="12.75" customHeight="1" x14ac:dyDescent="0.2">
      <c r="H4594" s="36"/>
    </row>
    <row r="4595" spans="8:8" s="32" customFormat="1" ht="12.75" customHeight="1" x14ac:dyDescent="0.2">
      <c r="H4595" s="36"/>
    </row>
    <row r="4596" spans="8:8" s="32" customFormat="1" ht="12.75" customHeight="1" x14ac:dyDescent="0.2">
      <c r="H4596" s="36"/>
    </row>
    <row r="4597" spans="8:8" s="32" customFormat="1" ht="12.75" customHeight="1" x14ac:dyDescent="0.2">
      <c r="H4597" s="36"/>
    </row>
    <row r="4598" spans="8:8" s="32" customFormat="1" ht="12.75" customHeight="1" x14ac:dyDescent="0.2">
      <c r="H4598" s="36"/>
    </row>
    <row r="4599" spans="8:8" s="32" customFormat="1" ht="12.75" customHeight="1" x14ac:dyDescent="0.2">
      <c r="H4599" s="36"/>
    </row>
    <row r="4600" spans="8:8" s="32" customFormat="1" ht="12.75" customHeight="1" x14ac:dyDescent="0.2">
      <c r="H4600" s="36"/>
    </row>
    <row r="4601" spans="8:8" s="32" customFormat="1" ht="12.75" customHeight="1" x14ac:dyDescent="0.2">
      <c r="H4601" s="36"/>
    </row>
    <row r="4602" spans="8:8" s="32" customFormat="1" ht="12.75" customHeight="1" x14ac:dyDescent="0.2">
      <c r="H4602" s="36"/>
    </row>
    <row r="4603" spans="8:8" s="32" customFormat="1" ht="12.75" customHeight="1" x14ac:dyDescent="0.2">
      <c r="H4603" s="36"/>
    </row>
    <row r="4604" spans="8:8" s="32" customFormat="1" ht="12.75" customHeight="1" x14ac:dyDescent="0.2">
      <c r="H4604" s="36"/>
    </row>
    <row r="4605" spans="8:8" s="32" customFormat="1" ht="12.75" customHeight="1" x14ac:dyDescent="0.2">
      <c r="H4605" s="36"/>
    </row>
    <row r="4606" spans="8:8" s="32" customFormat="1" ht="12.75" customHeight="1" x14ac:dyDescent="0.2">
      <c r="H4606" s="36"/>
    </row>
    <row r="4607" spans="8:8" s="32" customFormat="1" ht="12.75" customHeight="1" x14ac:dyDescent="0.2">
      <c r="H4607" s="36"/>
    </row>
    <row r="4608" spans="8:8" s="32" customFormat="1" ht="12.75" customHeight="1" x14ac:dyDescent="0.2">
      <c r="H4608" s="36"/>
    </row>
    <row r="4609" spans="8:8" s="32" customFormat="1" ht="12.75" customHeight="1" x14ac:dyDescent="0.2">
      <c r="H4609" s="36"/>
    </row>
    <row r="4610" spans="8:8" s="32" customFormat="1" ht="12.75" customHeight="1" x14ac:dyDescent="0.2">
      <c r="H4610" s="36"/>
    </row>
    <row r="4611" spans="8:8" s="32" customFormat="1" ht="12.75" customHeight="1" x14ac:dyDescent="0.2">
      <c r="H4611" s="36"/>
    </row>
    <row r="4612" spans="8:8" s="32" customFormat="1" ht="12.75" customHeight="1" x14ac:dyDescent="0.2">
      <c r="H4612" s="36"/>
    </row>
    <row r="4613" spans="8:8" s="32" customFormat="1" ht="12.75" customHeight="1" x14ac:dyDescent="0.2">
      <c r="H4613" s="36"/>
    </row>
    <row r="4614" spans="8:8" s="32" customFormat="1" ht="12.75" customHeight="1" x14ac:dyDescent="0.2">
      <c r="H4614" s="36"/>
    </row>
    <row r="4615" spans="8:8" s="32" customFormat="1" ht="12.75" customHeight="1" x14ac:dyDescent="0.2">
      <c r="H4615" s="36"/>
    </row>
    <row r="4616" spans="8:8" s="32" customFormat="1" ht="12.75" customHeight="1" x14ac:dyDescent="0.2">
      <c r="H4616" s="36"/>
    </row>
    <row r="4617" spans="8:8" s="32" customFormat="1" ht="12.75" customHeight="1" x14ac:dyDescent="0.2">
      <c r="H4617" s="36"/>
    </row>
    <row r="4618" spans="8:8" s="32" customFormat="1" ht="12.75" customHeight="1" x14ac:dyDescent="0.2">
      <c r="H4618" s="36"/>
    </row>
    <row r="4619" spans="8:8" s="32" customFormat="1" ht="12.75" customHeight="1" x14ac:dyDescent="0.2">
      <c r="H4619" s="36"/>
    </row>
    <row r="4620" spans="8:8" s="32" customFormat="1" ht="12.75" customHeight="1" x14ac:dyDescent="0.2">
      <c r="H4620" s="36"/>
    </row>
    <row r="4621" spans="8:8" s="32" customFormat="1" ht="12.75" customHeight="1" x14ac:dyDescent="0.2">
      <c r="H4621" s="36"/>
    </row>
    <row r="4622" spans="8:8" s="32" customFormat="1" ht="12.75" customHeight="1" x14ac:dyDescent="0.2">
      <c r="H4622" s="36"/>
    </row>
    <row r="4623" spans="8:8" s="32" customFormat="1" ht="12.75" customHeight="1" x14ac:dyDescent="0.2">
      <c r="H4623" s="36"/>
    </row>
    <row r="4624" spans="8:8" s="32" customFormat="1" ht="12.75" customHeight="1" x14ac:dyDescent="0.2">
      <c r="H4624" s="36"/>
    </row>
    <row r="4625" spans="8:8" s="32" customFormat="1" ht="12.75" customHeight="1" x14ac:dyDescent="0.2">
      <c r="H4625" s="36"/>
    </row>
    <row r="4626" spans="8:8" s="32" customFormat="1" ht="12.75" customHeight="1" x14ac:dyDescent="0.2">
      <c r="H4626" s="36"/>
    </row>
    <row r="4627" spans="8:8" s="32" customFormat="1" ht="12.75" customHeight="1" x14ac:dyDescent="0.2">
      <c r="H4627" s="36"/>
    </row>
    <row r="4628" spans="8:8" s="32" customFormat="1" ht="12.75" customHeight="1" x14ac:dyDescent="0.2">
      <c r="H4628" s="36"/>
    </row>
    <row r="4629" spans="8:8" s="32" customFormat="1" ht="12.75" customHeight="1" x14ac:dyDescent="0.2">
      <c r="H4629" s="36"/>
    </row>
    <row r="4630" spans="8:8" s="32" customFormat="1" ht="12.75" customHeight="1" x14ac:dyDescent="0.2">
      <c r="H4630" s="36"/>
    </row>
    <row r="4631" spans="8:8" s="32" customFormat="1" ht="12.75" customHeight="1" x14ac:dyDescent="0.2">
      <c r="H4631" s="36"/>
    </row>
    <row r="4632" spans="8:8" s="32" customFormat="1" ht="12.75" customHeight="1" x14ac:dyDescent="0.2">
      <c r="H4632" s="36"/>
    </row>
    <row r="4633" spans="8:8" s="32" customFormat="1" ht="12.75" customHeight="1" x14ac:dyDescent="0.2">
      <c r="H4633" s="36"/>
    </row>
    <row r="4634" spans="8:8" s="32" customFormat="1" ht="12.75" customHeight="1" x14ac:dyDescent="0.2">
      <c r="H4634" s="36"/>
    </row>
    <row r="4635" spans="8:8" s="32" customFormat="1" ht="12.75" customHeight="1" x14ac:dyDescent="0.2">
      <c r="H4635" s="36"/>
    </row>
    <row r="4636" spans="8:8" s="32" customFormat="1" ht="12.75" customHeight="1" x14ac:dyDescent="0.2">
      <c r="H4636" s="36"/>
    </row>
    <row r="4637" spans="8:8" s="32" customFormat="1" ht="12.75" customHeight="1" x14ac:dyDescent="0.2">
      <c r="H4637" s="36"/>
    </row>
    <row r="4638" spans="8:8" s="32" customFormat="1" ht="12.75" customHeight="1" x14ac:dyDescent="0.2">
      <c r="H4638" s="36"/>
    </row>
    <row r="4639" spans="8:8" s="32" customFormat="1" ht="12.75" customHeight="1" x14ac:dyDescent="0.2">
      <c r="H4639" s="36"/>
    </row>
    <row r="4640" spans="8:8" s="32" customFormat="1" ht="12.75" customHeight="1" x14ac:dyDescent="0.2">
      <c r="H4640" s="36"/>
    </row>
    <row r="4641" spans="8:8" s="32" customFormat="1" ht="12.75" customHeight="1" x14ac:dyDescent="0.2">
      <c r="H4641" s="36"/>
    </row>
    <row r="4642" spans="8:8" s="32" customFormat="1" ht="12.75" customHeight="1" x14ac:dyDescent="0.2">
      <c r="H4642" s="36"/>
    </row>
    <row r="4643" spans="8:8" s="32" customFormat="1" ht="12.75" customHeight="1" x14ac:dyDescent="0.2">
      <c r="H4643" s="36"/>
    </row>
    <row r="4644" spans="8:8" s="32" customFormat="1" ht="12.75" customHeight="1" x14ac:dyDescent="0.2">
      <c r="H4644" s="36"/>
    </row>
    <row r="4645" spans="8:8" s="32" customFormat="1" ht="12.75" customHeight="1" x14ac:dyDescent="0.2">
      <c r="H4645" s="36"/>
    </row>
    <row r="4646" spans="8:8" s="32" customFormat="1" ht="12.75" customHeight="1" x14ac:dyDescent="0.2">
      <c r="H4646" s="36"/>
    </row>
    <row r="4647" spans="8:8" s="32" customFormat="1" ht="12.75" customHeight="1" x14ac:dyDescent="0.2">
      <c r="H4647" s="36"/>
    </row>
    <row r="4648" spans="8:8" s="32" customFormat="1" ht="12.75" customHeight="1" x14ac:dyDescent="0.2">
      <c r="H4648" s="36"/>
    </row>
    <row r="4649" spans="8:8" s="32" customFormat="1" ht="12.75" customHeight="1" x14ac:dyDescent="0.2">
      <c r="H4649" s="36"/>
    </row>
    <row r="4650" spans="8:8" s="32" customFormat="1" ht="12.75" customHeight="1" x14ac:dyDescent="0.2">
      <c r="H4650" s="36"/>
    </row>
    <row r="4651" spans="8:8" s="32" customFormat="1" ht="12.75" customHeight="1" x14ac:dyDescent="0.2">
      <c r="H4651" s="36"/>
    </row>
    <row r="4652" spans="8:8" s="32" customFormat="1" ht="12.75" customHeight="1" x14ac:dyDescent="0.2">
      <c r="H4652" s="36"/>
    </row>
    <row r="4653" spans="8:8" s="32" customFormat="1" ht="12.75" customHeight="1" x14ac:dyDescent="0.2">
      <c r="H4653" s="36"/>
    </row>
    <row r="4654" spans="8:8" s="32" customFormat="1" ht="12.75" customHeight="1" x14ac:dyDescent="0.2">
      <c r="H4654" s="36"/>
    </row>
    <row r="4655" spans="8:8" s="32" customFormat="1" ht="12.75" customHeight="1" x14ac:dyDescent="0.2">
      <c r="H4655" s="36"/>
    </row>
    <row r="4656" spans="8:8" s="32" customFormat="1" ht="12.75" customHeight="1" x14ac:dyDescent="0.2">
      <c r="H4656" s="36"/>
    </row>
    <row r="4657" spans="8:8" s="32" customFormat="1" ht="12.75" customHeight="1" x14ac:dyDescent="0.2">
      <c r="H4657" s="36"/>
    </row>
    <row r="4658" spans="8:8" s="32" customFormat="1" ht="12.75" customHeight="1" x14ac:dyDescent="0.2">
      <c r="H4658" s="36"/>
    </row>
    <row r="4659" spans="8:8" s="32" customFormat="1" ht="12.75" customHeight="1" x14ac:dyDescent="0.2">
      <c r="H4659" s="36"/>
    </row>
    <row r="4660" spans="8:8" s="32" customFormat="1" ht="12.75" customHeight="1" x14ac:dyDescent="0.2">
      <c r="H4660" s="36"/>
    </row>
    <row r="4661" spans="8:8" s="32" customFormat="1" ht="12.75" customHeight="1" x14ac:dyDescent="0.2">
      <c r="H4661" s="36"/>
    </row>
    <row r="4662" spans="8:8" s="32" customFormat="1" ht="12.75" customHeight="1" x14ac:dyDescent="0.2">
      <c r="H4662" s="36"/>
    </row>
    <row r="4663" spans="8:8" s="32" customFormat="1" ht="12.75" customHeight="1" x14ac:dyDescent="0.2">
      <c r="H4663" s="36"/>
    </row>
    <row r="4664" spans="8:8" s="32" customFormat="1" ht="12.75" customHeight="1" x14ac:dyDescent="0.2">
      <c r="H4664" s="36"/>
    </row>
    <row r="4665" spans="8:8" s="32" customFormat="1" ht="12.75" customHeight="1" x14ac:dyDescent="0.2">
      <c r="H4665" s="36"/>
    </row>
    <row r="4666" spans="8:8" s="32" customFormat="1" ht="12.75" customHeight="1" x14ac:dyDescent="0.2">
      <c r="H4666" s="36"/>
    </row>
    <row r="4667" spans="8:8" s="32" customFormat="1" ht="12.75" customHeight="1" x14ac:dyDescent="0.2">
      <c r="H4667" s="36"/>
    </row>
    <row r="4668" spans="8:8" s="32" customFormat="1" ht="12.75" customHeight="1" x14ac:dyDescent="0.2">
      <c r="H4668" s="36"/>
    </row>
    <row r="4669" spans="8:8" s="32" customFormat="1" ht="12.75" customHeight="1" x14ac:dyDescent="0.2">
      <c r="H4669" s="36"/>
    </row>
    <row r="4670" spans="8:8" s="32" customFormat="1" ht="12.75" customHeight="1" x14ac:dyDescent="0.2">
      <c r="H4670" s="36"/>
    </row>
    <row r="4671" spans="8:8" s="32" customFormat="1" ht="12.75" customHeight="1" x14ac:dyDescent="0.2">
      <c r="H4671" s="36"/>
    </row>
    <row r="4672" spans="8:8" s="32" customFormat="1" ht="12.75" customHeight="1" x14ac:dyDescent="0.2">
      <c r="H4672" s="36"/>
    </row>
    <row r="4673" spans="8:8" s="32" customFormat="1" ht="12.75" customHeight="1" x14ac:dyDescent="0.2">
      <c r="H4673" s="36"/>
    </row>
    <row r="4674" spans="8:8" s="32" customFormat="1" ht="12.75" customHeight="1" x14ac:dyDescent="0.2">
      <c r="H4674" s="36"/>
    </row>
    <row r="4675" spans="8:8" s="32" customFormat="1" ht="12.75" customHeight="1" x14ac:dyDescent="0.2">
      <c r="H4675" s="36"/>
    </row>
    <row r="4676" spans="8:8" s="32" customFormat="1" ht="12.75" customHeight="1" x14ac:dyDescent="0.2">
      <c r="H4676" s="36"/>
    </row>
    <row r="4677" spans="8:8" s="32" customFormat="1" ht="12.75" customHeight="1" x14ac:dyDescent="0.2">
      <c r="H4677" s="36"/>
    </row>
    <row r="4678" spans="8:8" s="32" customFormat="1" ht="12.75" customHeight="1" x14ac:dyDescent="0.2">
      <c r="H4678" s="36"/>
    </row>
    <row r="4679" spans="8:8" s="32" customFormat="1" ht="12.75" customHeight="1" x14ac:dyDescent="0.2">
      <c r="H4679" s="36"/>
    </row>
    <row r="4680" spans="8:8" s="32" customFormat="1" ht="12.75" customHeight="1" x14ac:dyDescent="0.2">
      <c r="H4680" s="36"/>
    </row>
    <row r="4681" spans="8:8" s="32" customFormat="1" ht="12.75" customHeight="1" x14ac:dyDescent="0.2">
      <c r="H4681" s="36"/>
    </row>
    <row r="4682" spans="8:8" s="32" customFormat="1" ht="12.75" customHeight="1" x14ac:dyDescent="0.2">
      <c r="H4682" s="36"/>
    </row>
    <row r="4683" spans="8:8" s="32" customFormat="1" ht="12.75" customHeight="1" x14ac:dyDescent="0.2">
      <c r="H4683" s="36"/>
    </row>
    <row r="4684" spans="8:8" s="32" customFormat="1" ht="12.75" customHeight="1" x14ac:dyDescent="0.2">
      <c r="H4684" s="36"/>
    </row>
    <row r="4685" spans="8:8" s="32" customFormat="1" ht="12.75" customHeight="1" x14ac:dyDescent="0.2">
      <c r="H4685" s="36"/>
    </row>
    <row r="4686" spans="8:8" s="32" customFormat="1" ht="12.75" customHeight="1" x14ac:dyDescent="0.2">
      <c r="H4686" s="36"/>
    </row>
    <row r="4687" spans="8:8" s="32" customFormat="1" ht="12.75" customHeight="1" x14ac:dyDescent="0.2">
      <c r="H4687" s="36"/>
    </row>
    <row r="4688" spans="8:8" s="32" customFormat="1" ht="12.75" customHeight="1" x14ac:dyDescent="0.2">
      <c r="H4688" s="36"/>
    </row>
    <row r="4689" spans="8:8" s="32" customFormat="1" ht="12.75" customHeight="1" x14ac:dyDescent="0.2">
      <c r="H4689" s="36"/>
    </row>
    <row r="4690" spans="8:8" s="32" customFormat="1" ht="12.75" customHeight="1" x14ac:dyDescent="0.2">
      <c r="H4690" s="36"/>
    </row>
    <row r="4691" spans="8:8" s="32" customFormat="1" ht="12.75" customHeight="1" x14ac:dyDescent="0.2">
      <c r="H4691" s="36"/>
    </row>
    <row r="4692" spans="8:8" s="32" customFormat="1" ht="12.75" customHeight="1" x14ac:dyDescent="0.2">
      <c r="H4692" s="36"/>
    </row>
    <row r="4693" spans="8:8" s="32" customFormat="1" ht="12.75" customHeight="1" x14ac:dyDescent="0.2">
      <c r="H4693" s="36"/>
    </row>
    <row r="4694" spans="8:8" s="32" customFormat="1" ht="12.75" customHeight="1" x14ac:dyDescent="0.2">
      <c r="H4694" s="36"/>
    </row>
    <row r="4695" spans="8:8" s="32" customFormat="1" ht="12.75" customHeight="1" x14ac:dyDescent="0.2">
      <c r="H4695" s="36"/>
    </row>
    <row r="4696" spans="8:8" s="32" customFormat="1" ht="12.75" customHeight="1" x14ac:dyDescent="0.2">
      <c r="H4696" s="36"/>
    </row>
    <row r="4697" spans="8:8" s="32" customFormat="1" ht="12.75" customHeight="1" x14ac:dyDescent="0.2">
      <c r="H4697" s="36"/>
    </row>
    <row r="4698" spans="8:8" s="32" customFormat="1" ht="12.75" customHeight="1" x14ac:dyDescent="0.2">
      <c r="H4698" s="36"/>
    </row>
    <row r="4699" spans="8:8" s="32" customFormat="1" ht="12.75" customHeight="1" x14ac:dyDescent="0.2">
      <c r="H4699" s="36"/>
    </row>
    <row r="4700" spans="8:8" s="32" customFormat="1" ht="12.75" customHeight="1" x14ac:dyDescent="0.2">
      <c r="H4700" s="36"/>
    </row>
    <row r="4701" spans="8:8" s="32" customFormat="1" ht="12.75" customHeight="1" x14ac:dyDescent="0.2">
      <c r="H4701" s="36"/>
    </row>
    <row r="4702" spans="8:8" s="32" customFormat="1" ht="12.75" customHeight="1" x14ac:dyDescent="0.2">
      <c r="H4702" s="36"/>
    </row>
    <row r="4703" spans="8:8" s="32" customFormat="1" ht="12.75" customHeight="1" x14ac:dyDescent="0.2">
      <c r="H4703" s="36"/>
    </row>
    <row r="4704" spans="8:8" s="32" customFormat="1" ht="12.75" customHeight="1" x14ac:dyDescent="0.2">
      <c r="H4704" s="36"/>
    </row>
    <row r="4705" spans="8:8" s="32" customFormat="1" ht="12.75" customHeight="1" x14ac:dyDescent="0.2">
      <c r="H4705" s="36"/>
    </row>
    <row r="4706" spans="8:8" s="32" customFormat="1" ht="12.75" customHeight="1" x14ac:dyDescent="0.2">
      <c r="H4706" s="36"/>
    </row>
    <row r="4707" spans="8:8" s="32" customFormat="1" ht="12.75" customHeight="1" x14ac:dyDescent="0.2">
      <c r="H4707" s="36"/>
    </row>
    <row r="4708" spans="8:8" s="32" customFormat="1" ht="12.75" customHeight="1" x14ac:dyDescent="0.2">
      <c r="H4708" s="36"/>
    </row>
    <row r="4709" spans="8:8" s="32" customFormat="1" ht="12.75" customHeight="1" x14ac:dyDescent="0.2">
      <c r="H4709" s="36"/>
    </row>
    <row r="4710" spans="8:8" s="32" customFormat="1" ht="12.75" customHeight="1" x14ac:dyDescent="0.2">
      <c r="H4710" s="36"/>
    </row>
    <row r="4711" spans="8:8" s="32" customFormat="1" ht="12.75" customHeight="1" x14ac:dyDescent="0.2">
      <c r="H4711" s="36"/>
    </row>
    <row r="4712" spans="8:8" s="32" customFormat="1" ht="12.75" customHeight="1" x14ac:dyDescent="0.2">
      <c r="H4712" s="36"/>
    </row>
    <row r="4713" spans="8:8" s="32" customFormat="1" ht="12.75" customHeight="1" x14ac:dyDescent="0.2">
      <c r="H4713" s="36"/>
    </row>
    <row r="4714" spans="8:8" s="32" customFormat="1" ht="12.75" customHeight="1" x14ac:dyDescent="0.2">
      <c r="H4714" s="36"/>
    </row>
    <row r="4715" spans="8:8" s="32" customFormat="1" ht="12.75" customHeight="1" x14ac:dyDescent="0.2">
      <c r="H4715" s="36"/>
    </row>
    <row r="4716" spans="8:8" s="32" customFormat="1" ht="12.75" customHeight="1" x14ac:dyDescent="0.2">
      <c r="H4716" s="36"/>
    </row>
    <row r="4717" spans="8:8" s="32" customFormat="1" ht="12.75" customHeight="1" x14ac:dyDescent="0.2">
      <c r="H4717" s="36"/>
    </row>
    <row r="4718" spans="8:8" s="32" customFormat="1" ht="12.75" customHeight="1" x14ac:dyDescent="0.2">
      <c r="H4718" s="36"/>
    </row>
    <row r="4719" spans="8:8" s="32" customFormat="1" ht="12.75" customHeight="1" x14ac:dyDescent="0.2">
      <c r="H4719" s="36"/>
    </row>
    <row r="4720" spans="8:8" s="32" customFormat="1" ht="12.75" customHeight="1" x14ac:dyDescent="0.2">
      <c r="H4720" s="36"/>
    </row>
    <row r="4721" spans="8:8" s="32" customFormat="1" ht="12.75" customHeight="1" x14ac:dyDescent="0.2">
      <c r="H4721" s="36"/>
    </row>
    <row r="4722" spans="8:8" s="32" customFormat="1" ht="12.75" customHeight="1" x14ac:dyDescent="0.2">
      <c r="H4722" s="36"/>
    </row>
    <row r="4723" spans="8:8" s="32" customFormat="1" ht="12.75" customHeight="1" x14ac:dyDescent="0.2">
      <c r="H4723" s="36"/>
    </row>
    <row r="4724" spans="8:8" s="32" customFormat="1" ht="12.75" customHeight="1" x14ac:dyDescent="0.2">
      <c r="H4724" s="36"/>
    </row>
    <row r="4725" spans="8:8" s="32" customFormat="1" ht="12.75" customHeight="1" x14ac:dyDescent="0.2">
      <c r="H4725" s="36"/>
    </row>
    <row r="4726" spans="8:8" s="32" customFormat="1" ht="12.75" customHeight="1" x14ac:dyDescent="0.2">
      <c r="H4726" s="36"/>
    </row>
    <row r="4727" spans="8:8" s="32" customFormat="1" ht="12.75" customHeight="1" x14ac:dyDescent="0.2">
      <c r="H4727" s="36"/>
    </row>
    <row r="4728" spans="8:8" s="32" customFormat="1" ht="12.75" customHeight="1" x14ac:dyDescent="0.2">
      <c r="H4728" s="36"/>
    </row>
    <row r="4729" spans="8:8" s="32" customFormat="1" ht="12.75" customHeight="1" x14ac:dyDescent="0.2">
      <c r="H4729" s="36"/>
    </row>
    <row r="4730" spans="8:8" s="32" customFormat="1" ht="12.75" customHeight="1" x14ac:dyDescent="0.2">
      <c r="H4730" s="36"/>
    </row>
    <row r="4731" spans="8:8" s="32" customFormat="1" ht="12.75" customHeight="1" x14ac:dyDescent="0.2">
      <c r="H4731" s="36"/>
    </row>
    <row r="4732" spans="8:8" s="32" customFormat="1" ht="12.75" customHeight="1" x14ac:dyDescent="0.2">
      <c r="H4732" s="36"/>
    </row>
    <row r="4733" spans="8:8" s="32" customFormat="1" ht="12.75" customHeight="1" x14ac:dyDescent="0.2">
      <c r="H4733" s="36"/>
    </row>
    <row r="4734" spans="8:8" s="32" customFormat="1" ht="12.75" customHeight="1" x14ac:dyDescent="0.2">
      <c r="H4734" s="36"/>
    </row>
    <row r="4735" spans="8:8" s="32" customFormat="1" ht="12.75" customHeight="1" x14ac:dyDescent="0.2">
      <c r="H4735" s="36"/>
    </row>
    <row r="4736" spans="8:8" s="32" customFormat="1" ht="12.75" customHeight="1" x14ac:dyDescent="0.2">
      <c r="H4736" s="36"/>
    </row>
    <row r="4737" spans="8:8" s="32" customFormat="1" ht="12.75" customHeight="1" x14ac:dyDescent="0.2">
      <c r="H4737" s="36"/>
    </row>
    <row r="4738" spans="8:8" s="32" customFormat="1" ht="12.75" customHeight="1" x14ac:dyDescent="0.2">
      <c r="H4738" s="36"/>
    </row>
    <row r="4739" spans="8:8" s="32" customFormat="1" ht="12.75" customHeight="1" x14ac:dyDescent="0.2">
      <c r="H4739" s="36"/>
    </row>
    <row r="4740" spans="8:8" s="32" customFormat="1" ht="12.75" customHeight="1" x14ac:dyDescent="0.2">
      <c r="H4740" s="36"/>
    </row>
    <row r="4741" spans="8:8" s="32" customFormat="1" ht="12.75" customHeight="1" x14ac:dyDescent="0.2">
      <c r="H4741" s="36"/>
    </row>
    <row r="4742" spans="8:8" s="32" customFormat="1" ht="12.75" customHeight="1" x14ac:dyDescent="0.2">
      <c r="H4742" s="36"/>
    </row>
    <row r="4743" spans="8:8" s="32" customFormat="1" ht="12.75" customHeight="1" x14ac:dyDescent="0.2">
      <c r="H4743" s="36"/>
    </row>
    <row r="4744" spans="8:8" s="32" customFormat="1" ht="12.75" customHeight="1" x14ac:dyDescent="0.2">
      <c r="H4744" s="36"/>
    </row>
    <row r="4745" spans="8:8" s="32" customFormat="1" ht="12.75" customHeight="1" x14ac:dyDescent="0.2">
      <c r="H4745" s="36"/>
    </row>
    <row r="4746" spans="8:8" s="32" customFormat="1" ht="12.75" customHeight="1" x14ac:dyDescent="0.2">
      <c r="H4746" s="36"/>
    </row>
    <row r="4747" spans="8:8" s="32" customFormat="1" ht="12.75" customHeight="1" x14ac:dyDescent="0.2">
      <c r="H4747" s="36"/>
    </row>
    <row r="4748" spans="8:8" s="32" customFormat="1" ht="12.75" customHeight="1" x14ac:dyDescent="0.2">
      <c r="H4748" s="36"/>
    </row>
    <row r="4749" spans="8:8" s="32" customFormat="1" ht="12.75" customHeight="1" x14ac:dyDescent="0.2">
      <c r="H4749" s="36"/>
    </row>
    <row r="4750" spans="8:8" s="32" customFormat="1" ht="12.75" customHeight="1" x14ac:dyDescent="0.2">
      <c r="H4750" s="36"/>
    </row>
    <row r="4751" spans="8:8" s="32" customFormat="1" ht="12.75" customHeight="1" x14ac:dyDescent="0.2">
      <c r="H4751" s="36"/>
    </row>
    <row r="4752" spans="8:8" s="32" customFormat="1" ht="12.75" customHeight="1" x14ac:dyDescent="0.2">
      <c r="H4752" s="36"/>
    </row>
    <row r="4753" spans="8:8" s="32" customFormat="1" ht="12.75" customHeight="1" x14ac:dyDescent="0.2">
      <c r="H4753" s="36"/>
    </row>
    <row r="4754" spans="8:8" s="32" customFormat="1" ht="12.75" customHeight="1" x14ac:dyDescent="0.2">
      <c r="H4754" s="36"/>
    </row>
    <row r="4755" spans="8:8" s="32" customFormat="1" ht="12.75" customHeight="1" x14ac:dyDescent="0.2">
      <c r="H4755" s="36"/>
    </row>
    <row r="4756" spans="8:8" s="32" customFormat="1" ht="12.75" customHeight="1" x14ac:dyDescent="0.2">
      <c r="H4756" s="36"/>
    </row>
    <row r="4757" spans="8:8" s="32" customFormat="1" ht="12.75" customHeight="1" x14ac:dyDescent="0.2">
      <c r="H4757" s="36"/>
    </row>
    <row r="4758" spans="8:8" s="32" customFormat="1" ht="12.75" customHeight="1" x14ac:dyDescent="0.2">
      <c r="H4758" s="36"/>
    </row>
    <row r="4759" spans="8:8" s="32" customFormat="1" ht="12.75" customHeight="1" x14ac:dyDescent="0.2">
      <c r="H4759" s="36"/>
    </row>
    <row r="4760" spans="8:8" s="32" customFormat="1" ht="12.75" customHeight="1" x14ac:dyDescent="0.2">
      <c r="H4760" s="36"/>
    </row>
    <row r="4761" spans="8:8" s="32" customFormat="1" ht="12.75" customHeight="1" x14ac:dyDescent="0.2">
      <c r="H4761" s="36"/>
    </row>
    <row r="4762" spans="8:8" s="32" customFormat="1" ht="12.75" customHeight="1" x14ac:dyDescent="0.2">
      <c r="H4762" s="36"/>
    </row>
    <row r="4763" spans="8:8" s="32" customFormat="1" ht="12.75" customHeight="1" x14ac:dyDescent="0.2">
      <c r="H4763" s="36"/>
    </row>
    <row r="4764" spans="8:8" s="32" customFormat="1" ht="12.75" customHeight="1" x14ac:dyDescent="0.2">
      <c r="H4764" s="36"/>
    </row>
    <row r="4765" spans="8:8" s="32" customFormat="1" ht="12.75" customHeight="1" x14ac:dyDescent="0.2">
      <c r="H4765" s="36"/>
    </row>
    <row r="4766" spans="8:8" s="32" customFormat="1" ht="12.75" customHeight="1" x14ac:dyDescent="0.2">
      <c r="H4766" s="36"/>
    </row>
    <row r="4767" spans="8:8" s="32" customFormat="1" ht="12.75" customHeight="1" x14ac:dyDescent="0.2">
      <c r="H4767" s="36"/>
    </row>
    <row r="4768" spans="8:8" s="32" customFormat="1" ht="12.75" customHeight="1" x14ac:dyDescent="0.2">
      <c r="H4768" s="36"/>
    </row>
    <row r="4769" spans="8:8" s="32" customFormat="1" ht="12.75" customHeight="1" x14ac:dyDescent="0.2">
      <c r="H4769" s="36"/>
    </row>
    <row r="4770" spans="8:8" s="32" customFormat="1" ht="12.75" customHeight="1" x14ac:dyDescent="0.2">
      <c r="H4770" s="36"/>
    </row>
    <row r="4771" spans="8:8" s="32" customFormat="1" ht="12.75" customHeight="1" x14ac:dyDescent="0.2">
      <c r="H4771" s="36"/>
    </row>
    <row r="4772" spans="8:8" s="32" customFormat="1" ht="12.75" customHeight="1" x14ac:dyDescent="0.2">
      <c r="H4772" s="36"/>
    </row>
    <row r="4773" spans="8:8" s="32" customFormat="1" ht="12.75" customHeight="1" x14ac:dyDescent="0.2">
      <c r="H4773" s="36"/>
    </row>
    <row r="4774" spans="8:8" s="32" customFormat="1" ht="12.75" customHeight="1" x14ac:dyDescent="0.2">
      <c r="H4774" s="36"/>
    </row>
    <row r="4775" spans="8:8" s="32" customFormat="1" ht="12.75" customHeight="1" x14ac:dyDescent="0.2">
      <c r="H4775" s="36"/>
    </row>
    <row r="4776" spans="8:8" s="32" customFormat="1" ht="12.75" customHeight="1" x14ac:dyDescent="0.2">
      <c r="H4776" s="36"/>
    </row>
    <row r="4777" spans="8:8" s="32" customFormat="1" ht="12.75" customHeight="1" x14ac:dyDescent="0.2">
      <c r="H4777" s="36"/>
    </row>
    <row r="4778" spans="8:8" s="32" customFormat="1" ht="12.75" customHeight="1" x14ac:dyDescent="0.2">
      <c r="H4778" s="36"/>
    </row>
    <row r="4779" spans="8:8" s="32" customFormat="1" ht="12.75" customHeight="1" x14ac:dyDescent="0.2">
      <c r="H4779" s="36"/>
    </row>
    <row r="4780" spans="8:8" s="32" customFormat="1" ht="12.75" customHeight="1" x14ac:dyDescent="0.2">
      <c r="H4780" s="36"/>
    </row>
    <row r="4781" spans="8:8" s="32" customFormat="1" ht="12.75" customHeight="1" x14ac:dyDescent="0.2">
      <c r="H4781" s="36"/>
    </row>
    <row r="4782" spans="8:8" s="32" customFormat="1" ht="12.75" customHeight="1" x14ac:dyDescent="0.2">
      <c r="H4782" s="36"/>
    </row>
    <row r="4783" spans="8:8" s="32" customFormat="1" ht="12.75" customHeight="1" x14ac:dyDescent="0.2">
      <c r="H4783" s="36"/>
    </row>
    <row r="4784" spans="8:8" s="32" customFormat="1" ht="12.75" customHeight="1" x14ac:dyDescent="0.2">
      <c r="H4784" s="36"/>
    </row>
    <row r="4785" spans="8:8" s="32" customFormat="1" ht="12.75" customHeight="1" x14ac:dyDescent="0.2">
      <c r="H4785" s="36"/>
    </row>
    <row r="4786" spans="8:8" s="32" customFormat="1" ht="12.75" customHeight="1" x14ac:dyDescent="0.2">
      <c r="H4786" s="36"/>
    </row>
    <row r="4787" spans="8:8" s="32" customFormat="1" ht="12.75" customHeight="1" x14ac:dyDescent="0.2">
      <c r="H4787" s="36"/>
    </row>
    <row r="4788" spans="8:8" s="32" customFormat="1" ht="12.75" customHeight="1" x14ac:dyDescent="0.2">
      <c r="H4788" s="36"/>
    </row>
    <row r="4789" spans="8:8" s="32" customFormat="1" ht="12.75" customHeight="1" x14ac:dyDescent="0.2">
      <c r="H4789" s="36"/>
    </row>
    <row r="4790" spans="8:8" s="32" customFormat="1" ht="12.75" customHeight="1" x14ac:dyDescent="0.2">
      <c r="H4790" s="36"/>
    </row>
    <row r="4791" spans="8:8" s="32" customFormat="1" ht="12.75" customHeight="1" x14ac:dyDescent="0.2">
      <c r="H4791" s="36"/>
    </row>
    <row r="4792" spans="8:8" s="32" customFormat="1" ht="12.75" customHeight="1" x14ac:dyDescent="0.2">
      <c r="H4792" s="36"/>
    </row>
    <row r="4793" spans="8:8" s="32" customFormat="1" ht="12.75" customHeight="1" x14ac:dyDescent="0.2">
      <c r="H4793" s="36"/>
    </row>
    <row r="4794" spans="8:8" s="32" customFormat="1" ht="12.75" customHeight="1" x14ac:dyDescent="0.2">
      <c r="H4794" s="36"/>
    </row>
    <row r="4795" spans="8:8" s="32" customFormat="1" ht="12.75" customHeight="1" x14ac:dyDescent="0.2">
      <c r="H4795" s="36"/>
    </row>
    <row r="4796" spans="8:8" s="32" customFormat="1" ht="12.75" customHeight="1" x14ac:dyDescent="0.2">
      <c r="H4796" s="36"/>
    </row>
    <row r="4797" spans="8:8" s="32" customFormat="1" ht="12.75" customHeight="1" x14ac:dyDescent="0.2">
      <c r="H4797" s="36"/>
    </row>
    <row r="4798" spans="8:8" s="32" customFormat="1" ht="12.75" customHeight="1" x14ac:dyDescent="0.2">
      <c r="H4798" s="36"/>
    </row>
    <row r="4799" spans="8:8" s="32" customFormat="1" ht="12.75" customHeight="1" x14ac:dyDescent="0.2">
      <c r="H4799" s="36"/>
    </row>
    <row r="4800" spans="8:8" s="32" customFormat="1" ht="12.75" customHeight="1" x14ac:dyDescent="0.2">
      <c r="H4800" s="36"/>
    </row>
    <row r="4801" spans="8:8" s="32" customFormat="1" ht="12.75" customHeight="1" x14ac:dyDescent="0.2">
      <c r="H4801" s="36"/>
    </row>
    <row r="4802" spans="8:8" s="32" customFormat="1" ht="12.75" customHeight="1" x14ac:dyDescent="0.2">
      <c r="H4802" s="36"/>
    </row>
    <row r="4803" spans="8:8" s="32" customFormat="1" ht="12.75" customHeight="1" x14ac:dyDescent="0.2">
      <c r="H4803" s="36"/>
    </row>
    <row r="4804" spans="8:8" s="32" customFormat="1" ht="12.75" customHeight="1" x14ac:dyDescent="0.2">
      <c r="H4804" s="36"/>
    </row>
    <row r="4805" spans="8:8" s="32" customFormat="1" ht="12.75" customHeight="1" x14ac:dyDescent="0.2">
      <c r="H4805" s="36"/>
    </row>
    <row r="4806" spans="8:8" s="32" customFormat="1" ht="12.75" customHeight="1" x14ac:dyDescent="0.2">
      <c r="H4806" s="36"/>
    </row>
    <row r="4807" spans="8:8" s="32" customFormat="1" ht="12.75" customHeight="1" x14ac:dyDescent="0.2">
      <c r="H4807" s="36"/>
    </row>
    <row r="4808" spans="8:8" s="32" customFormat="1" ht="12.75" customHeight="1" x14ac:dyDescent="0.2">
      <c r="H4808" s="36"/>
    </row>
    <row r="4809" spans="8:8" s="32" customFormat="1" ht="12.75" customHeight="1" x14ac:dyDescent="0.2">
      <c r="H4809" s="36"/>
    </row>
    <row r="4810" spans="8:8" s="32" customFormat="1" ht="12.75" customHeight="1" x14ac:dyDescent="0.2">
      <c r="H4810" s="36"/>
    </row>
    <row r="4811" spans="8:8" s="32" customFormat="1" ht="12.75" customHeight="1" x14ac:dyDescent="0.2">
      <c r="H4811" s="36"/>
    </row>
    <row r="4812" spans="8:8" s="32" customFormat="1" ht="12.75" customHeight="1" x14ac:dyDescent="0.2">
      <c r="H4812" s="36"/>
    </row>
    <row r="4813" spans="8:8" s="32" customFormat="1" ht="12.75" customHeight="1" x14ac:dyDescent="0.2">
      <c r="H4813" s="36"/>
    </row>
    <row r="4814" spans="8:8" s="32" customFormat="1" ht="12.75" customHeight="1" x14ac:dyDescent="0.2">
      <c r="H4814" s="36"/>
    </row>
    <row r="4815" spans="8:8" s="32" customFormat="1" ht="12.75" customHeight="1" x14ac:dyDescent="0.2">
      <c r="H4815" s="36"/>
    </row>
    <row r="4816" spans="8:8" s="32" customFormat="1" ht="12.75" customHeight="1" x14ac:dyDescent="0.2">
      <c r="H4816" s="36"/>
    </row>
    <row r="4817" spans="8:8" s="32" customFormat="1" ht="12.75" customHeight="1" x14ac:dyDescent="0.2">
      <c r="H4817" s="36"/>
    </row>
    <row r="4818" spans="8:8" s="32" customFormat="1" ht="12.75" customHeight="1" x14ac:dyDescent="0.2">
      <c r="H4818" s="36"/>
    </row>
    <row r="4819" spans="8:8" s="32" customFormat="1" ht="12.75" customHeight="1" x14ac:dyDescent="0.2">
      <c r="H4819" s="36"/>
    </row>
    <row r="4820" spans="8:8" s="32" customFormat="1" ht="12.75" customHeight="1" x14ac:dyDescent="0.2">
      <c r="H4820" s="36"/>
    </row>
    <row r="4821" spans="8:8" s="32" customFormat="1" ht="12.75" customHeight="1" x14ac:dyDescent="0.2">
      <c r="H4821" s="36"/>
    </row>
    <row r="4822" spans="8:8" s="32" customFormat="1" ht="12.75" customHeight="1" x14ac:dyDescent="0.2">
      <c r="H4822" s="36"/>
    </row>
    <row r="4823" spans="8:8" s="32" customFormat="1" ht="12.75" customHeight="1" x14ac:dyDescent="0.2">
      <c r="H4823" s="36"/>
    </row>
    <row r="4824" spans="8:8" s="32" customFormat="1" ht="12.75" customHeight="1" x14ac:dyDescent="0.2">
      <c r="H4824" s="36"/>
    </row>
    <row r="4825" spans="8:8" s="32" customFormat="1" ht="12.75" customHeight="1" x14ac:dyDescent="0.2">
      <c r="H4825" s="36"/>
    </row>
    <row r="4826" spans="8:8" s="32" customFormat="1" ht="12.75" customHeight="1" x14ac:dyDescent="0.2">
      <c r="H4826" s="36"/>
    </row>
    <row r="4827" spans="8:8" s="32" customFormat="1" ht="12.75" customHeight="1" x14ac:dyDescent="0.2">
      <c r="H4827" s="36"/>
    </row>
    <row r="4828" spans="8:8" s="32" customFormat="1" ht="12.75" customHeight="1" x14ac:dyDescent="0.2">
      <c r="H4828" s="36"/>
    </row>
    <row r="4829" spans="8:8" s="32" customFormat="1" ht="12.75" customHeight="1" x14ac:dyDescent="0.2">
      <c r="H4829" s="36"/>
    </row>
    <row r="4830" spans="8:8" s="32" customFormat="1" ht="12.75" customHeight="1" x14ac:dyDescent="0.2">
      <c r="H4830" s="36"/>
    </row>
    <row r="4831" spans="8:8" s="32" customFormat="1" ht="12.75" customHeight="1" x14ac:dyDescent="0.2">
      <c r="H4831" s="36"/>
    </row>
    <row r="4832" spans="8:8" s="32" customFormat="1" ht="12.75" customHeight="1" x14ac:dyDescent="0.2">
      <c r="H4832" s="36"/>
    </row>
    <row r="4833" spans="8:8" s="32" customFormat="1" ht="12.75" customHeight="1" x14ac:dyDescent="0.2">
      <c r="H4833" s="36"/>
    </row>
    <row r="4834" spans="8:8" s="32" customFormat="1" ht="12.75" customHeight="1" x14ac:dyDescent="0.2">
      <c r="H4834" s="36"/>
    </row>
    <row r="4835" spans="8:8" s="32" customFormat="1" ht="12.75" customHeight="1" x14ac:dyDescent="0.2">
      <c r="H4835" s="36"/>
    </row>
    <row r="4836" spans="8:8" s="32" customFormat="1" ht="12.75" customHeight="1" x14ac:dyDescent="0.2">
      <c r="H4836" s="36"/>
    </row>
    <row r="4837" spans="8:8" s="32" customFormat="1" ht="12.75" customHeight="1" x14ac:dyDescent="0.2">
      <c r="H4837" s="36"/>
    </row>
    <row r="4838" spans="8:8" s="32" customFormat="1" ht="12.75" customHeight="1" x14ac:dyDescent="0.2">
      <c r="H4838" s="36"/>
    </row>
    <row r="4839" spans="8:8" s="32" customFormat="1" ht="12.75" customHeight="1" x14ac:dyDescent="0.2">
      <c r="H4839" s="36"/>
    </row>
    <row r="4840" spans="8:8" s="32" customFormat="1" ht="12.75" customHeight="1" x14ac:dyDescent="0.2">
      <c r="H4840" s="36"/>
    </row>
    <row r="4841" spans="8:8" s="32" customFormat="1" ht="12.75" customHeight="1" x14ac:dyDescent="0.2">
      <c r="H4841" s="36"/>
    </row>
    <row r="4842" spans="8:8" s="32" customFormat="1" ht="12.75" customHeight="1" x14ac:dyDescent="0.2">
      <c r="H4842" s="36"/>
    </row>
    <row r="4843" spans="8:8" s="32" customFormat="1" ht="12.75" customHeight="1" x14ac:dyDescent="0.2">
      <c r="H4843" s="36"/>
    </row>
    <row r="4844" spans="8:8" s="32" customFormat="1" ht="12.75" customHeight="1" x14ac:dyDescent="0.2">
      <c r="H4844" s="36"/>
    </row>
    <row r="4845" spans="8:8" s="32" customFormat="1" ht="12.75" customHeight="1" x14ac:dyDescent="0.2">
      <c r="H4845" s="36"/>
    </row>
    <row r="4846" spans="8:8" s="32" customFormat="1" ht="12.75" customHeight="1" x14ac:dyDescent="0.2">
      <c r="H4846" s="36"/>
    </row>
    <row r="4847" spans="8:8" s="32" customFormat="1" ht="12.75" customHeight="1" x14ac:dyDescent="0.2">
      <c r="H4847" s="36"/>
    </row>
    <row r="4848" spans="8:8" s="32" customFormat="1" ht="12.75" customHeight="1" x14ac:dyDescent="0.2">
      <c r="H4848" s="36"/>
    </row>
    <row r="4849" spans="8:8" s="32" customFormat="1" ht="12.75" customHeight="1" x14ac:dyDescent="0.2">
      <c r="H4849" s="36"/>
    </row>
    <row r="4850" spans="8:8" s="32" customFormat="1" ht="12.75" customHeight="1" x14ac:dyDescent="0.2">
      <c r="H4850" s="36"/>
    </row>
    <row r="4851" spans="8:8" s="32" customFormat="1" ht="12.75" customHeight="1" x14ac:dyDescent="0.2">
      <c r="H4851" s="36"/>
    </row>
    <row r="4852" spans="8:8" s="32" customFormat="1" ht="12.75" customHeight="1" x14ac:dyDescent="0.2">
      <c r="H4852" s="36"/>
    </row>
    <row r="4853" spans="8:8" s="32" customFormat="1" ht="12.75" customHeight="1" x14ac:dyDescent="0.2">
      <c r="H4853" s="36"/>
    </row>
    <row r="4854" spans="8:8" s="32" customFormat="1" ht="12.75" customHeight="1" x14ac:dyDescent="0.2">
      <c r="H4854" s="36"/>
    </row>
    <row r="4855" spans="8:8" s="32" customFormat="1" ht="12.75" customHeight="1" x14ac:dyDescent="0.2">
      <c r="H4855" s="36"/>
    </row>
    <row r="4856" spans="8:8" s="32" customFormat="1" ht="12.75" customHeight="1" x14ac:dyDescent="0.2">
      <c r="H4856" s="36"/>
    </row>
    <row r="4857" spans="8:8" s="32" customFormat="1" ht="12.75" customHeight="1" x14ac:dyDescent="0.2">
      <c r="H4857" s="36"/>
    </row>
    <row r="4858" spans="8:8" s="32" customFormat="1" ht="12.75" customHeight="1" x14ac:dyDescent="0.2">
      <c r="H4858" s="36"/>
    </row>
    <row r="4859" spans="8:8" s="32" customFormat="1" ht="12.75" customHeight="1" x14ac:dyDescent="0.2">
      <c r="H4859" s="36"/>
    </row>
    <row r="4860" spans="8:8" s="32" customFormat="1" ht="12.75" customHeight="1" x14ac:dyDescent="0.2">
      <c r="H4860" s="36"/>
    </row>
    <row r="4861" spans="8:8" s="32" customFormat="1" ht="12.75" customHeight="1" x14ac:dyDescent="0.2">
      <c r="H4861" s="36"/>
    </row>
    <row r="4862" spans="8:8" s="32" customFormat="1" ht="12.75" customHeight="1" x14ac:dyDescent="0.2">
      <c r="H4862" s="36"/>
    </row>
    <row r="4863" spans="8:8" s="32" customFormat="1" ht="12.75" customHeight="1" x14ac:dyDescent="0.2">
      <c r="H4863" s="36"/>
    </row>
    <row r="4864" spans="8:8" s="32" customFormat="1" ht="12.75" customHeight="1" x14ac:dyDescent="0.2">
      <c r="H4864" s="36"/>
    </row>
    <row r="4865" spans="8:8" s="32" customFormat="1" ht="12.75" customHeight="1" x14ac:dyDescent="0.2">
      <c r="H4865" s="36"/>
    </row>
    <row r="4866" spans="8:8" s="32" customFormat="1" ht="12.75" customHeight="1" x14ac:dyDescent="0.2">
      <c r="H4866" s="36"/>
    </row>
    <row r="4867" spans="8:8" s="32" customFormat="1" ht="12.75" customHeight="1" x14ac:dyDescent="0.2">
      <c r="H4867" s="36"/>
    </row>
    <row r="4868" spans="8:8" s="32" customFormat="1" ht="12.75" customHeight="1" x14ac:dyDescent="0.2">
      <c r="H4868" s="36"/>
    </row>
    <row r="4869" spans="8:8" s="32" customFormat="1" ht="12.75" customHeight="1" x14ac:dyDescent="0.2">
      <c r="H4869" s="36"/>
    </row>
    <row r="4870" spans="8:8" s="32" customFormat="1" ht="12.75" customHeight="1" x14ac:dyDescent="0.2">
      <c r="H4870" s="36"/>
    </row>
    <row r="4871" spans="8:8" s="32" customFormat="1" ht="12.75" customHeight="1" x14ac:dyDescent="0.2">
      <c r="H4871" s="36"/>
    </row>
    <row r="4872" spans="8:8" s="32" customFormat="1" ht="12.75" customHeight="1" x14ac:dyDescent="0.2">
      <c r="H4872" s="36"/>
    </row>
    <row r="4873" spans="8:8" s="32" customFormat="1" ht="12.75" customHeight="1" x14ac:dyDescent="0.2">
      <c r="H4873" s="36"/>
    </row>
    <row r="4874" spans="8:8" s="32" customFormat="1" ht="12.75" customHeight="1" x14ac:dyDescent="0.2">
      <c r="H4874" s="36"/>
    </row>
    <row r="4875" spans="8:8" s="32" customFormat="1" ht="12.75" customHeight="1" x14ac:dyDescent="0.2">
      <c r="H4875" s="36"/>
    </row>
    <row r="4876" spans="8:8" s="32" customFormat="1" ht="12.75" customHeight="1" x14ac:dyDescent="0.2">
      <c r="H4876" s="36"/>
    </row>
    <row r="4877" spans="8:8" s="32" customFormat="1" ht="12.75" customHeight="1" x14ac:dyDescent="0.2">
      <c r="H4877" s="36"/>
    </row>
    <row r="4878" spans="8:8" s="32" customFormat="1" ht="12.75" customHeight="1" x14ac:dyDescent="0.2">
      <c r="H4878" s="36"/>
    </row>
    <row r="4879" spans="8:8" s="32" customFormat="1" ht="12.75" customHeight="1" x14ac:dyDescent="0.2">
      <c r="H4879" s="36"/>
    </row>
    <row r="4880" spans="8:8" s="32" customFormat="1" ht="12.75" customHeight="1" x14ac:dyDescent="0.2">
      <c r="H4880" s="36"/>
    </row>
    <row r="4881" spans="8:8" s="32" customFormat="1" ht="12.75" customHeight="1" x14ac:dyDescent="0.2">
      <c r="H4881" s="36"/>
    </row>
    <row r="4882" spans="8:8" s="32" customFormat="1" ht="12.75" customHeight="1" x14ac:dyDescent="0.2">
      <c r="H4882" s="36"/>
    </row>
    <row r="4883" spans="8:8" s="32" customFormat="1" ht="12.75" customHeight="1" x14ac:dyDescent="0.2">
      <c r="H4883" s="36"/>
    </row>
    <row r="4884" spans="8:8" s="32" customFormat="1" ht="12.75" customHeight="1" x14ac:dyDescent="0.2">
      <c r="H4884" s="36"/>
    </row>
    <row r="4885" spans="8:8" s="32" customFormat="1" ht="12.75" customHeight="1" x14ac:dyDescent="0.2">
      <c r="H4885" s="36"/>
    </row>
    <row r="4886" spans="8:8" s="32" customFormat="1" ht="12.75" customHeight="1" x14ac:dyDescent="0.2">
      <c r="H4886" s="36"/>
    </row>
    <row r="4887" spans="8:8" s="32" customFormat="1" ht="12.75" customHeight="1" x14ac:dyDescent="0.2">
      <c r="H4887" s="36"/>
    </row>
    <row r="4888" spans="8:8" s="32" customFormat="1" ht="12.75" customHeight="1" x14ac:dyDescent="0.2">
      <c r="H4888" s="36"/>
    </row>
    <row r="4889" spans="8:8" s="32" customFormat="1" ht="12.75" customHeight="1" x14ac:dyDescent="0.2">
      <c r="H4889" s="36"/>
    </row>
    <row r="4890" spans="8:8" s="32" customFormat="1" ht="12.75" customHeight="1" x14ac:dyDescent="0.2">
      <c r="H4890" s="36"/>
    </row>
    <row r="4891" spans="8:8" s="32" customFormat="1" ht="12.75" customHeight="1" x14ac:dyDescent="0.2">
      <c r="H4891" s="36"/>
    </row>
    <row r="4892" spans="8:8" s="32" customFormat="1" ht="12.75" customHeight="1" x14ac:dyDescent="0.2">
      <c r="H4892" s="36"/>
    </row>
    <row r="4893" spans="8:8" s="32" customFormat="1" ht="12.75" customHeight="1" x14ac:dyDescent="0.2">
      <c r="H4893" s="36"/>
    </row>
    <row r="4894" spans="8:8" s="32" customFormat="1" ht="12.75" customHeight="1" x14ac:dyDescent="0.2">
      <c r="H4894" s="36"/>
    </row>
    <row r="4895" spans="8:8" s="32" customFormat="1" ht="12.75" customHeight="1" x14ac:dyDescent="0.2">
      <c r="H4895" s="36"/>
    </row>
    <row r="4896" spans="8:8" s="32" customFormat="1" ht="12.75" customHeight="1" x14ac:dyDescent="0.2">
      <c r="H4896" s="36"/>
    </row>
    <row r="4897" spans="8:8" s="32" customFormat="1" ht="12.75" customHeight="1" x14ac:dyDescent="0.2">
      <c r="H4897" s="36"/>
    </row>
    <row r="4898" spans="8:8" s="32" customFormat="1" ht="12.75" customHeight="1" x14ac:dyDescent="0.2">
      <c r="H4898" s="36"/>
    </row>
    <row r="4899" spans="8:8" s="32" customFormat="1" ht="12.75" customHeight="1" x14ac:dyDescent="0.2">
      <c r="H4899" s="36"/>
    </row>
    <row r="4900" spans="8:8" s="32" customFormat="1" ht="12.75" customHeight="1" x14ac:dyDescent="0.2">
      <c r="H4900" s="36"/>
    </row>
    <row r="4901" spans="8:8" s="32" customFormat="1" ht="12.75" customHeight="1" x14ac:dyDescent="0.2">
      <c r="H4901" s="36"/>
    </row>
    <row r="4902" spans="8:8" s="32" customFormat="1" ht="12.75" customHeight="1" x14ac:dyDescent="0.2">
      <c r="H4902" s="36"/>
    </row>
    <row r="4903" spans="8:8" s="32" customFormat="1" ht="12.75" customHeight="1" x14ac:dyDescent="0.2">
      <c r="H4903" s="36"/>
    </row>
    <row r="4904" spans="8:8" s="32" customFormat="1" ht="12.75" customHeight="1" x14ac:dyDescent="0.2">
      <c r="H4904" s="36"/>
    </row>
    <row r="4905" spans="8:8" s="32" customFormat="1" ht="12.75" customHeight="1" x14ac:dyDescent="0.2">
      <c r="H4905" s="36"/>
    </row>
    <row r="4906" spans="8:8" s="32" customFormat="1" ht="12.75" customHeight="1" x14ac:dyDescent="0.2">
      <c r="H4906" s="36"/>
    </row>
    <row r="4907" spans="8:8" s="32" customFormat="1" ht="12.75" customHeight="1" x14ac:dyDescent="0.2">
      <c r="H4907" s="36"/>
    </row>
    <row r="4908" spans="8:8" s="32" customFormat="1" ht="12.75" customHeight="1" x14ac:dyDescent="0.2">
      <c r="H4908" s="36"/>
    </row>
    <row r="4909" spans="8:8" s="32" customFormat="1" ht="12.75" customHeight="1" x14ac:dyDescent="0.2">
      <c r="H4909" s="36"/>
    </row>
    <row r="4910" spans="8:8" s="32" customFormat="1" ht="12.75" customHeight="1" x14ac:dyDescent="0.2">
      <c r="H4910" s="36"/>
    </row>
    <row r="4911" spans="8:8" s="32" customFormat="1" ht="12.75" customHeight="1" x14ac:dyDescent="0.2">
      <c r="H4911" s="36"/>
    </row>
    <row r="4912" spans="8:8" s="32" customFormat="1" ht="12.75" customHeight="1" x14ac:dyDescent="0.2">
      <c r="H4912" s="36"/>
    </row>
    <row r="4913" spans="8:8" s="32" customFormat="1" ht="12.75" customHeight="1" x14ac:dyDescent="0.2">
      <c r="H4913" s="36"/>
    </row>
    <row r="4914" spans="8:8" s="32" customFormat="1" ht="12.75" customHeight="1" x14ac:dyDescent="0.2">
      <c r="H4914" s="36"/>
    </row>
    <row r="4915" spans="8:8" s="32" customFormat="1" ht="12.75" customHeight="1" x14ac:dyDescent="0.2">
      <c r="H4915" s="36"/>
    </row>
    <row r="4916" spans="8:8" s="32" customFormat="1" ht="12.75" customHeight="1" x14ac:dyDescent="0.2">
      <c r="H4916" s="36"/>
    </row>
    <row r="4917" spans="8:8" s="32" customFormat="1" ht="12.75" customHeight="1" x14ac:dyDescent="0.2">
      <c r="H4917" s="36"/>
    </row>
    <row r="4918" spans="8:8" s="32" customFormat="1" ht="12.75" customHeight="1" x14ac:dyDescent="0.2">
      <c r="H4918" s="36"/>
    </row>
    <row r="4919" spans="8:8" s="32" customFormat="1" ht="12.75" customHeight="1" x14ac:dyDescent="0.2">
      <c r="H4919" s="36"/>
    </row>
    <row r="4920" spans="8:8" s="32" customFormat="1" ht="12.75" customHeight="1" x14ac:dyDescent="0.2">
      <c r="H4920" s="36"/>
    </row>
    <row r="4921" spans="8:8" s="32" customFormat="1" ht="12.75" customHeight="1" x14ac:dyDescent="0.2">
      <c r="H4921" s="36"/>
    </row>
    <row r="4922" spans="8:8" s="32" customFormat="1" ht="12.75" customHeight="1" x14ac:dyDescent="0.2">
      <c r="H4922" s="36"/>
    </row>
    <row r="4923" spans="8:8" s="32" customFormat="1" ht="12.75" customHeight="1" x14ac:dyDescent="0.2">
      <c r="H4923" s="36"/>
    </row>
    <row r="4924" spans="8:8" s="32" customFormat="1" ht="12.75" customHeight="1" x14ac:dyDescent="0.2">
      <c r="H4924" s="36"/>
    </row>
    <row r="4925" spans="8:8" s="32" customFormat="1" ht="12.75" customHeight="1" x14ac:dyDescent="0.2">
      <c r="H4925" s="36"/>
    </row>
    <row r="4926" spans="8:8" s="32" customFormat="1" ht="12.75" customHeight="1" x14ac:dyDescent="0.2">
      <c r="H4926" s="36"/>
    </row>
    <row r="4927" spans="8:8" s="32" customFormat="1" ht="12.75" customHeight="1" x14ac:dyDescent="0.2">
      <c r="H4927" s="36"/>
    </row>
    <row r="4928" spans="8:8" s="32" customFormat="1" ht="12.75" customHeight="1" x14ac:dyDescent="0.2">
      <c r="H4928" s="36"/>
    </row>
    <row r="4929" spans="8:8" s="32" customFormat="1" ht="12.75" customHeight="1" x14ac:dyDescent="0.2">
      <c r="H4929" s="36"/>
    </row>
    <row r="4930" spans="8:8" s="32" customFormat="1" ht="12.75" customHeight="1" x14ac:dyDescent="0.2">
      <c r="H4930" s="36"/>
    </row>
    <row r="4931" spans="8:8" s="32" customFormat="1" ht="12.75" customHeight="1" x14ac:dyDescent="0.2">
      <c r="H4931" s="36"/>
    </row>
    <row r="4932" spans="8:8" s="32" customFormat="1" ht="12.75" customHeight="1" x14ac:dyDescent="0.2">
      <c r="H4932" s="36"/>
    </row>
    <row r="4933" spans="8:8" s="32" customFormat="1" ht="12.75" customHeight="1" x14ac:dyDescent="0.2">
      <c r="H4933" s="36"/>
    </row>
    <row r="4934" spans="8:8" s="32" customFormat="1" ht="12.75" customHeight="1" x14ac:dyDescent="0.2">
      <c r="H4934" s="36"/>
    </row>
    <row r="4935" spans="8:8" s="32" customFormat="1" ht="12.75" customHeight="1" x14ac:dyDescent="0.2">
      <c r="H4935" s="36"/>
    </row>
    <row r="4936" spans="8:8" s="32" customFormat="1" ht="12.75" customHeight="1" x14ac:dyDescent="0.2">
      <c r="H4936" s="36"/>
    </row>
    <row r="4937" spans="8:8" s="32" customFormat="1" ht="12.75" customHeight="1" x14ac:dyDescent="0.2">
      <c r="H4937" s="36"/>
    </row>
    <row r="4938" spans="8:8" s="32" customFormat="1" ht="12.75" customHeight="1" x14ac:dyDescent="0.2">
      <c r="H4938" s="36"/>
    </row>
    <row r="4939" spans="8:8" s="32" customFormat="1" ht="12.75" customHeight="1" x14ac:dyDescent="0.2">
      <c r="H4939" s="36"/>
    </row>
    <row r="4940" spans="8:8" s="32" customFormat="1" ht="12.75" customHeight="1" x14ac:dyDescent="0.2">
      <c r="H4940" s="36"/>
    </row>
    <row r="4941" spans="8:8" s="32" customFormat="1" ht="12.75" customHeight="1" x14ac:dyDescent="0.2">
      <c r="H4941" s="36"/>
    </row>
    <row r="4942" spans="8:8" s="32" customFormat="1" ht="12.75" customHeight="1" x14ac:dyDescent="0.2">
      <c r="H4942" s="36"/>
    </row>
    <row r="4943" spans="8:8" s="32" customFormat="1" ht="12.75" customHeight="1" x14ac:dyDescent="0.2">
      <c r="H4943" s="36"/>
    </row>
    <row r="4944" spans="8:8" s="32" customFormat="1" ht="12.75" customHeight="1" x14ac:dyDescent="0.2">
      <c r="H4944" s="36"/>
    </row>
    <row r="4945" spans="8:8" s="32" customFormat="1" ht="12.75" customHeight="1" x14ac:dyDescent="0.2">
      <c r="H4945" s="36"/>
    </row>
    <row r="4946" spans="8:8" s="32" customFormat="1" ht="12.75" customHeight="1" x14ac:dyDescent="0.2">
      <c r="H4946" s="36"/>
    </row>
    <row r="4947" spans="8:8" s="32" customFormat="1" ht="12.75" customHeight="1" x14ac:dyDescent="0.2">
      <c r="H4947" s="36"/>
    </row>
    <row r="4948" spans="8:8" s="32" customFormat="1" ht="12.75" customHeight="1" x14ac:dyDescent="0.2">
      <c r="H4948" s="36"/>
    </row>
    <row r="4949" spans="8:8" s="32" customFormat="1" ht="12.75" customHeight="1" x14ac:dyDescent="0.2">
      <c r="H4949" s="36"/>
    </row>
    <row r="4950" spans="8:8" s="32" customFormat="1" ht="12.75" customHeight="1" x14ac:dyDescent="0.2">
      <c r="H4950" s="36"/>
    </row>
    <row r="4951" spans="8:8" s="32" customFormat="1" ht="12.75" customHeight="1" x14ac:dyDescent="0.2">
      <c r="H4951" s="36"/>
    </row>
    <row r="4952" spans="8:8" s="32" customFormat="1" ht="12.75" customHeight="1" x14ac:dyDescent="0.2">
      <c r="H4952" s="36"/>
    </row>
    <row r="4953" spans="8:8" s="32" customFormat="1" ht="12.75" customHeight="1" x14ac:dyDescent="0.2">
      <c r="H4953" s="36"/>
    </row>
    <row r="4954" spans="8:8" s="32" customFormat="1" ht="12.75" customHeight="1" x14ac:dyDescent="0.2">
      <c r="H4954" s="36"/>
    </row>
    <row r="4955" spans="8:8" s="32" customFormat="1" ht="12.75" customHeight="1" x14ac:dyDescent="0.2">
      <c r="H4955" s="36"/>
    </row>
    <row r="4956" spans="8:8" s="32" customFormat="1" ht="12.75" customHeight="1" x14ac:dyDescent="0.2">
      <c r="H4956" s="36"/>
    </row>
    <row r="4957" spans="8:8" s="32" customFormat="1" ht="12.75" customHeight="1" x14ac:dyDescent="0.2">
      <c r="H4957" s="36"/>
    </row>
    <row r="4958" spans="8:8" s="32" customFormat="1" ht="12.75" customHeight="1" x14ac:dyDescent="0.2">
      <c r="H4958" s="36"/>
    </row>
    <row r="4959" spans="8:8" s="32" customFormat="1" ht="12.75" customHeight="1" x14ac:dyDescent="0.2">
      <c r="H4959" s="36"/>
    </row>
    <row r="4960" spans="8:8" s="32" customFormat="1" ht="12.75" customHeight="1" x14ac:dyDescent="0.2">
      <c r="H4960" s="36"/>
    </row>
    <row r="4961" spans="8:8" s="32" customFormat="1" ht="12.75" customHeight="1" x14ac:dyDescent="0.2">
      <c r="H4961" s="36"/>
    </row>
    <row r="4962" spans="8:8" s="32" customFormat="1" ht="12.75" customHeight="1" x14ac:dyDescent="0.2">
      <c r="H4962" s="36"/>
    </row>
    <row r="4963" spans="8:8" s="32" customFormat="1" ht="12.75" customHeight="1" x14ac:dyDescent="0.2">
      <c r="H4963" s="36"/>
    </row>
    <row r="4964" spans="8:8" s="32" customFormat="1" ht="12.75" customHeight="1" x14ac:dyDescent="0.2">
      <c r="H4964" s="36"/>
    </row>
    <row r="4965" spans="8:8" s="32" customFormat="1" ht="12.75" customHeight="1" x14ac:dyDescent="0.2">
      <c r="H4965" s="36"/>
    </row>
    <row r="4966" spans="8:8" s="32" customFormat="1" ht="12.75" customHeight="1" x14ac:dyDescent="0.2">
      <c r="H4966" s="36"/>
    </row>
    <row r="4967" spans="8:8" s="32" customFormat="1" ht="12.75" customHeight="1" x14ac:dyDescent="0.2">
      <c r="H4967" s="36"/>
    </row>
    <row r="4968" spans="8:8" s="32" customFormat="1" ht="12.75" customHeight="1" x14ac:dyDescent="0.2">
      <c r="H4968" s="36"/>
    </row>
    <row r="4969" spans="8:8" s="32" customFormat="1" ht="12.75" customHeight="1" x14ac:dyDescent="0.2">
      <c r="H4969" s="36"/>
    </row>
    <row r="4970" spans="8:8" s="32" customFormat="1" ht="12.75" customHeight="1" x14ac:dyDescent="0.2">
      <c r="H4970" s="36"/>
    </row>
    <row r="4971" spans="8:8" s="32" customFormat="1" ht="12.75" customHeight="1" x14ac:dyDescent="0.2">
      <c r="H4971" s="36"/>
    </row>
    <row r="4972" spans="8:8" s="32" customFormat="1" ht="12.75" customHeight="1" x14ac:dyDescent="0.2">
      <c r="H4972" s="36"/>
    </row>
    <row r="4973" spans="8:8" s="32" customFormat="1" ht="12.75" customHeight="1" x14ac:dyDescent="0.2">
      <c r="H4973" s="36"/>
    </row>
    <row r="4974" spans="8:8" s="32" customFormat="1" ht="12.75" customHeight="1" x14ac:dyDescent="0.2">
      <c r="H4974" s="36"/>
    </row>
    <row r="4975" spans="8:8" s="32" customFormat="1" ht="12.75" customHeight="1" x14ac:dyDescent="0.2">
      <c r="H4975" s="36"/>
    </row>
    <row r="4976" spans="8:8" s="32" customFormat="1" ht="12.75" customHeight="1" x14ac:dyDescent="0.2">
      <c r="H4976" s="36"/>
    </row>
    <row r="4977" spans="8:8" s="32" customFormat="1" ht="12.75" customHeight="1" x14ac:dyDescent="0.2">
      <c r="H4977" s="36"/>
    </row>
    <row r="4978" spans="8:8" s="32" customFormat="1" ht="12.75" customHeight="1" x14ac:dyDescent="0.2">
      <c r="H4978" s="36"/>
    </row>
    <row r="4979" spans="8:8" s="32" customFormat="1" ht="12.75" customHeight="1" x14ac:dyDescent="0.2">
      <c r="H4979" s="36"/>
    </row>
    <row r="4980" spans="8:8" s="32" customFormat="1" ht="12.75" customHeight="1" x14ac:dyDescent="0.2">
      <c r="H4980" s="36"/>
    </row>
    <row r="4981" spans="8:8" s="32" customFormat="1" ht="12.75" customHeight="1" x14ac:dyDescent="0.2">
      <c r="H4981" s="36"/>
    </row>
    <row r="4982" spans="8:8" s="32" customFormat="1" ht="12.75" customHeight="1" x14ac:dyDescent="0.2">
      <c r="H4982" s="36"/>
    </row>
    <row r="4983" spans="8:8" s="32" customFormat="1" ht="12.75" customHeight="1" x14ac:dyDescent="0.2">
      <c r="H4983" s="36"/>
    </row>
    <row r="4984" spans="8:8" s="32" customFormat="1" ht="12.75" customHeight="1" x14ac:dyDescent="0.2">
      <c r="H4984" s="36"/>
    </row>
    <row r="4985" spans="8:8" s="32" customFormat="1" ht="12.75" customHeight="1" x14ac:dyDescent="0.2">
      <c r="H4985" s="36"/>
    </row>
    <row r="4986" spans="8:8" s="32" customFormat="1" ht="12.75" customHeight="1" x14ac:dyDescent="0.2">
      <c r="H4986" s="36"/>
    </row>
    <row r="4987" spans="8:8" s="32" customFormat="1" ht="12.75" customHeight="1" x14ac:dyDescent="0.2">
      <c r="H4987" s="36"/>
    </row>
    <row r="4988" spans="8:8" s="32" customFormat="1" ht="12.75" customHeight="1" x14ac:dyDescent="0.2">
      <c r="H4988" s="36"/>
    </row>
    <row r="4989" spans="8:8" s="32" customFormat="1" ht="12.75" customHeight="1" x14ac:dyDescent="0.2">
      <c r="H4989" s="36"/>
    </row>
    <row r="4990" spans="8:8" s="32" customFormat="1" ht="12.75" customHeight="1" x14ac:dyDescent="0.2">
      <c r="H4990" s="36"/>
    </row>
    <row r="4991" spans="8:8" s="32" customFormat="1" ht="12.75" customHeight="1" x14ac:dyDescent="0.2">
      <c r="H4991" s="36"/>
    </row>
    <row r="4992" spans="8:8" s="32" customFormat="1" ht="12.75" customHeight="1" x14ac:dyDescent="0.2">
      <c r="H4992" s="36"/>
    </row>
    <row r="4993" spans="8:8" s="32" customFormat="1" ht="12.75" customHeight="1" x14ac:dyDescent="0.2">
      <c r="H4993" s="36"/>
    </row>
    <row r="4994" spans="8:8" s="32" customFormat="1" ht="12.75" customHeight="1" x14ac:dyDescent="0.2">
      <c r="H4994" s="36"/>
    </row>
    <row r="4995" spans="8:8" s="32" customFormat="1" ht="12.75" customHeight="1" x14ac:dyDescent="0.2">
      <c r="H4995" s="36"/>
    </row>
    <row r="4996" spans="8:8" s="32" customFormat="1" ht="12.75" customHeight="1" x14ac:dyDescent="0.2">
      <c r="H4996" s="36"/>
    </row>
    <row r="4997" spans="8:8" s="32" customFormat="1" ht="12.75" customHeight="1" x14ac:dyDescent="0.2">
      <c r="H4997" s="36"/>
    </row>
    <row r="4998" spans="8:8" s="32" customFormat="1" ht="12.75" customHeight="1" x14ac:dyDescent="0.2">
      <c r="H4998" s="36"/>
    </row>
    <row r="4999" spans="8:8" s="32" customFormat="1" ht="12.75" customHeight="1" x14ac:dyDescent="0.2">
      <c r="H4999" s="36"/>
    </row>
    <row r="5000" spans="8:8" s="32" customFormat="1" ht="12.75" customHeight="1" x14ac:dyDescent="0.2">
      <c r="H5000" s="36"/>
    </row>
    <row r="5001" spans="8:8" s="32" customFormat="1" ht="12.75" customHeight="1" x14ac:dyDescent="0.2">
      <c r="H5001" s="36"/>
    </row>
    <row r="5002" spans="8:8" s="32" customFormat="1" ht="12.75" customHeight="1" x14ac:dyDescent="0.2">
      <c r="H5002" s="36"/>
    </row>
    <row r="5003" spans="8:8" s="32" customFormat="1" ht="12.75" customHeight="1" x14ac:dyDescent="0.2">
      <c r="H5003" s="36"/>
    </row>
    <row r="5004" spans="8:8" s="32" customFormat="1" ht="12.75" customHeight="1" x14ac:dyDescent="0.2">
      <c r="H5004" s="36"/>
    </row>
    <row r="5005" spans="8:8" s="32" customFormat="1" ht="12.75" customHeight="1" x14ac:dyDescent="0.2">
      <c r="H5005" s="36"/>
    </row>
    <row r="5006" spans="8:8" s="32" customFormat="1" ht="12.75" customHeight="1" x14ac:dyDescent="0.2">
      <c r="H5006" s="36"/>
    </row>
    <row r="5007" spans="8:8" s="32" customFormat="1" ht="12.75" customHeight="1" x14ac:dyDescent="0.2">
      <c r="H5007" s="36"/>
    </row>
    <row r="5008" spans="8:8" s="32" customFormat="1" ht="12.75" customHeight="1" x14ac:dyDescent="0.2">
      <c r="H5008" s="36"/>
    </row>
    <row r="5009" spans="8:8" s="32" customFormat="1" ht="12.75" customHeight="1" x14ac:dyDescent="0.2">
      <c r="H5009" s="36"/>
    </row>
    <row r="5010" spans="8:8" s="32" customFormat="1" ht="12.75" customHeight="1" x14ac:dyDescent="0.2">
      <c r="H5010" s="36"/>
    </row>
    <row r="5011" spans="8:8" s="32" customFormat="1" ht="12.75" customHeight="1" x14ac:dyDescent="0.2">
      <c r="H5011" s="36"/>
    </row>
    <row r="5012" spans="8:8" s="32" customFormat="1" ht="12.75" customHeight="1" x14ac:dyDescent="0.2">
      <c r="H5012" s="36"/>
    </row>
    <row r="5013" spans="8:8" s="32" customFormat="1" ht="12.75" customHeight="1" x14ac:dyDescent="0.2">
      <c r="H5013" s="36"/>
    </row>
    <row r="5014" spans="8:8" s="32" customFormat="1" ht="12.75" customHeight="1" x14ac:dyDescent="0.2">
      <c r="H5014" s="36"/>
    </row>
    <row r="5015" spans="8:8" s="32" customFormat="1" ht="12.75" customHeight="1" x14ac:dyDescent="0.2">
      <c r="H5015" s="36"/>
    </row>
    <row r="5016" spans="8:8" s="32" customFormat="1" ht="12.75" customHeight="1" x14ac:dyDescent="0.2">
      <c r="H5016" s="36"/>
    </row>
    <row r="5017" spans="8:8" s="32" customFormat="1" ht="12.75" customHeight="1" x14ac:dyDescent="0.2">
      <c r="H5017" s="36"/>
    </row>
    <row r="5018" spans="8:8" s="32" customFormat="1" ht="12.75" customHeight="1" x14ac:dyDescent="0.2">
      <c r="H5018" s="36"/>
    </row>
    <row r="5019" spans="8:8" s="32" customFormat="1" ht="12.75" customHeight="1" x14ac:dyDescent="0.2">
      <c r="H5019" s="36"/>
    </row>
    <row r="5020" spans="8:8" s="32" customFormat="1" ht="12.75" customHeight="1" x14ac:dyDescent="0.2">
      <c r="H5020" s="36"/>
    </row>
    <row r="5021" spans="8:8" s="32" customFormat="1" ht="12.75" customHeight="1" x14ac:dyDescent="0.2">
      <c r="H5021" s="36"/>
    </row>
    <row r="5022" spans="8:8" s="32" customFormat="1" ht="12.75" customHeight="1" x14ac:dyDescent="0.2">
      <c r="H5022" s="36"/>
    </row>
    <row r="5023" spans="8:8" s="32" customFormat="1" ht="12.75" customHeight="1" x14ac:dyDescent="0.2">
      <c r="H5023" s="36"/>
    </row>
    <row r="5024" spans="8:8" s="32" customFormat="1" ht="12.75" customHeight="1" x14ac:dyDescent="0.2">
      <c r="H5024" s="36"/>
    </row>
    <row r="5025" spans="8:8" s="32" customFormat="1" ht="12.75" customHeight="1" x14ac:dyDescent="0.2">
      <c r="H5025" s="36"/>
    </row>
    <row r="5026" spans="8:8" s="32" customFormat="1" ht="12.75" customHeight="1" x14ac:dyDescent="0.2">
      <c r="H5026" s="36"/>
    </row>
    <row r="5027" spans="8:8" s="32" customFormat="1" ht="12.75" customHeight="1" x14ac:dyDescent="0.2">
      <c r="H5027" s="36"/>
    </row>
    <row r="5028" spans="8:8" s="32" customFormat="1" ht="12.75" customHeight="1" x14ac:dyDescent="0.2">
      <c r="H5028" s="36"/>
    </row>
    <row r="5029" spans="8:8" s="32" customFormat="1" ht="12.75" customHeight="1" x14ac:dyDescent="0.2">
      <c r="H5029" s="36"/>
    </row>
    <row r="5030" spans="8:8" s="32" customFormat="1" ht="12.75" customHeight="1" x14ac:dyDescent="0.2">
      <c r="H5030" s="36"/>
    </row>
    <row r="5031" spans="8:8" s="32" customFormat="1" ht="12.75" customHeight="1" x14ac:dyDescent="0.2">
      <c r="H5031" s="36"/>
    </row>
    <row r="5032" spans="8:8" s="32" customFormat="1" ht="12.75" customHeight="1" x14ac:dyDescent="0.2">
      <c r="H5032" s="36"/>
    </row>
    <row r="5033" spans="8:8" s="32" customFormat="1" ht="12.75" customHeight="1" x14ac:dyDescent="0.2">
      <c r="H5033" s="36"/>
    </row>
    <row r="5034" spans="8:8" s="32" customFormat="1" ht="12.75" customHeight="1" x14ac:dyDescent="0.2">
      <c r="H5034" s="36"/>
    </row>
    <row r="5035" spans="8:8" s="32" customFormat="1" ht="12.75" customHeight="1" x14ac:dyDescent="0.2">
      <c r="H5035" s="36"/>
    </row>
    <row r="5036" spans="8:8" s="32" customFormat="1" ht="12.75" customHeight="1" x14ac:dyDescent="0.2">
      <c r="H5036" s="36"/>
    </row>
    <row r="5037" spans="8:8" s="32" customFormat="1" ht="12.75" customHeight="1" x14ac:dyDescent="0.2">
      <c r="H5037" s="36"/>
    </row>
    <row r="5038" spans="8:8" s="32" customFormat="1" ht="12.75" customHeight="1" x14ac:dyDescent="0.2">
      <c r="H5038" s="36"/>
    </row>
    <row r="5039" spans="8:8" s="32" customFormat="1" ht="12.75" customHeight="1" x14ac:dyDescent="0.2">
      <c r="H5039" s="36"/>
    </row>
    <row r="5040" spans="8:8" s="32" customFormat="1" ht="12.75" customHeight="1" x14ac:dyDescent="0.2">
      <c r="H5040" s="36"/>
    </row>
    <row r="5041" spans="8:8" s="32" customFormat="1" ht="12.75" customHeight="1" x14ac:dyDescent="0.2">
      <c r="H5041" s="36"/>
    </row>
    <row r="5042" spans="8:8" s="32" customFormat="1" ht="12.75" customHeight="1" x14ac:dyDescent="0.2">
      <c r="H5042" s="36"/>
    </row>
    <row r="5043" spans="8:8" s="32" customFormat="1" ht="12.75" customHeight="1" x14ac:dyDescent="0.2">
      <c r="H5043" s="36"/>
    </row>
    <row r="5044" spans="8:8" s="32" customFormat="1" ht="12.75" customHeight="1" x14ac:dyDescent="0.2">
      <c r="H5044" s="36"/>
    </row>
    <row r="5045" spans="8:8" s="32" customFormat="1" ht="12.75" customHeight="1" x14ac:dyDescent="0.2">
      <c r="H5045" s="36"/>
    </row>
    <row r="5046" spans="8:8" s="32" customFormat="1" ht="12.75" customHeight="1" x14ac:dyDescent="0.2">
      <c r="H5046" s="36"/>
    </row>
    <row r="5047" spans="8:8" s="32" customFormat="1" ht="12.75" customHeight="1" x14ac:dyDescent="0.2">
      <c r="H5047" s="36"/>
    </row>
    <row r="5048" spans="8:8" s="32" customFormat="1" ht="12.75" customHeight="1" x14ac:dyDescent="0.2">
      <c r="H5048" s="36"/>
    </row>
    <row r="5049" spans="8:8" s="32" customFormat="1" ht="12.75" customHeight="1" x14ac:dyDescent="0.2">
      <c r="H5049" s="36"/>
    </row>
    <row r="5050" spans="8:8" s="32" customFormat="1" ht="12.75" customHeight="1" x14ac:dyDescent="0.2">
      <c r="H5050" s="36"/>
    </row>
    <row r="5051" spans="8:8" s="32" customFormat="1" ht="12.75" customHeight="1" x14ac:dyDescent="0.2">
      <c r="H5051" s="36"/>
    </row>
    <row r="5052" spans="8:8" s="32" customFormat="1" ht="12.75" customHeight="1" x14ac:dyDescent="0.2">
      <c r="H5052" s="36"/>
    </row>
    <row r="5053" spans="8:8" s="32" customFormat="1" ht="12.75" customHeight="1" x14ac:dyDescent="0.2">
      <c r="H5053" s="36"/>
    </row>
    <row r="5054" spans="8:8" s="32" customFormat="1" ht="12.75" customHeight="1" x14ac:dyDescent="0.2">
      <c r="H5054" s="36"/>
    </row>
    <row r="5055" spans="8:8" s="32" customFormat="1" ht="12.75" customHeight="1" x14ac:dyDescent="0.2">
      <c r="H5055" s="36"/>
    </row>
    <row r="5056" spans="8:8" s="32" customFormat="1" ht="12.75" customHeight="1" x14ac:dyDescent="0.2">
      <c r="H5056" s="36"/>
    </row>
    <row r="5057" spans="8:8" s="32" customFormat="1" ht="12.75" customHeight="1" x14ac:dyDescent="0.2">
      <c r="H5057" s="36"/>
    </row>
    <row r="5058" spans="8:8" s="32" customFormat="1" ht="12.75" customHeight="1" x14ac:dyDescent="0.2">
      <c r="H5058" s="36"/>
    </row>
    <row r="5059" spans="8:8" s="32" customFormat="1" ht="12.75" customHeight="1" x14ac:dyDescent="0.2">
      <c r="H5059" s="36"/>
    </row>
    <row r="5060" spans="8:8" s="32" customFormat="1" ht="12.75" customHeight="1" x14ac:dyDescent="0.2">
      <c r="H5060" s="36"/>
    </row>
    <row r="5061" spans="8:8" s="32" customFormat="1" ht="12.75" customHeight="1" x14ac:dyDescent="0.2">
      <c r="H5061" s="36"/>
    </row>
    <row r="5062" spans="8:8" s="32" customFormat="1" ht="12.75" customHeight="1" x14ac:dyDescent="0.2">
      <c r="H5062" s="36"/>
    </row>
    <row r="5063" spans="8:8" s="32" customFormat="1" ht="12.75" customHeight="1" x14ac:dyDescent="0.2">
      <c r="H5063" s="36"/>
    </row>
    <row r="5064" spans="8:8" s="32" customFormat="1" ht="12.75" customHeight="1" x14ac:dyDescent="0.2">
      <c r="H5064" s="36"/>
    </row>
    <row r="5065" spans="8:8" s="32" customFormat="1" ht="12.75" customHeight="1" x14ac:dyDescent="0.2">
      <c r="H5065" s="36"/>
    </row>
    <row r="5066" spans="8:8" s="32" customFormat="1" ht="12.75" customHeight="1" x14ac:dyDescent="0.2">
      <c r="H5066" s="36"/>
    </row>
    <row r="5067" spans="8:8" s="32" customFormat="1" ht="12.75" customHeight="1" x14ac:dyDescent="0.2">
      <c r="H5067" s="36"/>
    </row>
    <row r="5068" spans="8:8" s="32" customFormat="1" ht="12.75" customHeight="1" x14ac:dyDescent="0.2">
      <c r="H5068" s="36"/>
    </row>
    <row r="5069" spans="8:8" s="32" customFormat="1" ht="12.75" customHeight="1" x14ac:dyDescent="0.2">
      <c r="H5069" s="36"/>
    </row>
    <row r="5070" spans="8:8" s="32" customFormat="1" ht="12.75" customHeight="1" x14ac:dyDescent="0.2">
      <c r="H5070" s="36"/>
    </row>
    <row r="5071" spans="8:8" s="32" customFormat="1" ht="12.75" customHeight="1" x14ac:dyDescent="0.2">
      <c r="H5071" s="36"/>
    </row>
    <row r="5072" spans="8:8" s="32" customFormat="1" ht="12.75" customHeight="1" x14ac:dyDescent="0.2">
      <c r="H5072" s="36"/>
    </row>
    <row r="5073" spans="8:8" s="32" customFormat="1" ht="12.75" customHeight="1" x14ac:dyDescent="0.2">
      <c r="H5073" s="36"/>
    </row>
    <row r="5074" spans="8:8" s="32" customFormat="1" ht="12.75" customHeight="1" x14ac:dyDescent="0.2">
      <c r="H5074" s="36"/>
    </row>
    <row r="5075" spans="8:8" s="32" customFormat="1" ht="12.75" customHeight="1" x14ac:dyDescent="0.2">
      <c r="H5075" s="36"/>
    </row>
    <row r="5076" spans="8:8" s="32" customFormat="1" ht="12.75" customHeight="1" x14ac:dyDescent="0.2">
      <c r="H5076" s="36"/>
    </row>
    <row r="5077" spans="8:8" s="32" customFormat="1" ht="12.75" customHeight="1" x14ac:dyDescent="0.2">
      <c r="H5077" s="36"/>
    </row>
    <row r="5078" spans="8:8" s="32" customFormat="1" ht="12.75" customHeight="1" x14ac:dyDescent="0.2">
      <c r="H5078" s="36"/>
    </row>
    <row r="5079" spans="8:8" s="32" customFormat="1" ht="12.75" customHeight="1" x14ac:dyDescent="0.2">
      <c r="H5079" s="36"/>
    </row>
    <row r="5080" spans="8:8" s="32" customFormat="1" ht="12.75" customHeight="1" x14ac:dyDescent="0.2">
      <c r="H5080" s="36"/>
    </row>
    <row r="5081" spans="8:8" s="32" customFormat="1" ht="12.75" customHeight="1" x14ac:dyDescent="0.2">
      <c r="H5081" s="36"/>
    </row>
    <row r="5082" spans="8:8" s="32" customFormat="1" ht="12.75" customHeight="1" x14ac:dyDescent="0.2">
      <c r="H5082" s="36"/>
    </row>
    <row r="5083" spans="8:8" s="32" customFormat="1" ht="12.75" customHeight="1" x14ac:dyDescent="0.2">
      <c r="H5083" s="36"/>
    </row>
    <row r="5084" spans="8:8" s="32" customFormat="1" ht="12.75" customHeight="1" x14ac:dyDescent="0.2">
      <c r="H5084" s="36"/>
    </row>
    <row r="5085" spans="8:8" s="32" customFormat="1" ht="12.75" customHeight="1" x14ac:dyDescent="0.2">
      <c r="H5085" s="36"/>
    </row>
    <row r="5086" spans="8:8" s="32" customFormat="1" ht="12.75" customHeight="1" x14ac:dyDescent="0.2">
      <c r="H5086" s="36"/>
    </row>
    <row r="5087" spans="8:8" s="32" customFormat="1" ht="12.75" customHeight="1" x14ac:dyDescent="0.2">
      <c r="H5087" s="36"/>
    </row>
    <row r="5088" spans="8:8" s="32" customFormat="1" ht="12.75" customHeight="1" x14ac:dyDescent="0.2">
      <c r="H5088" s="36"/>
    </row>
    <row r="5089" spans="8:8" s="32" customFormat="1" ht="12.75" customHeight="1" x14ac:dyDescent="0.2">
      <c r="H5089" s="36"/>
    </row>
    <row r="5090" spans="8:8" s="32" customFormat="1" ht="12.75" customHeight="1" x14ac:dyDescent="0.2">
      <c r="H5090" s="36"/>
    </row>
    <row r="5091" spans="8:8" s="32" customFormat="1" ht="12.75" customHeight="1" x14ac:dyDescent="0.2">
      <c r="H5091" s="36"/>
    </row>
    <row r="5092" spans="8:8" s="32" customFormat="1" ht="12.75" customHeight="1" x14ac:dyDescent="0.2">
      <c r="H5092" s="36"/>
    </row>
    <row r="5093" spans="8:8" s="32" customFormat="1" ht="12.75" customHeight="1" x14ac:dyDescent="0.2">
      <c r="H5093" s="36"/>
    </row>
    <row r="5094" spans="8:8" s="32" customFormat="1" ht="12.75" customHeight="1" x14ac:dyDescent="0.2">
      <c r="H5094" s="36"/>
    </row>
    <row r="5095" spans="8:8" s="32" customFormat="1" ht="12.75" customHeight="1" x14ac:dyDescent="0.2">
      <c r="H5095" s="36"/>
    </row>
    <row r="5096" spans="8:8" s="32" customFormat="1" ht="12.75" customHeight="1" x14ac:dyDescent="0.2">
      <c r="H5096" s="36"/>
    </row>
    <row r="5097" spans="8:8" s="32" customFormat="1" ht="12.75" customHeight="1" x14ac:dyDescent="0.2">
      <c r="H5097" s="36"/>
    </row>
    <row r="5098" spans="8:8" s="32" customFormat="1" ht="12.75" customHeight="1" x14ac:dyDescent="0.2">
      <c r="H5098" s="36"/>
    </row>
    <row r="5099" spans="8:8" s="32" customFormat="1" ht="12.75" customHeight="1" x14ac:dyDescent="0.2">
      <c r="H5099" s="36"/>
    </row>
    <row r="5100" spans="8:8" s="32" customFormat="1" ht="12.75" customHeight="1" x14ac:dyDescent="0.2">
      <c r="H5100" s="36"/>
    </row>
    <row r="5101" spans="8:8" s="32" customFormat="1" ht="12.75" customHeight="1" x14ac:dyDescent="0.2">
      <c r="H5101" s="36"/>
    </row>
    <row r="5102" spans="8:8" s="32" customFormat="1" ht="12.75" customHeight="1" x14ac:dyDescent="0.2">
      <c r="H5102" s="36"/>
    </row>
    <row r="5103" spans="8:8" s="32" customFormat="1" ht="12.75" customHeight="1" x14ac:dyDescent="0.2">
      <c r="H5103" s="36"/>
    </row>
    <row r="5104" spans="8:8" s="32" customFormat="1" ht="12.75" customHeight="1" x14ac:dyDescent="0.2">
      <c r="H5104" s="36"/>
    </row>
    <row r="5105" spans="8:8" s="32" customFormat="1" ht="12.75" customHeight="1" x14ac:dyDescent="0.2">
      <c r="H5105" s="36"/>
    </row>
    <row r="5106" spans="8:8" s="32" customFormat="1" ht="12.75" customHeight="1" x14ac:dyDescent="0.2">
      <c r="H5106" s="36"/>
    </row>
    <row r="5107" spans="8:8" s="32" customFormat="1" ht="12.75" customHeight="1" x14ac:dyDescent="0.2">
      <c r="H5107" s="36"/>
    </row>
    <row r="5108" spans="8:8" s="32" customFormat="1" ht="12.75" customHeight="1" x14ac:dyDescent="0.2">
      <c r="H5108" s="36"/>
    </row>
    <row r="5109" spans="8:8" s="32" customFormat="1" ht="12.75" customHeight="1" x14ac:dyDescent="0.2">
      <c r="H5109" s="36"/>
    </row>
    <row r="5110" spans="8:8" s="32" customFormat="1" ht="12.75" customHeight="1" x14ac:dyDescent="0.2">
      <c r="H5110" s="36"/>
    </row>
    <row r="5111" spans="8:8" s="32" customFormat="1" ht="12.75" customHeight="1" x14ac:dyDescent="0.2">
      <c r="H5111" s="36"/>
    </row>
    <row r="5112" spans="8:8" s="32" customFormat="1" ht="12.75" customHeight="1" x14ac:dyDescent="0.2">
      <c r="H5112" s="36"/>
    </row>
    <row r="5113" spans="8:8" s="32" customFormat="1" ht="12.75" customHeight="1" x14ac:dyDescent="0.2">
      <c r="H5113" s="36"/>
    </row>
    <row r="5114" spans="8:8" s="32" customFormat="1" ht="12.75" customHeight="1" x14ac:dyDescent="0.2">
      <c r="H5114" s="36"/>
    </row>
    <row r="5115" spans="8:8" s="32" customFormat="1" ht="12.75" customHeight="1" x14ac:dyDescent="0.2">
      <c r="H5115" s="36"/>
    </row>
    <row r="5116" spans="8:8" s="32" customFormat="1" ht="12.75" customHeight="1" x14ac:dyDescent="0.2">
      <c r="H5116" s="36"/>
    </row>
    <row r="5117" spans="8:8" s="32" customFormat="1" ht="12.75" customHeight="1" x14ac:dyDescent="0.2">
      <c r="H5117" s="36"/>
    </row>
    <row r="5118" spans="8:8" s="32" customFormat="1" ht="12.75" customHeight="1" x14ac:dyDescent="0.2">
      <c r="H5118" s="36"/>
    </row>
    <row r="5119" spans="8:8" s="32" customFormat="1" ht="12.75" customHeight="1" x14ac:dyDescent="0.2">
      <c r="H5119" s="36"/>
    </row>
    <row r="5120" spans="8:8" s="32" customFormat="1" ht="12.75" customHeight="1" x14ac:dyDescent="0.2">
      <c r="H5120" s="36"/>
    </row>
    <row r="5121" spans="8:8" s="32" customFormat="1" ht="12.75" customHeight="1" x14ac:dyDescent="0.2">
      <c r="H5121" s="36"/>
    </row>
    <row r="5122" spans="8:8" s="32" customFormat="1" ht="12.75" customHeight="1" x14ac:dyDescent="0.2">
      <c r="H5122" s="36"/>
    </row>
    <row r="5123" spans="8:8" s="32" customFormat="1" ht="12.75" customHeight="1" x14ac:dyDescent="0.2">
      <c r="H5123" s="36"/>
    </row>
    <row r="5124" spans="8:8" s="32" customFormat="1" ht="12.75" customHeight="1" x14ac:dyDescent="0.2">
      <c r="H5124" s="36"/>
    </row>
    <row r="5125" spans="8:8" s="32" customFormat="1" ht="12.75" customHeight="1" x14ac:dyDescent="0.2">
      <c r="H5125" s="36"/>
    </row>
    <row r="5126" spans="8:8" s="32" customFormat="1" ht="12.75" customHeight="1" x14ac:dyDescent="0.2">
      <c r="H5126" s="36"/>
    </row>
    <row r="5127" spans="8:8" s="32" customFormat="1" ht="12.75" customHeight="1" x14ac:dyDescent="0.2">
      <c r="H5127" s="36"/>
    </row>
    <row r="5128" spans="8:8" s="32" customFormat="1" ht="12.75" customHeight="1" x14ac:dyDescent="0.2">
      <c r="H5128" s="36"/>
    </row>
    <row r="5129" spans="8:8" s="32" customFormat="1" ht="12.75" customHeight="1" x14ac:dyDescent="0.2">
      <c r="H5129" s="36"/>
    </row>
    <row r="5130" spans="8:8" s="32" customFormat="1" ht="12.75" customHeight="1" x14ac:dyDescent="0.2">
      <c r="H5130" s="36"/>
    </row>
    <row r="5131" spans="8:8" s="32" customFormat="1" ht="12.75" customHeight="1" x14ac:dyDescent="0.2">
      <c r="H5131" s="36"/>
    </row>
    <row r="5132" spans="8:8" s="32" customFormat="1" ht="12.75" customHeight="1" x14ac:dyDescent="0.2">
      <c r="H5132" s="36"/>
    </row>
    <row r="5133" spans="8:8" s="32" customFormat="1" ht="12.75" customHeight="1" x14ac:dyDescent="0.2">
      <c r="H5133" s="36"/>
    </row>
    <row r="5134" spans="8:8" s="32" customFormat="1" ht="12.75" customHeight="1" x14ac:dyDescent="0.2">
      <c r="H5134" s="36"/>
    </row>
    <row r="5135" spans="8:8" s="32" customFormat="1" ht="12.75" customHeight="1" x14ac:dyDescent="0.2">
      <c r="H5135" s="36"/>
    </row>
    <row r="5136" spans="8:8" s="32" customFormat="1" ht="12.75" customHeight="1" x14ac:dyDescent="0.2">
      <c r="H5136" s="36"/>
    </row>
    <row r="5137" spans="8:8" s="32" customFormat="1" ht="12.75" customHeight="1" x14ac:dyDescent="0.2">
      <c r="H5137" s="36"/>
    </row>
    <row r="5138" spans="8:8" s="32" customFormat="1" ht="12.75" customHeight="1" x14ac:dyDescent="0.2">
      <c r="H5138" s="36"/>
    </row>
    <row r="5139" spans="8:8" s="32" customFormat="1" ht="12.75" customHeight="1" x14ac:dyDescent="0.2">
      <c r="H5139" s="36"/>
    </row>
    <row r="5140" spans="8:8" s="32" customFormat="1" ht="12.75" customHeight="1" x14ac:dyDescent="0.2">
      <c r="H5140" s="36"/>
    </row>
    <row r="5141" spans="8:8" s="32" customFormat="1" ht="12.75" customHeight="1" x14ac:dyDescent="0.2">
      <c r="H5141" s="36"/>
    </row>
    <row r="5142" spans="8:8" s="32" customFormat="1" ht="12.75" customHeight="1" x14ac:dyDescent="0.2">
      <c r="H5142" s="36"/>
    </row>
    <row r="5143" spans="8:8" s="32" customFormat="1" ht="12.75" customHeight="1" x14ac:dyDescent="0.2">
      <c r="H5143" s="36"/>
    </row>
    <row r="5144" spans="8:8" s="32" customFormat="1" ht="12.75" customHeight="1" x14ac:dyDescent="0.2">
      <c r="H5144" s="36"/>
    </row>
    <row r="5145" spans="8:8" s="32" customFormat="1" ht="12.75" customHeight="1" x14ac:dyDescent="0.2">
      <c r="H5145" s="36"/>
    </row>
    <row r="5146" spans="8:8" s="32" customFormat="1" ht="12.75" customHeight="1" x14ac:dyDescent="0.2">
      <c r="H5146" s="36"/>
    </row>
    <row r="5147" spans="8:8" s="32" customFormat="1" ht="12.75" customHeight="1" x14ac:dyDescent="0.2">
      <c r="H5147" s="36"/>
    </row>
    <row r="5148" spans="8:8" s="32" customFormat="1" ht="12.75" customHeight="1" x14ac:dyDescent="0.2">
      <c r="H5148" s="36"/>
    </row>
    <row r="5149" spans="8:8" s="32" customFormat="1" ht="12.75" customHeight="1" x14ac:dyDescent="0.2">
      <c r="H5149" s="36"/>
    </row>
    <row r="5150" spans="8:8" s="32" customFormat="1" ht="12.75" customHeight="1" x14ac:dyDescent="0.2">
      <c r="H5150" s="36"/>
    </row>
    <row r="5151" spans="8:8" s="32" customFormat="1" ht="12.75" customHeight="1" x14ac:dyDescent="0.2">
      <c r="H5151" s="36"/>
    </row>
    <row r="5152" spans="8:8" s="32" customFormat="1" ht="12.75" customHeight="1" x14ac:dyDescent="0.2">
      <c r="H5152" s="36"/>
    </row>
    <row r="5153" spans="8:8" s="32" customFormat="1" ht="12.75" customHeight="1" x14ac:dyDescent="0.2">
      <c r="H5153" s="36"/>
    </row>
    <row r="5154" spans="8:8" s="32" customFormat="1" ht="12.75" customHeight="1" x14ac:dyDescent="0.2">
      <c r="H5154" s="36"/>
    </row>
    <row r="5155" spans="8:8" s="32" customFormat="1" ht="12.75" customHeight="1" x14ac:dyDescent="0.2">
      <c r="H5155" s="36"/>
    </row>
    <row r="5156" spans="8:8" s="32" customFormat="1" ht="12.75" customHeight="1" x14ac:dyDescent="0.2">
      <c r="H5156" s="36"/>
    </row>
    <row r="5157" spans="8:8" s="32" customFormat="1" ht="12.75" customHeight="1" x14ac:dyDescent="0.2">
      <c r="H5157" s="36"/>
    </row>
    <row r="5158" spans="8:8" s="32" customFormat="1" ht="12.75" customHeight="1" x14ac:dyDescent="0.2">
      <c r="H5158" s="36"/>
    </row>
    <row r="5159" spans="8:8" s="32" customFormat="1" ht="12.75" customHeight="1" x14ac:dyDescent="0.2">
      <c r="H5159" s="36"/>
    </row>
    <row r="5160" spans="8:8" s="32" customFormat="1" ht="12.75" customHeight="1" x14ac:dyDescent="0.2">
      <c r="H5160" s="36"/>
    </row>
    <row r="5161" spans="8:8" s="32" customFormat="1" ht="12.75" customHeight="1" x14ac:dyDescent="0.2">
      <c r="H5161" s="36"/>
    </row>
    <row r="5162" spans="8:8" s="32" customFormat="1" ht="12.75" customHeight="1" x14ac:dyDescent="0.2">
      <c r="H5162" s="36"/>
    </row>
    <row r="5163" spans="8:8" s="32" customFormat="1" ht="12.75" customHeight="1" x14ac:dyDescent="0.2">
      <c r="H5163" s="36"/>
    </row>
    <row r="5164" spans="8:8" s="32" customFormat="1" ht="12.75" customHeight="1" x14ac:dyDescent="0.2">
      <c r="H5164" s="36"/>
    </row>
    <row r="5165" spans="8:8" s="32" customFormat="1" ht="12.75" customHeight="1" x14ac:dyDescent="0.2">
      <c r="H5165" s="36"/>
    </row>
    <row r="5166" spans="8:8" s="32" customFormat="1" ht="12.75" customHeight="1" x14ac:dyDescent="0.2">
      <c r="H5166" s="36"/>
    </row>
    <row r="5167" spans="8:8" s="32" customFormat="1" ht="12.75" customHeight="1" x14ac:dyDescent="0.2">
      <c r="H5167" s="36"/>
    </row>
    <row r="5168" spans="8:8" s="32" customFormat="1" ht="12.75" customHeight="1" x14ac:dyDescent="0.2">
      <c r="H5168" s="36"/>
    </row>
    <row r="5169" spans="8:8" s="32" customFormat="1" ht="12.75" customHeight="1" x14ac:dyDescent="0.2">
      <c r="H5169" s="36"/>
    </row>
    <row r="5170" spans="8:8" s="32" customFormat="1" ht="12.75" customHeight="1" x14ac:dyDescent="0.2">
      <c r="H5170" s="36"/>
    </row>
    <row r="5171" spans="8:8" s="32" customFormat="1" ht="12.75" customHeight="1" x14ac:dyDescent="0.2">
      <c r="H5171" s="36"/>
    </row>
    <row r="5172" spans="8:8" s="32" customFormat="1" ht="12.75" customHeight="1" x14ac:dyDescent="0.2">
      <c r="H5172" s="36"/>
    </row>
    <row r="5173" spans="8:8" s="32" customFormat="1" ht="12.75" customHeight="1" x14ac:dyDescent="0.2">
      <c r="H5173" s="36"/>
    </row>
    <row r="5174" spans="8:8" s="32" customFormat="1" ht="12.75" customHeight="1" x14ac:dyDescent="0.2">
      <c r="H5174" s="36"/>
    </row>
    <row r="5175" spans="8:8" s="32" customFormat="1" ht="12.75" customHeight="1" x14ac:dyDescent="0.2">
      <c r="H5175" s="36"/>
    </row>
    <row r="5176" spans="8:8" s="32" customFormat="1" ht="12.75" customHeight="1" x14ac:dyDescent="0.2">
      <c r="H5176" s="36"/>
    </row>
    <row r="5177" spans="8:8" s="32" customFormat="1" ht="12.75" customHeight="1" x14ac:dyDescent="0.2">
      <c r="H5177" s="36"/>
    </row>
    <row r="5178" spans="8:8" s="32" customFormat="1" ht="12.75" customHeight="1" x14ac:dyDescent="0.2">
      <c r="H5178" s="36"/>
    </row>
    <row r="5179" spans="8:8" s="32" customFormat="1" ht="12.75" customHeight="1" x14ac:dyDescent="0.2">
      <c r="H5179" s="36"/>
    </row>
    <row r="5180" spans="8:8" s="32" customFormat="1" ht="12.75" customHeight="1" x14ac:dyDescent="0.2">
      <c r="H5180" s="36"/>
    </row>
    <row r="5181" spans="8:8" s="32" customFormat="1" ht="12.75" customHeight="1" x14ac:dyDescent="0.2">
      <c r="H5181" s="36"/>
    </row>
    <row r="5182" spans="8:8" s="32" customFormat="1" ht="12.75" customHeight="1" x14ac:dyDescent="0.2">
      <c r="H5182" s="36"/>
    </row>
    <row r="5183" spans="8:8" s="32" customFormat="1" ht="12.75" customHeight="1" x14ac:dyDescent="0.2">
      <c r="H5183" s="36"/>
    </row>
    <row r="5184" spans="8:8" s="32" customFormat="1" ht="12.75" customHeight="1" x14ac:dyDescent="0.2">
      <c r="H5184" s="36"/>
    </row>
    <row r="5185" spans="8:8" s="32" customFormat="1" ht="12.75" customHeight="1" x14ac:dyDescent="0.2">
      <c r="H5185" s="36"/>
    </row>
    <row r="5186" spans="8:8" s="32" customFormat="1" ht="12.75" customHeight="1" x14ac:dyDescent="0.2">
      <c r="H5186" s="36"/>
    </row>
    <row r="5187" spans="8:8" s="32" customFormat="1" ht="12.75" customHeight="1" x14ac:dyDescent="0.2">
      <c r="H5187" s="36"/>
    </row>
    <row r="5188" spans="8:8" s="32" customFormat="1" ht="12.75" customHeight="1" x14ac:dyDescent="0.2">
      <c r="H5188" s="36"/>
    </row>
    <row r="5189" spans="8:8" s="32" customFormat="1" ht="12.75" customHeight="1" x14ac:dyDescent="0.2">
      <c r="H5189" s="36"/>
    </row>
    <row r="5190" spans="8:8" s="32" customFormat="1" ht="12.75" customHeight="1" x14ac:dyDescent="0.2">
      <c r="H5190" s="36"/>
    </row>
    <row r="5191" spans="8:8" s="32" customFormat="1" ht="12.75" customHeight="1" x14ac:dyDescent="0.2">
      <c r="H5191" s="36"/>
    </row>
    <row r="5192" spans="8:8" s="32" customFormat="1" ht="12.75" customHeight="1" x14ac:dyDescent="0.2">
      <c r="H5192" s="36"/>
    </row>
    <row r="5193" spans="8:8" s="32" customFormat="1" ht="12.75" customHeight="1" x14ac:dyDescent="0.2">
      <c r="H5193" s="36"/>
    </row>
    <row r="5194" spans="8:8" s="32" customFormat="1" ht="12.75" customHeight="1" x14ac:dyDescent="0.2">
      <c r="H5194" s="36"/>
    </row>
    <row r="5195" spans="8:8" s="32" customFormat="1" ht="12.75" customHeight="1" x14ac:dyDescent="0.2">
      <c r="H5195" s="36"/>
    </row>
    <row r="5196" spans="8:8" s="32" customFormat="1" ht="12.75" customHeight="1" x14ac:dyDescent="0.2">
      <c r="H5196" s="36"/>
    </row>
    <row r="5197" spans="8:8" s="32" customFormat="1" ht="12.75" customHeight="1" x14ac:dyDescent="0.2">
      <c r="H5197" s="36"/>
    </row>
    <row r="5198" spans="8:8" s="32" customFormat="1" ht="12.75" customHeight="1" x14ac:dyDescent="0.2">
      <c r="H5198" s="36"/>
    </row>
    <row r="5199" spans="8:8" s="32" customFormat="1" ht="12.75" customHeight="1" x14ac:dyDescent="0.2">
      <c r="H5199" s="36"/>
    </row>
    <row r="5200" spans="8:8" s="32" customFormat="1" ht="12.75" customHeight="1" x14ac:dyDescent="0.2">
      <c r="H5200" s="36"/>
    </row>
    <row r="5201" spans="8:8" s="32" customFormat="1" ht="12.75" customHeight="1" x14ac:dyDescent="0.2">
      <c r="H5201" s="36"/>
    </row>
    <row r="5202" spans="8:8" s="32" customFormat="1" ht="12.75" customHeight="1" x14ac:dyDescent="0.2">
      <c r="H5202" s="36"/>
    </row>
    <row r="5203" spans="8:8" s="32" customFormat="1" ht="12.75" customHeight="1" x14ac:dyDescent="0.2">
      <c r="H5203" s="36"/>
    </row>
    <row r="5204" spans="8:8" s="32" customFormat="1" ht="12.75" customHeight="1" x14ac:dyDescent="0.2">
      <c r="H5204" s="36"/>
    </row>
    <row r="5205" spans="8:8" s="32" customFormat="1" ht="12.75" customHeight="1" x14ac:dyDescent="0.2">
      <c r="H5205" s="36"/>
    </row>
    <row r="5206" spans="8:8" s="32" customFormat="1" ht="12.75" customHeight="1" x14ac:dyDescent="0.2">
      <c r="H5206" s="36"/>
    </row>
    <row r="5207" spans="8:8" s="32" customFormat="1" ht="12.75" customHeight="1" x14ac:dyDescent="0.2">
      <c r="H5207" s="36"/>
    </row>
    <row r="5208" spans="8:8" s="32" customFormat="1" ht="12.75" customHeight="1" x14ac:dyDescent="0.2">
      <c r="H5208" s="36"/>
    </row>
    <row r="5209" spans="8:8" s="32" customFormat="1" ht="12.75" customHeight="1" x14ac:dyDescent="0.2">
      <c r="H5209" s="36"/>
    </row>
    <row r="5210" spans="8:8" s="32" customFormat="1" ht="12.75" customHeight="1" x14ac:dyDescent="0.2">
      <c r="H5210" s="36"/>
    </row>
    <row r="5211" spans="8:8" s="32" customFormat="1" ht="12.75" customHeight="1" x14ac:dyDescent="0.2">
      <c r="H5211" s="36"/>
    </row>
    <row r="5212" spans="8:8" s="32" customFormat="1" ht="12.75" customHeight="1" x14ac:dyDescent="0.2">
      <c r="H5212" s="36"/>
    </row>
    <row r="5213" spans="8:8" s="32" customFormat="1" ht="12.75" customHeight="1" x14ac:dyDescent="0.2">
      <c r="H5213" s="36"/>
    </row>
    <row r="5214" spans="8:8" s="32" customFormat="1" ht="12.75" customHeight="1" x14ac:dyDescent="0.2">
      <c r="H5214" s="36"/>
    </row>
    <row r="5215" spans="8:8" s="32" customFormat="1" ht="12.75" customHeight="1" x14ac:dyDescent="0.2">
      <c r="H5215" s="36"/>
    </row>
    <row r="5216" spans="8:8" s="32" customFormat="1" ht="12.75" customHeight="1" x14ac:dyDescent="0.2">
      <c r="H5216" s="36"/>
    </row>
    <row r="5217" spans="8:8" s="32" customFormat="1" ht="12.75" customHeight="1" x14ac:dyDescent="0.2">
      <c r="H5217" s="36"/>
    </row>
    <row r="5218" spans="8:8" s="32" customFormat="1" ht="12.75" customHeight="1" x14ac:dyDescent="0.2">
      <c r="H5218" s="36"/>
    </row>
    <row r="5219" spans="8:8" s="32" customFormat="1" ht="12.75" customHeight="1" x14ac:dyDescent="0.2">
      <c r="H5219" s="36"/>
    </row>
    <row r="5220" spans="8:8" s="32" customFormat="1" ht="12.75" customHeight="1" x14ac:dyDescent="0.2">
      <c r="H5220" s="36"/>
    </row>
    <row r="5221" spans="8:8" s="32" customFormat="1" ht="12.75" customHeight="1" x14ac:dyDescent="0.2">
      <c r="H5221" s="36"/>
    </row>
    <row r="5222" spans="8:8" s="32" customFormat="1" ht="12.75" customHeight="1" x14ac:dyDescent="0.2">
      <c r="H5222" s="36"/>
    </row>
    <row r="5223" spans="8:8" s="32" customFormat="1" ht="12.75" customHeight="1" x14ac:dyDescent="0.2">
      <c r="H5223" s="36"/>
    </row>
    <row r="5224" spans="8:8" s="32" customFormat="1" ht="12.75" customHeight="1" x14ac:dyDescent="0.2">
      <c r="H5224" s="36"/>
    </row>
    <row r="5225" spans="8:8" s="32" customFormat="1" ht="12.75" customHeight="1" x14ac:dyDescent="0.2">
      <c r="H5225" s="36"/>
    </row>
    <row r="5226" spans="8:8" s="32" customFormat="1" ht="12.75" customHeight="1" x14ac:dyDescent="0.2">
      <c r="H5226" s="36"/>
    </row>
    <row r="5227" spans="8:8" s="32" customFormat="1" ht="12.75" customHeight="1" x14ac:dyDescent="0.2">
      <c r="H5227" s="36"/>
    </row>
    <row r="5228" spans="8:8" s="32" customFormat="1" ht="12.75" customHeight="1" x14ac:dyDescent="0.2">
      <c r="H5228" s="36"/>
    </row>
    <row r="5229" spans="8:8" s="32" customFormat="1" ht="12.75" customHeight="1" x14ac:dyDescent="0.2">
      <c r="H5229" s="36"/>
    </row>
    <row r="5230" spans="8:8" s="32" customFormat="1" ht="12.75" customHeight="1" x14ac:dyDescent="0.2">
      <c r="H5230" s="36"/>
    </row>
    <row r="5231" spans="8:8" s="32" customFormat="1" ht="12.75" customHeight="1" x14ac:dyDescent="0.2">
      <c r="H5231" s="36"/>
    </row>
    <row r="5232" spans="8:8" s="32" customFormat="1" ht="12.75" customHeight="1" x14ac:dyDescent="0.2">
      <c r="H5232" s="36"/>
    </row>
    <row r="5233" spans="8:8" s="32" customFormat="1" ht="12.75" customHeight="1" x14ac:dyDescent="0.2">
      <c r="H5233" s="36"/>
    </row>
    <row r="5234" spans="8:8" s="32" customFormat="1" ht="12.75" customHeight="1" x14ac:dyDescent="0.2">
      <c r="H5234" s="36"/>
    </row>
    <row r="5235" spans="8:8" s="32" customFormat="1" ht="12.75" customHeight="1" x14ac:dyDescent="0.2">
      <c r="H5235" s="36"/>
    </row>
    <row r="5236" spans="8:8" s="32" customFormat="1" ht="12.75" customHeight="1" x14ac:dyDescent="0.2">
      <c r="H5236" s="36"/>
    </row>
    <row r="5237" spans="8:8" s="32" customFormat="1" ht="12.75" customHeight="1" x14ac:dyDescent="0.2">
      <c r="H5237" s="36"/>
    </row>
    <row r="5238" spans="8:8" s="32" customFormat="1" ht="12.75" customHeight="1" x14ac:dyDescent="0.2">
      <c r="H5238" s="36"/>
    </row>
    <row r="5239" spans="8:8" s="32" customFormat="1" ht="12.75" customHeight="1" x14ac:dyDescent="0.2">
      <c r="H5239" s="36"/>
    </row>
    <row r="5240" spans="8:8" s="32" customFormat="1" ht="12.75" customHeight="1" x14ac:dyDescent="0.2">
      <c r="H5240" s="36"/>
    </row>
    <row r="5241" spans="8:8" s="32" customFormat="1" ht="12.75" customHeight="1" x14ac:dyDescent="0.2">
      <c r="H5241" s="36"/>
    </row>
    <row r="5242" spans="8:8" s="32" customFormat="1" ht="12.75" customHeight="1" x14ac:dyDescent="0.2">
      <c r="H5242" s="36"/>
    </row>
    <row r="5243" spans="8:8" s="32" customFormat="1" ht="12.75" customHeight="1" x14ac:dyDescent="0.2">
      <c r="H5243" s="36"/>
    </row>
    <row r="5244" spans="8:8" s="32" customFormat="1" ht="12.75" customHeight="1" x14ac:dyDescent="0.2">
      <c r="H5244" s="36"/>
    </row>
    <row r="5245" spans="8:8" s="32" customFormat="1" ht="12.75" customHeight="1" x14ac:dyDescent="0.2">
      <c r="H5245" s="36"/>
    </row>
    <row r="5246" spans="8:8" s="32" customFormat="1" ht="12.75" customHeight="1" x14ac:dyDescent="0.2">
      <c r="H5246" s="36"/>
    </row>
    <row r="5247" spans="8:8" s="32" customFormat="1" ht="12.75" customHeight="1" x14ac:dyDescent="0.2">
      <c r="H5247" s="36"/>
    </row>
    <row r="5248" spans="8:8" s="32" customFormat="1" ht="12.75" customHeight="1" x14ac:dyDescent="0.2">
      <c r="H5248" s="36"/>
    </row>
    <row r="5249" spans="8:8" s="32" customFormat="1" ht="12.75" customHeight="1" x14ac:dyDescent="0.2">
      <c r="H5249" s="36"/>
    </row>
    <row r="5250" spans="8:8" s="32" customFormat="1" ht="12.75" customHeight="1" x14ac:dyDescent="0.2">
      <c r="H5250" s="36"/>
    </row>
    <row r="5251" spans="8:8" s="32" customFormat="1" ht="12.75" customHeight="1" x14ac:dyDescent="0.2">
      <c r="H5251" s="36"/>
    </row>
    <row r="5252" spans="8:8" s="32" customFormat="1" ht="12.75" customHeight="1" x14ac:dyDescent="0.2">
      <c r="H5252" s="36"/>
    </row>
    <row r="5253" spans="8:8" s="32" customFormat="1" ht="12.75" customHeight="1" x14ac:dyDescent="0.2">
      <c r="H5253" s="36"/>
    </row>
    <row r="5254" spans="8:8" s="32" customFormat="1" ht="12.75" customHeight="1" x14ac:dyDescent="0.2">
      <c r="H5254" s="36"/>
    </row>
    <row r="5255" spans="8:8" s="32" customFormat="1" ht="12.75" customHeight="1" x14ac:dyDescent="0.2">
      <c r="H5255" s="36"/>
    </row>
    <row r="5256" spans="8:8" s="32" customFormat="1" ht="12.75" customHeight="1" x14ac:dyDescent="0.2">
      <c r="H5256" s="36"/>
    </row>
    <row r="5257" spans="8:8" s="32" customFormat="1" ht="12.75" customHeight="1" x14ac:dyDescent="0.2">
      <c r="H5257" s="36"/>
    </row>
    <row r="5258" spans="8:8" s="32" customFormat="1" ht="12.75" customHeight="1" x14ac:dyDescent="0.2">
      <c r="H5258" s="36"/>
    </row>
    <row r="5259" spans="8:8" s="32" customFormat="1" ht="12.75" customHeight="1" x14ac:dyDescent="0.2">
      <c r="H5259" s="36"/>
    </row>
    <row r="5260" spans="8:8" s="32" customFormat="1" ht="12.75" customHeight="1" x14ac:dyDescent="0.2">
      <c r="H5260" s="36"/>
    </row>
    <row r="5261" spans="8:8" s="32" customFormat="1" ht="12.75" customHeight="1" x14ac:dyDescent="0.2">
      <c r="H5261" s="36"/>
    </row>
    <row r="5262" spans="8:8" s="32" customFormat="1" ht="12.75" customHeight="1" x14ac:dyDescent="0.2">
      <c r="H5262" s="36"/>
    </row>
    <row r="5263" spans="8:8" s="32" customFormat="1" ht="12.75" customHeight="1" x14ac:dyDescent="0.2">
      <c r="H5263" s="36"/>
    </row>
    <row r="5264" spans="8:8" s="32" customFormat="1" ht="12.75" customHeight="1" x14ac:dyDescent="0.2">
      <c r="H5264" s="36"/>
    </row>
    <row r="5265" spans="8:8" s="32" customFormat="1" ht="12.75" customHeight="1" x14ac:dyDescent="0.2">
      <c r="H5265" s="36"/>
    </row>
    <row r="5266" spans="8:8" s="32" customFormat="1" ht="12.75" customHeight="1" x14ac:dyDescent="0.2">
      <c r="H5266" s="36"/>
    </row>
    <row r="5267" spans="8:8" s="32" customFormat="1" ht="12.75" customHeight="1" x14ac:dyDescent="0.2">
      <c r="H5267" s="36"/>
    </row>
    <row r="5268" spans="8:8" s="32" customFormat="1" ht="12.75" customHeight="1" x14ac:dyDescent="0.2">
      <c r="H5268" s="36"/>
    </row>
    <row r="5269" spans="8:8" s="32" customFormat="1" ht="12.75" customHeight="1" x14ac:dyDescent="0.2">
      <c r="H5269" s="36"/>
    </row>
    <row r="5270" spans="8:8" s="32" customFormat="1" ht="12.75" customHeight="1" x14ac:dyDescent="0.2">
      <c r="H5270" s="36"/>
    </row>
    <row r="5271" spans="8:8" s="32" customFormat="1" ht="12.75" customHeight="1" x14ac:dyDescent="0.2">
      <c r="H5271" s="36"/>
    </row>
    <row r="5272" spans="8:8" s="32" customFormat="1" ht="12.75" customHeight="1" x14ac:dyDescent="0.2">
      <c r="H5272" s="36"/>
    </row>
    <row r="5273" spans="8:8" s="32" customFormat="1" ht="12.75" customHeight="1" x14ac:dyDescent="0.2">
      <c r="H5273" s="36"/>
    </row>
    <row r="5274" spans="8:8" s="32" customFormat="1" ht="12.75" customHeight="1" x14ac:dyDescent="0.2">
      <c r="H5274" s="36"/>
    </row>
    <row r="5275" spans="8:8" s="32" customFormat="1" ht="12.75" customHeight="1" x14ac:dyDescent="0.2">
      <c r="H5275" s="36"/>
    </row>
    <row r="5276" spans="8:8" s="32" customFormat="1" ht="12.75" customHeight="1" x14ac:dyDescent="0.2">
      <c r="H5276" s="36"/>
    </row>
    <row r="5277" spans="8:8" s="32" customFormat="1" ht="12.75" customHeight="1" x14ac:dyDescent="0.2">
      <c r="H5277" s="36"/>
    </row>
    <row r="5278" spans="8:8" s="32" customFormat="1" ht="12.75" customHeight="1" x14ac:dyDescent="0.2">
      <c r="H5278" s="36"/>
    </row>
    <row r="5279" spans="8:8" s="32" customFormat="1" ht="12.75" customHeight="1" x14ac:dyDescent="0.2">
      <c r="H5279" s="36"/>
    </row>
    <row r="5280" spans="8:8" s="32" customFormat="1" ht="12.75" customHeight="1" x14ac:dyDescent="0.2">
      <c r="H5280" s="36"/>
    </row>
    <row r="5281" spans="8:8" s="32" customFormat="1" ht="12.75" customHeight="1" x14ac:dyDescent="0.2">
      <c r="H5281" s="36"/>
    </row>
    <row r="5282" spans="8:8" s="32" customFormat="1" ht="12.75" customHeight="1" x14ac:dyDescent="0.2">
      <c r="H5282" s="36"/>
    </row>
    <row r="5283" spans="8:8" s="32" customFormat="1" ht="12.75" customHeight="1" x14ac:dyDescent="0.2">
      <c r="H5283" s="36"/>
    </row>
    <row r="5284" spans="8:8" s="32" customFormat="1" ht="12.75" customHeight="1" x14ac:dyDescent="0.2">
      <c r="H5284" s="36"/>
    </row>
    <row r="5285" spans="8:8" s="32" customFormat="1" ht="12.75" customHeight="1" x14ac:dyDescent="0.2">
      <c r="H5285" s="36"/>
    </row>
    <row r="5286" spans="8:8" s="32" customFormat="1" ht="12.75" customHeight="1" x14ac:dyDescent="0.2">
      <c r="H5286" s="36"/>
    </row>
    <row r="5287" spans="8:8" s="32" customFormat="1" ht="12.75" customHeight="1" x14ac:dyDescent="0.2">
      <c r="H5287" s="36"/>
    </row>
    <row r="5288" spans="8:8" s="32" customFormat="1" ht="12.75" customHeight="1" x14ac:dyDescent="0.2">
      <c r="H5288" s="36"/>
    </row>
    <row r="5289" spans="8:8" s="32" customFormat="1" ht="12.75" customHeight="1" x14ac:dyDescent="0.2">
      <c r="H5289" s="36"/>
    </row>
    <row r="5290" spans="8:8" s="32" customFormat="1" ht="12.75" customHeight="1" x14ac:dyDescent="0.2">
      <c r="H5290" s="36"/>
    </row>
    <row r="5291" spans="8:8" s="32" customFormat="1" ht="12.75" customHeight="1" x14ac:dyDescent="0.2">
      <c r="H5291" s="36"/>
    </row>
    <row r="5292" spans="8:8" s="32" customFormat="1" ht="12.75" customHeight="1" x14ac:dyDescent="0.2">
      <c r="H5292" s="36"/>
    </row>
    <row r="5293" spans="8:8" s="32" customFormat="1" ht="12.75" customHeight="1" x14ac:dyDescent="0.2">
      <c r="H5293" s="36"/>
    </row>
    <row r="5294" spans="8:8" s="32" customFormat="1" ht="12.75" customHeight="1" x14ac:dyDescent="0.2">
      <c r="H5294" s="36"/>
    </row>
    <row r="5295" spans="8:8" s="32" customFormat="1" ht="12.75" customHeight="1" x14ac:dyDescent="0.2">
      <c r="H5295" s="36"/>
    </row>
    <row r="5296" spans="8:8" s="32" customFormat="1" ht="12.75" customHeight="1" x14ac:dyDescent="0.2">
      <c r="H5296" s="36"/>
    </row>
    <row r="5297" spans="8:8" s="32" customFormat="1" ht="12.75" customHeight="1" x14ac:dyDescent="0.2">
      <c r="H5297" s="36"/>
    </row>
    <row r="5298" spans="8:8" s="32" customFormat="1" ht="12.75" customHeight="1" x14ac:dyDescent="0.2">
      <c r="H5298" s="36"/>
    </row>
    <row r="5299" spans="8:8" s="32" customFormat="1" ht="12.75" customHeight="1" x14ac:dyDescent="0.2">
      <c r="H5299" s="36"/>
    </row>
    <row r="5300" spans="8:8" s="32" customFormat="1" ht="12.75" customHeight="1" x14ac:dyDescent="0.2">
      <c r="H5300" s="36"/>
    </row>
    <row r="5301" spans="8:8" s="32" customFormat="1" ht="12.75" customHeight="1" x14ac:dyDescent="0.2">
      <c r="H5301" s="36"/>
    </row>
    <row r="5302" spans="8:8" s="32" customFormat="1" ht="12.75" customHeight="1" x14ac:dyDescent="0.2">
      <c r="H5302" s="36"/>
    </row>
    <row r="5303" spans="8:8" s="32" customFormat="1" ht="12.75" customHeight="1" x14ac:dyDescent="0.2">
      <c r="H5303" s="36"/>
    </row>
    <row r="5304" spans="8:8" s="32" customFormat="1" ht="12.75" customHeight="1" x14ac:dyDescent="0.2">
      <c r="H5304" s="36"/>
    </row>
    <row r="5305" spans="8:8" s="32" customFormat="1" ht="12.75" customHeight="1" x14ac:dyDescent="0.2">
      <c r="H5305" s="36"/>
    </row>
    <row r="5306" spans="8:8" s="32" customFormat="1" ht="12.75" customHeight="1" x14ac:dyDescent="0.2">
      <c r="H5306" s="36"/>
    </row>
    <row r="5307" spans="8:8" s="32" customFormat="1" ht="12.75" customHeight="1" x14ac:dyDescent="0.2">
      <c r="H5307" s="36"/>
    </row>
    <row r="5308" spans="8:8" s="32" customFormat="1" ht="12.75" customHeight="1" x14ac:dyDescent="0.2">
      <c r="H5308" s="36"/>
    </row>
    <row r="5309" spans="8:8" s="32" customFormat="1" ht="12.75" customHeight="1" x14ac:dyDescent="0.2">
      <c r="H5309" s="36"/>
    </row>
    <row r="5310" spans="8:8" s="32" customFormat="1" ht="12.75" customHeight="1" x14ac:dyDescent="0.2">
      <c r="H5310" s="36"/>
    </row>
    <row r="5311" spans="8:8" s="32" customFormat="1" ht="12.75" customHeight="1" x14ac:dyDescent="0.2">
      <c r="H5311" s="36"/>
    </row>
    <row r="5312" spans="8:8" s="32" customFormat="1" ht="12.75" customHeight="1" x14ac:dyDescent="0.2">
      <c r="H5312" s="36"/>
    </row>
    <row r="5313" spans="8:8" s="32" customFormat="1" ht="12.75" customHeight="1" x14ac:dyDescent="0.2">
      <c r="H5313" s="36"/>
    </row>
    <row r="5314" spans="8:8" s="32" customFormat="1" ht="12.75" customHeight="1" x14ac:dyDescent="0.2">
      <c r="H5314" s="36"/>
    </row>
    <row r="5315" spans="8:8" s="32" customFormat="1" ht="12.75" customHeight="1" x14ac:dyDescent="0.2">
      <c r="H5315" s="36"/>
    </row>
    <row r="5316" spans="8:8" s="32" customFormat="1" ht="12.75" customHeight="1" x14ac:dyDescent="0.2">
      <c r="H5316" s="36"/>
    </row>
    <row r="5317" spans="8:8" s="32" customFormat="1" ht="12.75" customHeight="1" x14ac:dyDescent="0.2">
      <c r="H5317" s="36"/>
    </row>
    <row r="5318" spans="8:8" s="32" customFormat="1" ht="12.75" customHeight="1" x14ac:dyDescent="0.2">
      <c r="H5318" s="36"/>
    </row>
    <row r="5319" spans="8:8" s="32" customFormat="1" ht="12.75" customHeight="1" x14ac:dyDescent="0.2">
      <c r="H5319" s="36"/>
    </row>
    <row r="5320" spans="8:8" s="32" customFormat="1" ht="12.75" customHeight="1" x14ac:dyDescent="0.2">
      <c r="H5320" s="36"/>
    </row>
    <row r="5321" spans="8:8" s="32" customFormat="1" ht="12.75" customHeight="1" x14ac:dyDescent="0.2">
      <c r="H5321" s="36"/>
    </row>
    <row r="5322" spans="8:8" s="32" customFormat="1" ht="12.75" customHeight="1" x14ac:dyDescent="0.2">
      <c r="H5322" s="36"/>
    </row>
    <row r="5323" spans="8:8" s="32" customFormat="1" ht="12.75" customHeight="1" x14ac:dyDescent="0.2">
      <c r="H5323" s="36"/>
    </row>
    <row r="5324" spans="8:8" s="32" customFormat="1" ht="12.75" customHeight="1" x14ac:dyDescent="0.2">
      <c r="H5324" s="36"/>
    </row>
    <row r="5325" spans="8:8" s="32" customFormat="1" ht="12.75" customHeight="1" x14ac:dyDescent="0.2">
      <c r="H5325" s="36"/>
    </row>
    <row r="5326" spans="8:8" s="32" customFormat="1" ht="12.75" customHeight="1" x14ac:dyDescent="0.2">
      <c r="H5326" s="36"/>
    </row>
    <row r="5327" spans="8:8" s="32" customFormat="1" ht="12.75" customHeight="1" x14ac:dyDescent="0.2">
      <c r="H5327" s="36"/>
    </row>
    <row r="5328" spans="8:8" s="32" customFormat="1" ht="12.75" customHeight="1" x14ac:dyDescent="0.2">
      <c r="H5328" s="36"/>
    </row>
    <row r="5329" spans="8:8" s="32" customFormat="1" ht="12.75" customHeight="1" x14ac:dyDescent="0.2">
      <c r="H5329" s="36"/>
    </row>
    <row r="5330" spans="8:8" s="32" customFormat="1" ht="12.75" customHeight="1" x14ac:dyDescent="0.2">
      <c r="H5330" s="36"/>
    </row>
    <row r="5331" spans="8:8" s="32" customFormat="1" ht="12.75" customHeight="1" x14ac:dyDescent="0.2">
      <c r="H5331" s="36"/>
    </row>
    <row r="5332" spans="8:8" s="32" customFormat="1" ht="12.75" customHeight="1" x14ac:dyDescent="0.2">
      <c r="H5332" s="36"/>
    </row>
    <row r="5333" spans="8:8" s="32" customFormat="1" ht="12.75" customHeight="1" x14ac:dyDescent="0.2">
      <c r="H5333" s="36"/>
    </row>
    <row r="5334" spans="8:8" s="32" customFormat="1" ht="12.75" customHeight="1" x14ac:dyDescent="0.2">
      <c r="H5334" s="36"/>
    </row>
    <row r="5335" spans="8:8" s="32" customFormat="1" ht="12.75" customHeight="1" x14ac:dyDescent="0.2">
      <c r="H5335" s="36"/>
    </row>
    <row r="5336" spans="8:8" s="32" customFormat="1" ht="12.75" customHeight="1" x14ac:dyDescent="0.2">
      <c r="H5336" s="36"/>
    </row>
    <row r="5337" spans="8:8" s="32" customFormat="1" ht="12.75" customHeight="1" x14ac:dyDescent="0.2">
      <c r="H5337" s="36"/>
    </row>
    <row r="5338" spans="8:8" s="32" customFormat="1" ht="12.75" customHeight="1" x14ac:dyDescent="0.2">
      <c r="H5338" s="36"/>
    </row>
    <row r="5339" spans="8:8" s="32" customFormat="1" ht="12.75" customHeight="1" x14ac:dyDescent="0.2">
      <c r="H5339" s="36"/>
    </row>
    <row r="5340" spans="8:8" s="32" customFormat="1" ht="12.75" customHeight="1" x14ac:dyDescent="0.2">
      <c r="H5340" s="36"/>
    </row>
    <row r="5341" spans="8:8" s="32" customFormat="1" ht="12.75" customHeight="1" x14ac:dyDescent="0.2">
      <c r="H5341" s="36"/>
    </row>
    <row r="5342" spans="8:8" s="32" customFormat="1" ht="12.75" customHeight="1" x14ac:dyDescent="0.2">
      <c r="H5342" s="36"/>
    </row>
    <row r="5343" spans="8:8" s="32" customFormat="1" ht="12.75" customHeight="1" x14ac:dyDescent="0.2">
      <c r="H5343" s="36"/>
    </row>
    <row r="5344" spans="8:8" s="32" customFormat="1" ht="12.75" customHeight="1" x14ac:dyDescent="0.2">
      <c r="H5344" s="36"/>
    </row>
    <row r="5345" spans="8:8" s="32" customFormat="1" ht="12.75" customHeight="1" x14ac:dyDescent="0.2">
      <c r="H5345" s="36"/>
    </row>
    <row r="5346" spans="8:8" s="32" customFormat="1" ht="12.75" customHeight="1" x14ac:dyDescent="0.2">
      <c r="H5346" s="36"/>
    </row>
    <row r="5347" spans="8:8" s="32" customFormat="1" ht="12.75" customHeight="1" x14ac:dyDescent="0.2">
      <c r="H5347" s="36"/>
    </row>
    <row r="5348" spans="8:8" s="32" customFormat="1" ht="12.75" customHeight="1" x14ac:dyDescent="0.2">
      <c r="H5348" s="36"/>
    </row>
    <row r="5349" spans="8:8" s="32" customFormat="1" ht="12.75" customHeight="1" x14ac:dyDescent="0.2">
      <c r="H5349" s="36"/>
    </row>
    <row r="5350" spans="8:8" s="32" customFormat="1" ht="12.75" customHeight="1" x14ac:dyDescent="0.2">
      <c r="H5350" s="36"/>
    </row>
    <row r="5351" spans="8:8" s="32" customFormat="1" ht="12.75" customHeight="1" x14ac:dyDescent="0.2">
      <c r="H5351" s="36"/>
    </row>
    <row r="5352" spans="8:8" s="32" customFormat="1" ht="12.75" customHeight="1" x14ac:dyDescent="0.2">
      <c r="H5352" s="36"/>
    </row>
    <row r="5353" spans="8:8" s="32" customFormat="1" ht="12.75" customHeight="1" x14ac:dyDescent="0.2">
      <c r="H5353" s="36"/>
    </row>
    <row r="5354" spans="8:8" s="32" customFormat="1" ht="12.75" customHeight="1" x14ac:dyDescent="0.2">
      <c r="H5354" s="36"/>
    </row>
    <row r="5355" spans="8:8" s="32" customFormat="1" ht="12.75" customHeight="1" x14ac:dyDescent="0.2">
      <c r="H5355" s="36"/>
    </row>
    <row r="5356" spans="8:8" s="32" customFormat="1" ht="12.75" customHeight="1" x14ac:dyDescent="0.2">
      <c r="H5356" s="36"/>
    </row>
    <row r="5357" spans="8:8" s="32" customFormat="1" ht="12.75" customHeight="1" x14ac:dyDescent="0.2">
      <c r="H5357" s="36"/>
    </row>
    <row r="5358" spans="8:8" s="32" customFormat="1" ht="12.75" customHeight="1" x14ac:dyDescent="0.2">
      <c r="H5358" s="36"/>
    </row>
    <row r="5359" spans="8:8" s="32" customFormat="1" ht="12.75" customHeight="1" x14ac:dyDescent="0.2">
      <c r="H5359" s="36"/>
    </row>
    <row r="5360" spans="8:8" s="32" customFormat="1" ht="12.75" customHeight="1" x14ac:dyDescent="0.2">
      <c r="H5360" s="36"/>
    </row>
    <row r="5361" spans="8:8" s="32" customFormat="1" ht="12.75" customHeight="1" x14ac:dyDescent="0.2">
      <c r="H5361" s="36"/>
    </row>
    <row r="5362" spans="8:8" s="32" customFormat="1" ht="12.75" customHeight="1" x14ac:dyDescent="0.2">
      <c r="H5362" s="36"/>
    </row>
    <row r="5363" spans="8:8" s="32" customFormat="1" ht="12.75" customHeight="1" x14ac:dyDescent="0.2">
      <c r="H5363" s="36"/>
    </row>
    <row r="5364" spans="8:8" s="32" customFormat="1" ht="12.75" customHeight="1" x14ac:dyDescent="0.2">
      <c r="H5364" s="36"/>
    </row>
    <row r="5365" spans="8:8" s="32" customFormat="1" ht="12.75" customHeight="1" x14ac:dyDescent="0.2">
      <c r="H5365" s="36"/>
    </row>
    <row r="5366" spans="8:8" s="32" customFormat="1" ht="12.75" customHeight="1" x14ac:dyDescent="0.2">
      <c r="H5366" s="36"/>
    </row>
    <row r="5367" spans="8:8" s="32" customFormat="1" ht="12.75" customHeight="1" x14ac:dyDescent="0.2">
      <c r="H5367" s="36"/>
    </row>
    <row r="5368" spans="8:8" s="32" customFormat="1" ht="12.75" customHeight="1" x14ac:dyDescent="0.2">
      <c r="H5368" s="36"/>
    </row>
    <row r="5369" spans="8:8" s="32" customFormat="1" ht="12.75" customHeight="1" x14ac:dyDescent="0.2">
      <c r="H5369" s="36"/>
    </row>
    <row r="5370" spans="8:8" s="32" customFormat="1" ht="12.75" customHeight="1" x14ac:dyDescent="0.2">
      <c r="H5370" s="36"/>
    </row>
    <row r="5371" spans="8:8" s="32" customFormat="1" ht="12.75" customHeight="1" x14ac:dyDescent="0.2">
      <c r="H5371" s="36"/>
    </row>
    <row r="5372" spans="8:8" s="32" customFormat="1" ht="12.75" customHeight="1" x14ac:dyDescent="0.2">
      <c r="H5372" s="36"/>
    </row>
    <row r="5373" spans="8:8" s="32" customFormat="1" ht="12.75" customHeight="1" x14ac:dyDescent="0.2">
      <c r="H5373" s="36"/>
    </row>
    <row r="5374" spans="8:8" s="32" customFormat="1" ht="12.75" customHeight="1" x14ac:dyDescent="0.2">
      <c r="H5374" s="36"/>
    </row>
    <row r="5375" spans="8:8" s="32" customFormat="1" ht="12.75" customHeight="1" x14ac:dyDescent="0.2">
      <c r="H5375" s="36"/>
    </row>
    <row r="5376" spans="8:8" s="32" customFormat="1" ht="12.75" customHeight="1" x14ac:dyDescent="0.2">
      <c r="H5376" s="36"/>
    </row>
    <row r="5377" spans="8:8" s="32" customFormat="1" ht="12.75" customHeight="1" x14ac:dyDescent="0.2">
      <c r="H5377" s="36"/>
    </row>
    <row r="5378" spans="8:8" s="32" customFormat="1" ht="12.75" customHeight="1" x14ac:dyDescent="0.2">
      <c r="H5378" s="36"/>
    </row>
    <row r="5379" spans="8:8" s="32" customFormat="1" ht="12.75" customHeight="1" x14ac:dyDescent="0.2">
      <c r="H5379" s="36"/>
    </row>
    <row r="5380" spans="8:8" s="32" customFormat="1" ht="12.75" customHeight="1" x14ac:dyDescent="0.2">
      <c r="H5380" s="36"/>
    </row>
    <row r="5381" spans="8:8" s="32" customFormat="1" ht="12.75" customHeight="1" x14ac:dyDescent="0.2">
      <c r="H5381" s="36"/>
    </row>
    <row r="5382" spans="8:8" s="32" customFormat="1" ht="12.75" customHeight="1" x14ac:dyDescent="0.2">
      <c r="H5382" s="36"/>
    </row>
    <row r="5383" spans="8:8" s="32" customFormat="1" ht="12.75" customHeight="1" x14ac:dyDescent="0.2">
      <c r="H5383" s="36"/>
    </row>
    <row r="5384" spans="8:8" s="32" customFormat="1" ht="12.75" customHeight="1" x14ac:dyDescent="0.2">
      <c r="H5384" s="36"/>
    </row>
    <row r="5385" spans="8:8" s="32" customFormat="1" ht="12.75" customHeight="1" x14ac:dyDescent="0.2">
      <c r="H5385" s="36"/>
    </row>
    <row r="5386" spans="8:8" s="32" customFormat="1" ht="12.75" customHeight="1" x14ac:dyDescent="0.2">
      <c r="H5386" s="36"/>
    </row>
    <row r="5387" spans="8:8" s="32" customFormat="1" ht="12.75" customHeight="1" x14ac:dyDescent="0.2">
      <c r="H5387" s="36"/>
    </row>
    <row r="5388" spans="8:8" s="32" customFormat="1" ht="12.75" customHeight="1" x14ac:dyDescent="0.2">
      <c r="H5388" s="36"/>
    </row>
    <row r="5389" spans="8:8" s="32" customFormat="1" ht="12.75" customHeight="1" x14ac:dyDescent="0.2">
      <c r="H5389" s="36"/>
    </row>
    <row r="5390" spans="8:8" s="32" customFormat="1" ht="12.75" customHeight="1" x14ac:dyDescent="0.2">
      <c r="H5390" s="36"/>
    </row>
    <row r="5391" spans="8:8" s="32" customFormat="1" ht="12.75" customHeight="1" x14ac:dyDescent="0.2">
      <c r="H5391" s="36"/>
    </row>
    <row r="5392" spans="8:8" s="32" customFormat="1" ht="12.75" customHeight="1" x14ac:dyDescent="0.2">
      <c r="H5392" s="36"/>
    </row>
    <row r="5393" spans="8:8" s="32" customFormat="1" ht="12.75" customHeight="1" x14ac:dyDescent="0.2">
      <c r="H5393" s="36"/>
    </row>
    <row r="5394" spans="8:8" s="32" customFormat="1" ht="12.75" customHeight="1" x14ac:dyDescent="0.2">
      <c r="H5394" s="36"/>
    </row>
    <row r="5395" spans="8:8" s="32" customFormat="1" ht="12.75" customHeight="1" x14ac:dyDescent="0.2">
      <c r="H5395" s="36"/>
    </row>
    <row r="5396" spans="8:8" s="32" customFormat="1" ht="12.75" customHeight="1" x14ac:dyDescent="0.2">
      <c r="H5396" s="36"/>
    </row>
    <row r="5397" spans="8:8" s="32" customFormat="1" ht="12.75" customHeight="1" x14ac:dyDescent="0.2">
      <c r="H5397" s="36"/>
    </row>
    <row r="5398" spans="8:8" s="32" customFormat="1" ht="12.75" customHeight="1" x14ac:dyDescent="0.2">
      <c r="H5398" s="36"/>
    </row>
    <row r="5399" spans="8:8" s="32" customFormat="1" ht="12.75" customHeight="1" x14ac:dyDescent="0.2">
      <c r="H5399" s="36"/>
    </row>
    <row r="5400" spans="8:8" s="32" customFormat="1" ht="12.75" customHeight="1" x14ac:dyDescent="0.2">
      <c r="H5400" s="36"/>
    </row>
    <row r="5401" spans="8:8" s="32" customFormat="1" ht="12.75" customHeight="1" x14ac:dyDescent="0.2">
      <c r="H5401" s="36"/>
    </row>
    <row r="5402" spans="8:8" s="32" customFormat="1" ht="12.75" customHeight="1" x14ac:dyDescent="0.2">
      <c r="H5402" s="36"/>
    </row>
    <row r="5403" spans="8:8" s="32" customFormat="1" ht="12.75" customHeight="1" x14ac:dyDescent="0.2">
      <c r="H5403" s="36"/>
    </row>
    <row r="5404" spans="8:8" s="32" customFormat="1" ht="12.75" customHeight="1" x14ac:dyDescent="0.2">
      <c r="H5404" s="36"/>
    </row>
    <row r="5405" spans="8:8" s="32" customFormat="1" ht="12.75" customHeight="1" x14ac:dyDescent="0.2">
      <c r="H5405" s="36"/>
    </row>
    <row r="5406" spans="8:8" s="32" customFormat="1" ht="12.75" customHeight="1" x14ac:dyDescent="0.2">
      <c r="H5406" s="36"/>
    </row>
    <row r="5407" spans="8:8" s="32" customFormat="1" ht="12.75" customHeight="1" x14ac:dyDescent="0.2">
      <c r="H5407" s="36"/>
    </row>
    <row r="5408" spans="8:8" s="32" customFormat="1" ht="12.75" customHeight="1" x14ac:dyDescent="0.2">
      <c r="H5408" s="36"/>
    </row>
    <row r="5409" spans="8:8" s="32" customFormat="1" ht="12.75" customHeight="1" x14ac:dyDescent="0.2">
      <c r="H5409" s="36"/>
    </row>
    <row r="5410" spans="8:8" s="32" customFormat="1" ht="12.75" customHeight="1" x14ac:dyDescent="0.2">
      <c r="H5410" s="36"/>
    </row>
    <row r="5411" spans="8:8" s="32" customFormat="1" ht="12.75" customHeight="1" x14ac:dyDescent="0.2">
      <c r="H5411" s="36"/>
    </row>
    <row r="5412" spans="8:8" s="32" customFormat="1" ht="12.75" customHeight="1" x14ac:dyDescent="0.2">
      <c r="H5412" s="36"/>
    </row>
    <row r="5413" spans="8:8" s="32" customFormat="1" ht="12.75" customHeight="1" x14ac:dyDescent="0.2">
      <c r="H5413" s="36"/>
    </row>
    <row r="5414" spans="8:8" s="32" customFormat="1" ht="12.75" customHeight="1" x14ac:dyDescent="0.2">
      <c r="H5414" s="36"/>
    </row>
    <row r="5415" spans="8:8" s="32" customFormat="1" ht="12.75" customHeight="1" x14ac:dyDescent="0.2">
      <c r="H5415" s="36"/>
    </row>
    <row r="5416" spans="8:8" s="32" customFormat="1" ht="12.75" customHeight="1" x14ac:dyDescent="0.2">
      <c r="H5416" s="36"/>
    </row>
    <row r="5417" spans="8:8" s="32" customFormat="1" ht="12.75" customHeight="1" x14ac:dyDescent="0.2">
      <c r="H5417" s="36"/>
    </row>
    <row r="5418" spans="8:8" s="32" customFormat="1" ht="12.75" customHeight="1" x14ac:dyDescent="0.2">
      <c r="H5418" s="36"/>
    </row>
    <row r="5419" spans="8:8" s="32" customFormat="1" ht="12.75" customHeight="1" x14ac:dyDescent="0.2">
      <c r="H5419" s="36"/>
    </row>
    <row r="5420" spans="8:8" s="32" customFormat="1" ht="12.75" customHeight="1" x14ac:dyDescent="0.2">
      <c r="H5420" s="36"/>
    </row>
    <row r="5421" spans="8:8" s="32" customFormat="1" ht="12.75" customHeight="1" x14ac:dyDescent="0.2">
      <c r="H5421" s="36"/>
    </row>
    <row r="5422" spans="8:8" s="32" customFormat="1" ht="12.75" customHeight="1" x14ac:dyDescent="0.2">
      <c r="H5422" s="36"/>
    </row>
    <row r="5423" spans="8:8" s="32" customFormat="1" ht="12.75" customHeight="1" x14ac:dyDescent="0.2">
      <c r="H5423" s="36"/>
    </row>
    <row r="5424" spans="8:8" s="32" customFormat="1" ht="12.75" customHeight="1" x14ac:dyDescent="0.2">
      <c r="H5424" s="36"/>
    </row>
    <row r="5425" spans="8:8" s="32" customFormat="1" ht="12.75" customHeight="1" x14ac:dyDescent="0.2">
      <c r="H5425" s="36"/>
    </row>
    <row r="5426" spans="8:8" s="32" customFormat="1" ht="12.75" customHeight="1" x14ac:dyDescent="0.2">
      <c r="H5426" s="36"/>
    </row>
    <row r="5427" spans="8:8" s="32" customFormat="1" ht="12.75" customHeight="1" x14ac:dyDescent="0.2">
      <c r="H5427" s="36"/>
    </row>
    <row r="5428" spans="8:8" s="32" customFormat="1" ht="12.75" customHeight="1" x14ac:dyDescent="0.2">
      <c r="H5428" s="36"/>
    </row>
    <row r="5429" spans="8:8" s="32" customFormat="1" ht="12.75" customHeight="1" x14ac:dyDescent="0.2">
      <c r="H5429" s="36"/>
    </row>
    <row r="5430" spans="8:8" s="32" customFormat="1" ht="12.75" customHeight="1" x14ac:dyDescent="0.2">
      <c r="H5430" s="36"/>
    </row>
    <row r="5431" spans="8:8" s="32" customFormat="1" ht="12.75" customHeight="1" x14ac:dyDescent="0.2">
      <c r="H5431" s="36"/>
    </row>
    <row r="5432" spans="8:8" s="32" customFormat="1" ht="12.75" customHeight="1" x14ac:dyDescent="0.2">
      <c r="H5432" s="36"/>
    </row>
    <row r="5433" spans="8:8" s="32" customFormat="1" ht="12.75" customHeight="1" x14ac:dyDescent="0.2">
      <c r="H5433" s="36"/>
    </row>
    <row r="5434" spans="8:8" s="32" customFormat="1" ht="12.75" customHeight="1" x14ac:dyDescent="0.2">
      <c r="H5434" s="36"/>
    </row>
    <row r="5435" spans="8:8" s="32" customFormat="1" ht="12.75" customHeight="1" x14ac:dyDescent="0.2">
      <c r="H5435" s="36"/>
    </row>
    <row r="5436" spans="8:8" s="32" customFormat="1" ht="12.75" customHeight="1" x14ac:dyDescent="0.2">
      <c r="H5436" s="36"/>
    </row>
    <row r="5437" spans="8:8" s="32" customFormat="1" ht="12.75" customHeight="1" x14ac:dyDescent="0.2">
      <c r="H5437" s="36"/>
    </row>
    <row r="5438" spans="8:8" s="32" customFormat="1" ht="12.75" customHeight="1" x14ac:dyDescent="0.2">
      <c r="H5438" s="36"/>
    </row>
    <row r="5439" spans="8:8" s="32" customFormat="1" ht="12.75" customHeight="1" x14ac:dyDescent="0.2">
      <c r="H5439" s="36"/>
    </row>
    <row r="5440" spans="8:8" s="32" customFormat="1" ht="12.75" customHeight="1" x14ac:dyDescent="0.2">
      <c r="H5440" s="36"/>
    </row>
    <row r="5441" spans="8:8" s="32" customFormat="1" ht="12.75" customHeight="1" x14ac:dyDescent="0.2">
      <c r="H5441" s="36"/>
    </row>
    <row r="5442" spans="8:8" s="32" customFormat="1" ht="12.75" customHeight="1" x14ac:dyDescent="0.2">
      <c r="H5442" s="36"/>
    </row>
    <row r="5443" spans="8:8" s="32" customFormat="1" ht="12.75" customHeight="1" x14ac:dyDescent="0.2">
      <c r="H5443" s="36"/>
    </row>
    <row r="5444" spans="8:8" s="32" customFormat="1" ht="12.75" customHeight="1" x14ac:dyDescent="0.2">
      <c r="H5444" s="36"/>
    </row>
    <row r="5445" spans="8:8" s="32" customFormat="1" ht="12.75" customHeight="1" x14ac:dyDescent="0.2">
      <c r="H5445" s="36"/>
    </row>
    <row r="5446" spans="8:8" s="32" customFormat="1" ht="12.75" customHeight="1" x14ac:dyDescent="0.2">
      <c r="H5446" s="36"/>
    </row>
    <row r="5447" spans="8:8" s="32" customFormat="1" ht="12.75" customHeight="1" x14ac:dyDescent="0.2">
      <c r="H5447" s="36"/>
    </row>
    <row r="5448" spans="8:8" s="32" customFormat="1" ht="12.75" customHeight="1" x14ac:dyDescent="0.2">
      <c r="H5448" s="36"/>
    </row>
    <row r="5449" spans="8:8" s="32" customFormat="1" ht="12.75" customHeight="1" x14ac:dyDescent="0.2">
      <c r="H5449" s="36"/>
    </row>
    <row r="5450" spans="8:8" s="32" customFormat="1" ht="12.75" customHeight="1" x14ac:dyDescent="0.2">
      <c r="H5450" s="36"/>
    </row>
    <row r="5451" spans="8:8" s="32" customFormat="1" ht="12.75" customHeight="1" x14ac:dyDescent="0.2">
      <c r="H5451" s="36"/>
    </row>
    <row r="5452" spans="8:8" s="32" customFormat="1" ht="12.75" customHeight="1" x14ac:dyDescent="0.2">
      <c r="H5452" s="36"/>
    </row>
    <row r="5453" spans="8:8" s="32" customFormat="1" ht="12.75" customHeight="1" x14ac:dyDescent="0.2">
      <c r="H5453" s="36"/>
    </row>
    <row r="5454" spans="8:8" s="32" customFormat="1" ht="12.75" customHeight="1" x14ac:dyDescent="0.2">
      <c r="H5454" s="36"/>
    </row>
    <row r="5455" spans="8:8" s="32" customFormat="1" ht="12.75" customHeight="1" x14ac:dyDescent="0.2">
      <c r="H5455" s="36"/>
    </row>
    <row r="5456" spans="8:8" s="32" customFormat="1" ht="12.75" customHeight="1" x14ac:dyDescent="0.2">
      <c r="H5456" s="36"/>
    </row>
    <row r="5457" spans="8:8" s="32" customFormat="1" ht="12.75" customHeight="1" x14ac:dyDescent="0.2">
      <c r="H5457" s="36"/>
    </row>
    <row r="5458" spans="8:8" s="32" customFormat="1" ht="12.75" customHeight="1" x14ac:dyDescent="0.2">
      <c r="H5458" s="36"/>
    </row>
    <row r="5459" spans="8:8" s="32" customFormat="1" ht="12.75" customHeight="1" x14ac:dyDescent="0.2">
      <c r="H5459" s="36"/>
    </row>
    <row r="5460" spans="8:8" s="32" customFormat="1" ht="12.75" customHeight="1" x14ac:dyDescent="0.2">
      <c r="H5460" s="36"/>
    </row>
    <row r="5461" spans="8:8" s="32" customFormat="1" ht="12.75" customHeight="1" x14ac:dyDescent="0.2">
      <c r="H5461" s="36"/>
    </row>
    <row r="5462" spans="8:8" s="32" customFormat="1" ht="12.75" customHeight="1" x14ac:dyDescent="0.2">
      <c r="H5462" s="36"/>
    </row>
    <row r="5463" spans="8:8" s="32" customFormat="1" ht="12.75" customHeight="1" x14ac:dyDescent="0.2">
      <c r="H5463" s="36"/>
    </row>
    <row r="5464" spans="8:8" s="32" customFormat="1" ht="12.75" customHeight="1" x14ac:dyDescent="0.2">
      <c r="H5464" s="36"/>
    </row>
    <row r="5465" spans="8:8" s="32" customFormat="1" ht="12.75" customHeight="1" x14ac:dyDescent="0.2">
      <c r="H5465" s="36"/>
    </row>
    <row r="5466" spans="8:8" s="32" customFormat="1" ht="12.75" customHeight="1" x14ac:dyDescent="0.2">
      <c r="H5466" s="36"/>
    </row>
    <row r="5467" spans="8:8" s="32" customFormat="1" ht="12.75" customHeight="1" x14ac:dyDescent="0.2">
      <c r="H5467" s="36"/>
    </row>
    <row r="5468" spans="8:8" s="32" customFormat="1" ht="12.75" customHeight="1" x14ac:dyDescent="0.2">
      <c r="H5468" s="36"/>
    </row>
    <row r="5469" spans="8:8" s="32" customFormat="1" ht="12.75" customHeight="1" x14ac:dyDescent="0.2">
      <c r="H5469" s="36"/>
    </row>
    <row r="5470" spans="8:8" s="32" customFormat="1" ht="12.75" customHeight="1" x14ac:dyDescent="0.2">
      <c r="H5470" s="36"/>
    </row>
    <row r="5471" spans="8:8" s="32" customFormat="1" ht="12.75" customHeight="1" x14ac:dyDescent="0.2">
      <c r="H5471" s="36"/>
    </row>
    <row r="5472" spans="8:8" s="32" customFormat="1" ht="12.75" customHeight="1" x14ac:dyDescent="0.2">
      <c r="H5472" s="36"/>
    </row>
    <row r="5473" spans="8:8" s="32" customFormat="1" ht="12.75" customHeight="1" x14ac:dyDescent="0.2">
      <c r="H5473" s="36"/>
    </row>
    <row r="5474" spans="8:8" s="32" customFormat="1" ht="12.75" customHeight="1" x14ac:dyDescent="0.2">
      <c r="H5474" s="36"/>
    </row>
    <row r="5475" spans="8:8" s="32" customFormat="1" ht="12.75" customHeight="1" x14ac:dyDescent="0.2">
      <c r="H5475" s="36"/>
    </row>
    <row r="5476" spans="8:8" s="32" customFormat="1" ht="12.75" customHeight="1" x14ac:dyDescent="0.2">
      <c r="H5476" s="36"/>
    </row>
    <row r="5477" spans="8:8" s="32" customFormat="1" ht="12.75" customHeight="1" x14ac:dyDescent="0.2">
      <c r="H5477" s="36"/>
    </row>
    <row r="5478" spans="8:8" s="32" customFormat="1" ht="12.75" customHeight="1" x14ac:dyDescent="0.2">
      <c r="H5478" s="36"/>
    </row>
    <row r="5479" spans="8:8" s="32" customFormat="1" ht="12.75" customHeight="1" x14ac:dyDescent="0.2">
      <c r="H5479" s="36"/>
    </row>
    <row r="5480" spans="8:8" s="32" customFormat="1" ht="12.75" customHeight="1" x14ac:dyDescent="0.2">
      <c r="H5480" s="36"/>
    </row>
    <row r="5481" spans="8:8" s="32" customFormat="1" ht="12.75" customHeight="1" x14ac:dyDescent="0.2">
      <c r="H5481" s="36"/>
    </row>
    <row r="5482" spans="8:8" s="32" customFormat="1" ht="12.75" customHeight="1" x14ac:dyDescent="0.2">
      <c r="H5482" s="36"/>
    </row>
    <row r="5483" spans="8:8" s="32" customFormat="1" ht="12.75" customHeight="1" x14ac:dyDescent="0.2">
      <c r="H5483" s="36"/>
    </row>
    <row r="5484" spans="8:8" s="32" customFormat="1" ht="12.75" customHeight="1" x14ac:dyDescent="0.2">
      <c r="H5484" s="36"/>
    </row>
    <row r="5485" spans="8:8" s="32" customFormat="1" ht="12.75" customHeight="1" x14ac:dyDescent="0.2">
      <c r="H5485" s="36"/>
    </row>
    <row r="5486" spans="8:8" s="32" customFormat="1" ht="12.75" customHeight="1" x14ac:dyDescent="0.2">
      <c r="H5486" s="36"/>
    </row>
    <row r="5487" spans="8:8" s="32" customFormat="1" ht="12.75" customHeight="1" x14ac:dyDescent="0.2">
      <c r="H5487" s="36"/>
    </row>
    <row r="5488" spans="8:8" s="32" customFormat="1" ht="12.75" customHeight="1" x14ac:dyDescent="0.2">
      <c r="H5488" s="36"/>
    </row>
    <row r="5489" spans="8:8" s="32" customFormat="1" ht="12.75" customHeight="1" x14ac:dyDescent="0.2">
      <c r="H5489" s="36"/>
    </row>
    <row r="5490" spans="8:8" s="32" customFormat="1" ht="12.75" customHeight="1" x14ac:dyDescent="0.2">
      <c r="H5490" s="36"/>
    </row>
    <row r="5491" spans="8:8" s="32" customFormat="1" ht="12.75" customHeight="1" x14ac:dyDescent="0.2">
      <c r="H5491" s="36"/>
    </row>
    <row r="5492" spans="8:8" s="32" customFormat="1" ht="12.75" customHeight="1" x14ac:dyDescent="0.2">
      <c r="H5492" s="36"/>
    </row>
    <row r="5493" spans="8:8" s="32" customFormat="1" ht="12.75" customHeight="1" x14ac:dyDescent="0.2">
      <c r="H5493" s="36"/>
    </row>
    <row r="5494" spans="8:8" s="32" customFormat="1" ht="12.75" customHeight="1" x14ac:dyDescent="0.2">
      <c r="H5494" s="36"/>
    </row>
    <row r="5495" spans="8:8" s="32" customFormat="1" ht="12.75" customHeight="1" x14ac:dyDescent="0.2">
      <c r="H5495" s="36"/>
    </row>
    <row r="5496" spans="8:8" s="32" customFormat="1" ht="12.75" customHeight="1" x14ac:dyDescent="0.2">
      <c r="H5496" s="36"/>
    </row>
    <row r="5497" spans="8:8" s="32" customFormat="1" ht="12.75" customHeight="1" x14ac:dyDescent="0.2">
      <c r="H5497" s="36"/>
    </row>
    <row r="5498" spans="8:8" s="32" customFormat="1" ht="12.75" customHeight="1" x14ac:dyDescent="0.2">
      <c r="H5498" s="36"/>
    </row>
    <row r="5499" spans="8:8" s="32" customFormat="1" ht="12.75" customHeight="1" x14ac:dyDescent="0.2">
      <c r="H5499" s="36"/>
    </row>
    <row r="5500" spans="8:8" s="32" customFormat="1" ht="12.75" customHeight="1" x14ac:dyDescent="0.2">
      <c r="H5500" s="36"/>
    </row>
    <row r="5501" spans="8:8" s="32" customFormat="1" ht="12.75" customHeight="1" x14ac:dyDescent="0.2">
      <c r="H5501" s="36"/>
    </row>
    <row r="5502" spans="8:8" s="32" customFormat="1" ht="12.75" customHeight="1" x14ac:dyDescent="0.2">
      <c r="H5502" s="36"/>
    </row>
    <row r="5503" spans="8:8" s="32" customFormat="1" ht="12.75" customHeight="1" x14ac:dyDescent="0.2">
      <c r="H5503" s="36"/>
    </row>
    <row r="5504" spans="8:8" s="32" customFormat="1" ht="12.75" customHeight="1" x14ac:dyDescent="0.2">
      <c r="H5504" s="36"/>
    </row>
    <row r="5505" spans="8:8" s="32" customFormat="1" ht="12.75" customHeight="1" x14ac:dyDescent="0.2">
      <c r="H5505" s="36"/>
    </row>
    <row r="5506" spans="8:8" s="32" customFormat="1" ht="12.75" customHeight="1" x14ac:dyDescent="0.2">
      <c r="H5506" s="36"/>
    </row>
    <row r="5507" spans="8:8" s="32" customFormat="1" ht="12.75" customHeight="1" x14ac:dyDescent="0.2">
      <c r="H5507" s="36"/>
    </row>
    <row r="5508" spans="8:8" s="32" customFormat="1" ht="12.75" customHeight="1" x14ac:dyDescent="0.2">
      <c r="H5508" s="36"/>
    </row>
    <row r="5509" spans="8:8" s="32" customFormat="1" ht="12.75" customHeight="1" x14ac:dyDescent="0.2">
      <c r="H5509" s="36"/>
    </row>
    <row r="5510" spans="8:8" s="32" customFormat="1" ht="12.75" customHeight="1" x14ac:dyDescent="0.2">
      <c r="H5510" s="36"/>
    </row>
    <row r="5511" spans="8:8" s="32" customFormat="1" ht="12.75" customHeight="1" x14ac:dyDescent="0.2">
      <c r="H5511" s="36"/>
    </row>
    <row r="5512" spans="8:8" s="32" customFormat="1" ht="12.75" customHeight="1" x14ac:dyDescent="0.2">
      <c r="H5512" s="36"/>
    </row>
    <row r="5513" spans="8:8" s="32" customFormat="1" ht="12.75" customHeight="1" x14ac:dyDescent="0.2">
      <c r="H5513" s="36"/>
    </row>
    <row r="5514" spans="8:8" s="32" customFormat="1" ht="12.75" customHeight="1" x14ac:dyDescent="0.2">
      <c r="H5514" s="36"/>
    </row>
    <row r="5515" spans="8:8" s="32" customFormat="1" ht="12.75" customHeight="1" x14ac:dyDescent="0.2">
      <c r="H5515" s="36"/>
    </row>
    <row r="5516" spans="8:8" s="32" customFormat="1" ht="12.75" customHeight="1" x14ac:dyDescent="0.2">
      <c r="H5516" s="36"/>
    </row>
    <row r="5517" spans="8:8" s="32" customFormat="1" ht="12.75" customHeight="1" x14ac:dyDescent="0.2">
      <c r="H5517" s="36"/>
    </row>
    <row r="5518" spans="8:8" s="32" customFormat="1" ht="12.75" customHeight="1" x14ac:dyDescent="0.2">
      <c r="H5518" s="36"/>
    </row>
    <row r="5519" spans="8:8" s="32" customFormat="1" ht="12.75" customHeight="1" x14ac:dyDescent="0.2">
      <c r="H5519" s="36"/>
    </row>
    <row r="5520" spans="8:8" s="32" customFormat="1" ht="12.75" customHeight="1" x14ac:dyDescent="0.2">
      <c r="H5520" s="36"/>
    </row>
    <row r="5521" spans="8:8" s="32" customFormat="1" ht="12.75" customHeight="1" x14ac:dyDescent="0.2">
      <c r="H5521" s="36"/>
    </row>
    <row r="5522" spans="8:8" s="32" customFormat="1" ht="12.75" customHeight="1" x14ac:dyDescent="0.2">
      <c r="H5522" s="36"/>
    </row>
    <row r="5523" spans="8:8" s="32" customFormat="1" ht="12.75" customHeight="1" x14ac:dyDescent="0.2">
      <c r="H5523" s="36"/>
    </row>
    <row r="5524" spans="8:8" s="32" customFormat="1" ht="12.75" customHeight="1" x14ac:dyDescent="0.2">
      <c r="H5524" s="36"/>
    </row>
    <row r="5525" spans="8:8" s="32" customFormat="1" ht="12.75" customHeight="1" x14ac:dyDescent="0.2">
      <c r="H5525" s="36"/>
    </row>
    <row r="5526" spans="8:8" s="32" customFormat="1" ht="12.75" customHeight="1" x14ac:dyDescent="0.2">
      <c r="H5526" s="36"/>
    </row>
    <row r="5527" spans="8:8" s="32" customFormat="1" ht="12.75" customHeight="1" x14ac:dyDescent="0.2">
      <c r="H5527" s="36"/>
    </row>
    <row r="5528" spans="8:8" s="32" customFormat="1" ht="12.75" customHeight="1" x14ac:dyDescent="0.2">
      <c r="H5528" s="36"/>
    </row>
    <row r="5529" spans="8:8" s="32" customFormat="1" ht="12.75" customHeight="1" x14ac:dyDescent="0.2">
      <c r="H5529" s="36"/>
    </row>
    <row r="5530" spans="8:8" s="32" customFormat="1" ht="12.75" customHeight="1" x14ac:dyDescent="0.2">
      <c r="H5530" s="36"/>
    </row>
    <row r="5531" spans="8:8" s="32" customFormat="1" ht="12.75" customHeight="1" x14ac:dyDescent="0.2">
      <c r="H5531" s="36"/>
    </row>
    <row r="5532" spans="8:8" s="32" customFormat="1" ht="12.75" customHeight="1" x14ac:dyDescent="0.2">
      <c r="H5532" s="36"/>
    </row>
    <row r="5533" spans="8:8" s="32" customFormat="1" ht="12.75" customHeight="1" x14ac:dyDescent="0.2">
      <c r="H5533" s="36"/>
    </row>
    <row r="5534" spans="8:8" s="32" customFormat="1" ht="12.75" customHeight="1" x14ac:dyDescent="0.2">
      <c r="H5534" s="36"/>
    </row>
    <row r="5535" spans="8:8" s="32" customFormat="1" ht="12.75" customHeight="1" x14ac:dyDescent="0.2">
      <c r="H5535" s="36"/>
    </row>
    <row r="5536" spans="8:8" s="32" customFormat="1" ht="12.75" customHeight="1" x14ac:dyDescent="0.2">
      <c r="H5536" s="36"/>
    </row>
    <row r="5537" spans="8:8" s="32" customFormat="1" ht="12.75" customHeight="1" x14ac:dyDescent="0.2">
      <c r="H5537" s="36"/>
    </row>
    <row r="5538" spans="8:8" s="32" customFormat="1" ht="12.75" customHeight="1" x14ac:dyDescent="0.2">
      <c r="H5538" s="36"/>
    </row>
    <row r="5539" spans="8:8" s="32" customFormat="1" ht="12.75" customHeight="1" x14ac:dyDescent="0.2">
      <c r="H5539" s="36"/>
    </row>
    <row r="5540" spans="8:8" s="32" customFormat="1" ht="12.75" customHeight="1" x14ac:dyDescent="0.2">
      <c r="H5540" s="36"/>
    </row>
    <row r="5541" spans="8:8" s="32" customFormat="1" ht="12.75" customHeight="1" x14ac:dyDescent="0.2">
      <c r="H5541" s="36"/>
    </row>
    <row r="5542" spans="8:8" s="32" customFormat="1" ht="12.75" customHeight="1" x14ac:dyDescent="0.2">
      <c r="H5542" s="36"/>
    </row>
    <row r="5543" spans="8:8" s="32" customFormat="1" ht="12.75" customHeight="1" x14ac:dyDescent="0.2">
      <c r="H5543" s="36"/>
    </row>
    <row r="5544" spans="8:8" s="32" customFormat="1" ht="12.75" customHeight="1" x14ac:dyDescent="0.2">
      <c r="H5544" s="36"/>
    </row>
    <row r="5545" spans="8:8" s="32" customFormat="1" ht="12.75" customHeight="1" x14ac:dyDescent="0.2">
      <c r="H5545" s="36"/>
    </row>
    <row r="5546" spans="8:8" s="32" customFormat="1" ht="12.75" customHeight="1" x14ac:dyDescent="0.2">
      <c r="H5546" s="36"/>
    </row>
    <row r="5547" spans="8:8" s="32" customFormat="1" ht="12.75" customHeight="1" x14ac:dyDescent="0.2">
      <c r="H5547" s="36"/>
    </row>
    <row r="5548" spans="8:8" s="32" customFormat="1" ht="12.75" customHeight="1" x14ac:dyDescent="0.2">
      <c r="H5548" s="36"/>
    </row>
    <row r="5549" spans="8:8" s="32" customFormat="1" ht="12.75" customHeight="1" x14ac:dyDescent="0.2">
      <c r="H5549" s="36"/>
    </row>
    <row r="5550" spans="8:8" s="32" customFormat="1" ht="12.75" customHeight="1" x14ac:dyDescent="0.2">
      <c r="H5550" s="36"/>
    </row>
    <row r="5551" spans="8:8" s="32" customFormat="1" ht="12.75" customHeight="1" x14ac:dyDescent="0.2">
      <c r="H5551" s="36"/>
    </row>
    <row r="5552" spans="8:8" s="32" customFormat="1" ht="12.75" customHeight="1" x14ac:dyDescent="0.2">
      <c r="H5552" s="36"/>
    </row>
    <row r="5553" spans="8:8" s="32" customFormat="1" ht="12.75" customHeight="1" x14ac:dyDescent="0.2">
      <c r="H5553" s="36"/>
    </row>
    <row r="5554" spans="8:8" s="32" customFormat="1" ht="12.75" customHeight="1" x14ac:dyDescent="0.2">
      <c r="H5554" s="36"/>
    </row>
    <row r="5555" spans="8:8" s="32" customFormat="1" ht="12.75" customHeight="1" x14ac:dyDescent="0.2">
      <c r="H5555" s="36"/>
    </row>
    <row r="5556" spans="8:8" s="32" customFormat="1" ht="12.75" customHeight="1" x14ac:dyDescent="0.2">
      <c r="H5556" s="36"/>
    </row>
    <row r="5557" spans="8:8" s="32" customFormat="1" ht="12.75" customHeight="1" x14ac:dyDescent="0.2">
      <c r="H5557" s="36"/>
    </row>
    <row r="5558" spans="8:8" s="32" customFormat="1" ht="12.75" customHeight="1" x14ac:dyDescent="0.2">
      <c r="H5558" s="36"/>
    </row>
    <row r="5559" spans="8:8" s="32" customFormat="1" ht="12.75" customHeight="1" x14ac:dyDescent="0.2">
      <c r="H5559" s="36"/>
    </row>
    <row r="5560" spans="8:8" s="32" customFormat="1" ht="12.75" customHeight="1" x14ac:dyDescent="0.2">
      <c r="H5560" s="36"/>
    </row>
    <row r="5561" spans="8:8" s="32" customFormat="1" ht="12.75" customHeight="1" x14ac:dyDescent="0.2">
      <c r="H5561" s="36"/>
    </row>
    <row r="5562" spans="8:8" s="32" customFormat="1" ht="12.75" customHeight="1" x14ac:dyDescent="0.2">
      <c r="H5562" s="36"/>
    </row>
    <row r="5563" spans="8:8" s="32" customFormat="1" ht="12.75" customHeight="1" x14ac:dyDescent="0.2">
      <c r="H5563" s="36"/>
    </row>
    <row r="5564" spans="8:8" s="32" customFormat="1" ht="12.75" customHeight="1" x14ac:dyDescent="0.2">
      <c r="H5564" s="36"/>
    </row>
    <row r="5565" spans="8:8" s="32" customFormat="1" ht="12.75" customHeight="1" x14ac:dyDescent="0.2">
      <c r="H5565" s="36"/>
    </row>
    <row r="5566" spans="8:8" s="32" customFormat="1" ht="12.75" customHeight="1" x14ac:dyDescent="0.2">
      <c r="H5566" s="36"/>
    </row>
    <row r="5567" spans="8:8" s="32" customFormat="1" ht="12.75" customHeight="1" x14ac:dyDescent="0.2">
      <c r="H5567" s="36"/>
    </row>
    <row r="5568" spans="8:8" s="32" customFormat="1" ht="12.75" customHeight="1" x14ac:dyDescent="0.2">
      <c r="H5568" s="36"/>
    </row>
    <row r="5569" spans="8:8" s="32" customFormat="1" ht="12.75" customHeight="1" x14ac:dyDescent="0.2">
      <c r="H5569" s="36"/>
    </row>
    <row r="5570" spans="8:8" s="32" customFormat="1" ht="12.75" customHeight="1" x14ac:dyDescent="0.2">
      <c r="H5570" s="36"/>
    </row>
    <row r="5571" spans="8:8" s="32" customFormat="1" ht="12.75" customHeight="1" x14ac:dyDescent="0.2">
      <c r="H5571" s="36"/>
    </row>
    <row r="5572" spans="8:8" s="32" customFormat="1" ht="12.75" customHeight="1" x14ac:dyDescent="0.2">
      <c r="H5572" s="36"/>
    </row>
    <row r="5573" spans="8:8" s="32" customFormat="1" ht="12.75" customHeight="1" x14ac:dyDescent="0.2">
      <c r="H5573" s="36"/>
    </row>
    <row r="5574" spans="8:8" s="32" customFormat="1" ht="12.75" customHeight="1" x14ac:dyDescent="0.2">
      <c r="H5574" s="36"/>
    </row>
    <row r="5575" spans="8:8" s="32" customFormat="1" ht="12.75" customHeight="1" x14ac:dyDescent="0.2">
      <c r="H5575" s="36"/>
    </row>
    <row r="5576" spans="8:8" s="32" customFormat="1" ht="12.75" customHeight="1" x14ac:dyDescent="0.2">
      <c r="H5576" s="36"/>
    </row>
    <row r="5577" spans="8:8" s="32" customFormat="1" ht="12.75" customHeight="1" x14ac:dyDescent="0.2">
      <c r="H5577" s="36"/>
    </row>
    <row r="5578" spans="8:8" s="32" customFormat="1" ht="12.75" customHeight="1" x14ac:dyDescent="0.2">
      <c r="H5578" s="36"/>
    </row>
    <row r="5579" spans="8:8" s="32" customFormat="1" ht="12.75" customHeight="1" x14ac:dyDescent="0.2">
      <c r="H5579" s="36"/>
    </row>
    <row r="5580" spans="8:8" s="32" customFormat="1" ht="12.75" customHeight="1" x14ac:dyDescent="0.2">
      <c r="H5580" s="36"/>
    </row>
    <row r="5581" spans="8:8" s="32" customFormat="1" ht="12.75" customHeight="1" x14ac:dyDescent="0.2">
      <c r="H5581" s="36"/>
    </row>
    <row r="5582" spans="8:8" s="32" customFormat="1" ht="12.75" customHeight="1" x14ac:dyDescent="0.2">
      <c r="H5582" s="36"/>
    </row>
    <row r="5583" spans="8:8" s="32" customFormat="1" ht="12.75" customHeight="1" x14ac:dyDescent="0.2">
      <c r="H5583" s="36"/>
    </row>
    <row r="5584" spans="8:8" s="32" customFormat="1" ht="12.75" customHeight="1" x14ac:dyDescent="0.2">
      <c r="H5584" s="36"/>
    </row>
    <row r="5585" spans="8:8" s="32" customFormat="1" ht="12.75" customHeight="1" x14ac:dyDescent="0.2">
      <c r="H5585" s="36"/>
    </row>
    <row r="5586" spans="8:8" s="32" customFormat="1" ht="12.75" customHeight="1" x14ac:dyDescent="0.2">
      <c r="H5586" s="36"/>
    </row>
    <row r="5587" spans="8:8" s="32" customFormat="1" ht="12.75" customHeight="1" x14ac:dyDescent="0.2">
      <c r="H5587" s="36"/>
    </row>
    <row r="5588" spans="8:8" s="32" customFormat="1" ht="12.75" customHeight="1" x14ac:dyDescent="0.2">
      <c r="H5588" s="36"/>
    </row>
    <row r="5589" spans="8:8" s="32" customFormat="1" ht="12.75" customHeight="1" x14ac:dyDescent="0.2">
      <c r="H5589" s="36"/>
    </row>
    <row r="5590" spans="8:8" s="32" customFormat="1" ht="12.75" customHeight="1" x14ac:dyDescent="0.2">
      <c r="H5590" s="36"/>
    </row>
    <row r="5591" spans="8:8" s="32" customFormat="1" ht="12.75" customHeight="1" x14ac:dyDescent="0.2">
      <c r="H5591" s="36"/>
    </row>
    <row r="5592" spans="8:8" s="32" customFormat="1" ht="12.75" customHeight="1" x14ac:dyDescent="0.2">
      <c r="H5592" s="36"/>
    </row>
    <row r="5593" spans="8:8" s="32" customFormat="1" ht="12.75" customHeight="1" x14ac:dyDescent="0.2">
      <c r="H5593" s="36"/>
    </row>
    <row r="5594" spans="8:8" s="32" customFormat="1" ht="12.75" customHeight="1" x14ac:dyDescent="0.2">
      <c r="H5594" s="36"/>
    </row>
    <row r="5595" spans="8:8" s="32" customFormat="1" ht="12.75" customHeight="1" x14ac:dyDescent="0.2">
      <c r="H5595" s="36"/>
    </row>
    <row r="5596" spans="8:8" s="32" customFormat="1" ht="12.75" customHeight="1" x14ac:dyDescent="0.2">
      <c r="H5596" s="36"/>
    </row>
    <row r="5597" spans="8:8" s="32" customFormat="1" ht="12.75" customHeight="1" x14ac:dyDescent="0.2">
      <c r="H5597" s="36"/>
    </row>
    <row r="5598" spans="8:8" s="32" customFormat="1" ht="12.75" customHeight="1" x14ac:dyDescent="0.2">
      <c r="H5598" s="36"/>
    </row>
    <row r="5599" spans="8:8" s="32" customFormat="1" ht="12.75" customHeight="1" x14ac:dyDescent="0.2">
      <c r="H5599" s="36"/>
    </row>
    <row r="5600" spans="8:8" s="32" customFormat="1" ht="12.75" customHeight="1" x14ac:dyDescent="0.2">
      <c r="H5600" s="36"/>
    </row>
    <row r="5601" spans="8:8" s="32" customFormat="1" ht="12.75" customHeight="1" x14ac:dyDescent="0.2">
      <c r="H5601" s="36"/>
    </row>
    <row r="5602" spans="8:8" s="32" customFormat="1" ht="12.75" customHeight="1" x14ac:dyDescent="0.2">
      <c r="H5602" s="36"/>
    </row>
    <row r="5603" spans="8:8" s="32" customFormat="1" ht="12.75" customHeight="1" x14ac:dyDescent="0.2">
      <c r="H5603" s="36"/>
    </row>
    <row r="5604" spans="8:8" s="32" customFormat="1" ht="12.75" customHeight="1" x14ac:dyDescent="0.2">
      <c r="H5604" s="36"/>
    </row>
    <row r="5605" spans="8:8" s="32" customFormat="1" ht="12.75" customHeight="1" x14ac:dyDescent="0.2">
      <c r="H5605" s="36"/>
    </row>
    <row r="5606" spans="8:8" s="32" customFormat="1" ht="12.75" customHeight="1" x14ac:dyDescent="0.2">
      <c r="H5606" s="36"/>
    </row>
    <row r="5607" spans="8:8" s="32" customFormat="1" ht="12.75" customHeight="1" x14ac:dyDescent="0.2">
      <c r="H5607" s="36"/>
    </row>
    <row r="5608" spans="8:8" s="32" customFormat="1" ht="12.75" customHeight="1" x14ac:dyDescent="0.2">
      <c r="H5608" s="36"/>
    </row>
    <row r="5609" spans="8:8" s="32" customFormat="1" ht="12.75" customHeight="1" x14ac:dyDescent="0.2">
      <c r="H5609" s="36"/>
    </row>
    <row r="5610" spans="8:8" s="32" customFormat="1" ht="12.75" customHeight="1" x14ac:dyDescent="0.2">
      <c r="H5610" s="36"/>
    </row>
    <row r="5611" spans="8:8" s="32" customFormat="1" ht="12.75" customHeight="1" x14ac:dyDescent="0.2">
      <c r="H5611" s="36"/>
    </row>
    <row r="5612" spans="8:8" s="32" customFormat="1" ht="12.75" customHeight="1" x14ac:dyDescent="0.2">
      <c r="H5612" s="36"/>
    </row>
    <row r="5613" spans="8:8" s="32" customFormat="1" ht="12.75" customHeight="1" x14ac:dyDescent="0.2">
      <c r="H5613" s="36"/>
    </row>
    <row r="5614" spans="8:8" s="32" customFormat="1" ht="12.75" customHeight="1" x14ac:dyDescent="0.2">
      <c r="H5614" s="36"/>
    </row>
    <row r="5615" spans="8:8" s="32" customFormat="1" ht="12.75" customHeight="1" x14ac:dyDescent="0.2">
      <c r="H5615" s="36"/>
    </row>
    <row r="5616" spans="8:8" s="32" customFormat="1" ht="12.75" customHeight="1" x14ac:dyDescent="0.2">
      <c r="H5616" s="36"/>
    </row>
    <row r="5617" spans="8:8" s="32" customFormat="1" ht="12.75" customHeight="1" x14ac:dyDescent="0.2">
      <c r="H5617" s="36"/>
    </row>
    <row r="5618" spans="8:8" s="32" customFormat="1" ht="12.75" customHeight="1" x14ac:dyDescent="0.2">
      <c r="H5618" s="36"/>
    </row>
    <row r="5619" spans="8:8" s="32" customFormat="1" ht="12.75" customHeight="1" x14ac:dyDescent="0.2">
      <c r="H5619" s="36"/>
    </row>
    <row r="5620" spans="8:8" s="32" customFormat="1" ht="12.75" customHeight="1" x14ac:dyDescent="0.2">
      <c r="H5620" s="36"/>
    </row>
    <row r="5621" spans="8:8" s="32" customFormat="1" ht="12.75" customHeight="1" x14ac:dyDescent="0.2">
      <c r="H5621" s="36"/>
    </row>
    <row r="5622" spans="8:8" s="32" customFormat="1" ht="12.75" customHeight="1" x14ac:dyDescent="0.2">
      <c r="H5622" s="36"/>
    </row>
    <row r="5623" spans="8:8" s="32" customFormat="1" ht="12.75" customHeight="1" x14ac:dyDescent="0.2">
      <c r="H5623" s="36"/>
    </row>
    <row r="5624" spans="8:8" s="32" customFormat="1" ht="12.75" customHeight="1" x14ac:dyDescent="0.2">
      <c r="H5624" s="36"/>
    </row>
    <row r="5625" spans="8:8" s="32" customFormat="1" ht="12.75" customHeight="1" x14ac:dyDescent="0.2">
      <c r="H5625" s="36"/>
    </row>
    <row r="5626" spans="8:8" s="32" customFormat="1" ht="12.75" customHeight="1" x14ac:dyDescent="0.2">
      <c r="H5626" s="36"/>
    </row>
    <row r="5627" spans="8:8" s="32" customFormat="1" ht="12.75" customHeight="1" x14ac:dyDescent="0.2">
      <c r="H5627" s="36"/>
    </row>
    <row r="5628" spans="8:8" s="32" customFormat="1" ht="12.75" customHeight="1" x14ac:dyDescent="0.2">
      <c r="H5628" s="36"/>
    </row>
    <row r="5629" spans="8:8" s="32" customFormat="1" ht="12.75" customHeight="1" x14ac:dyDescent="0.2">
      <c r="H5629" s="36"/>
    </row>
    <row r="5630" spans="8:8" s="32" customFormat="1" ht="12.75" customHeight="1" x14ac:dyDescent="0.2">
      <c r="H5630" s="36"/>
    </row>
    <row r="5631" spans="8:8" s="32" customFormat="1" ht="12.75" customHeight="1" x14ac:dyDescent="0.2">
      <c r="H5631" s="36"/>
    </row>
    <row r="5632" spans="8:8" s="32" customFormat="1" ht="12.75" customHeight="1" x14ac:dyDescent="0.2">
      <c r="H5632" s="36"/>
    </row>
    <row r="5633" spans="8:8" s="32" customFormat="1" ht="12.75" customHeight="1" x14ac:dyDescent="0.2">
      <c r="H5633" s="36"/>
    </row>
    <row r="5634" spans="8:8" s="32" customFormat="1" ht="12.75" customHeight="1" x14ac:dyDescent="0.2">
      <c r="H5634" s="36"/>
    </row>
    <row r="5635" spans="8:8" s="32" customFormat="1" ht="12.75" customHeight="1" x14ac:dyDescent="0.2">
      <c r="H5635" s="36"/>
    </row>
    <row r="5636" spans="8:8" s="32" customFormat="1" ht="12.75" customHeight="1" x14ac:dyDescent="0.2">
      <c r="H5636" s="36"/>
    </row>
    <row r="5637" spans="8:8" s="32" customFormat="1" ht="12.75" customHeight="1" x14ac:dyDescent="0.2">
      <c r="H5637" s="36"/>
    </row>
    <row r="5638" spans="8:8" s="32" customFormat="1" ht="12.75" customHeight="1" x14ac:dyDescent="0.2">
      <c r="H5638" s="36"/>
    </row>
    <row r="5639" spans="8:8" s="32" customFormat="1" ht="12.75" customHeight="1" x14ac:dyDescent="0.2">
      <c r="H5639" s="36"/>
    </row>
    <row r="5640" spans="8:8" s="32" customFormat="1" ht="12.75" customHeight="1" x14ac:dyDescent="0.2">
      <c r="H5640" s="36"/>
    </row>
    <row r="5641" spans="8:8" s="32" customFormat="1" ht="12.75" customHeight="1" x14ac:dyDescent="0.2">
      <c r="H5641" s="36"/>
    </row>
    <row r="5642" spans="8:8" s="32" customFormat="1" ht="12.75" customHeight="1" x14ac:dyDescent="0.2">
      <c r="H5642" s="36"/>
    </row>
    <row r="5643" spans="8:8" s="32" customFormat="1" ht="12.75" customHeight="1" x14ac:dyDescent="0.2">
      <c r="H5643" s="36"/>
    </row>
    <row r="5644" spans="8:8" s="32" customFormat="1" ht="12.75" customHeight="1" x14ac:dyDescent="0.2">
      <c r="H5644" s="36"/>
    </row>
    <row r="5645" spans="8:8" s="32" customFormat="1" ht="12.75" customHeight="1" x14ac:dyDescent="0.2">
      <c r="H5645" s="36"/>
    </row>
    <row r="5646" spans="8:8" s="32" customFormat="1" ht="12.75" customHeight="1" x14ac:dyDescent="0.2">
      <c r="H5646" s="36"/>
    </row>
    <row r="5647" spans="8:8" s="32" customFormat="1" ht="12.75" customHeight="1" x14ac:dyDescent="0.2">
      <c r="H5647" s="36"/>
    </row>
    <row r="5648" spans="8:8" s="32" customFormat="1" ht="12.75" customHeight="1" x14ac:dyDescent="0.2">
      <c r="H5648" s="36"/>
    </row>
    <row r="5649" spans="8:8" s="32" customFormat="1" ht="12.75" customHeight="1" x14ac:dyDescent="0.2">
      <c r="H5649" s="36"/>
    </row>
    <row r="5650" spans="8:8" s="32" customFormat="1" ht="12.75" customHeight="1" x14ac:dyDescent="0.2">
      <c r="H5650" s="36"/>
    </row>
    <row r="5651" spans="8:8" s="32" customFormat="1" ht="12.75" customHeight="1" x14ac:dyDescent="0.2">
      <c r="H5651" s="36"/>
    </row>
    <row r="5652" spans="8:8" s="32" customFormat="1" ht="12.75" customHeight="1" x14ac:dyDescent="0.2">
      <c r="H5652" s="36"/>
    </row>
    <row r="5653" spans="8:8" s="32" customFormat="1" ht="12.75" customHeight="1" x14ac:dyDescent="0.2">
      <c r="H5653" s="36"/>
    </row>
    <row r="5654" spans="8:8" s="32" customFormat="1" ht="12.75" customHeight="1" x14ac:dyDescent="0.2">
      <c r="H5654" s="36"/>
    </row>
    <row r="5655" spans="8:8" s="32" customFormat="1" ht="12.75" customHeight="1" x14ac:dyDescent="0.2">
      <c r="H5655" s="36"/>
    </row>
    <row r="5656" spans="8:8" s="32" customFormat="1" ht="12.75" customHeight="1" x14ac:dyDescent="0.2">
      <c r="H5656" s="36"/>
    </row>
    <row r="5657" spans="8:8" s="32" customFormat="1" ht="12.75" customHeight="1" x14ac:dyDescent="0.2">
      <c r="H5657" s="36"/>
    </row>
    <row r="5658" spans="8:8" s="32" customFormat="1" ht="12.75" customHeight="1" x14ac:dyDescent="0.2">
      <c r="H5658" s="36"/>
    </row>
    <row r="5659" spans="8:8" s="32" customFormat="1" ht="12.75" customHeight="1" x14ac:dyDescent="0.2">
      <c r="H5659" s="36"/>
    </row>
    <row r="5660" spans="8:8" s="32" customFormat="1" ht="12.75" customHeight="1" x14ac:dyDescent="0.2">
      <c r="H5660" s="36"/>
    </row>
    <row r="5661" spans="8:8" s="32" customFormat="1" ht="12.75" customHeight="1" x14ac:dyDescent="0.2">
      <c r="H5661" s="36"/>
    </row>
    <row r="5662" spans="8:8" s="32" customFormat="1" ht="12.75" customHeight="1" x14ac:dyDescent="0.2">
      <c r="H5662" s="36"/>
    </row>
    <row r="5663" spans="8:8" s="32" customFormat="1" ht="12.75" customHeight="1" x14ac:dyDescent="0.2">
      <c r="H5663" s="36"/>
    </row>
    <row r="5664" spans="8:8" s="32" customFormat="1" ht="12.75" customHeight="1" x14ac:dyDescent="0.2">
      <c r="H5664" s="36"/>
    </row>
    <row r="5665" spans="8:8" s="32" customFormat="1" ht="12.75" customHeight="1" x14ac:dyDescent="0.2">
      <c r="H5665" s="36"/>
    </row>
    <row r="5666" spans="8:8" s="32" customFormat="1" ht="12.75" customHeight="1" x14ac:dyDescent="0.2">
      <c r="H5666" s="36"/>
    </row>
    <row r="5667" spans="8:8" s="32" customFormat="1" ht="12.75" customHeight="1" x14ac:dyDescent="0.2">
      <c r="H5667" s="36"/>
    </row>
    <row r="5668" spans="8:8" s="32" customFormat="1" ht="12.75" customHeight="1" x14ac:dyDescent="0.2">
      <c r="H5668" s="36"/>
    </row>
    <row r="5669" spans="8:8" s="32" customFormat="1" ht="12.75" customHeight="1" x14ac:dyDescent="0.2">
      <c r="H5669" s="36"/>
    </row>
    <row r="5670" spans="8:8" s="32" customFormat="1" ht="12.75" customHeight="1" x14ac:dyDescent="0.2">
      <c r="H5670" s="36"/>
    </row>
    <row r="5671" spans="8:8" s="32" customFormat="1" ht="12.75" customHeight="1" x14ac:dyDescent="0.2">
      <c r="H5671" s="36"/>
    </row>
    <row r="5672" spans="8:8" s="32" customFormat="1" ht="12.75" customHeight="1" x14ac:dyDescent="0.2">
      <c r="H5672" s="36"/>
    </row>
    <row r="5673" spans="8:8" s="32" customFormat="1" ht="12.75" customHeight="1" x14ac:dyDescent="0.2">
      <c r="H5673" s="36"/>
    </row>
    <row r="5674" spans="8:8" s="32" customFormat="1" ht="12.75" customHeight="1" x14ac:dyDescent="0.2">
      <c r="H5674" s="36"/>
    </row>
    <row r="5675" spans="8:8" s="32" customFormat="1" ht="12.75" customHeight="1" x14ac:dyDescent="0.2">
      <c r="H5675" s="36"/>
    </row>
    <row r="5676" spans="8:8" s="32" customFormat="1" ht="12.75" customHeight="1" x14ac:dyDescent="0.2">
      <c r="H5676" s="36"/>
    </row>
    <row r="5677" spans="8:8" s="32" customFormat="1" ht="12.75" customHeight="1" x14ac:dyDescent="0.2">
      <c r="H5677" s="36"/>
    </row>
    <row r="5678" spans="8:8" s="32" customFormat="1" ht="12.75" customHeight="1" x14ac:dyDescent="0.2">
      <c r="H5678" s="36"/>
    </row>
    <row r="5679" spans="8:8" s="32" customFormat="1" ht="12.75" customHeight="1" x14ac:dyDescent="0.2">
      <c r="H5679" s="36"/>
    </row>
    <row r="5680" spans="8:8" s="32" customFormat="1" ht="12.75" customHeight="1" x14ac:dyDescent="0.2">
      <c r="H5680" s="36"/>
    </row>
    <row r="5681" spans="8:8" s="32" customFormat="1" ht="12.75" customHeight="1" x14ac:dyDescent="0.2">
      <c r="H5681" s="36"/>
    </row>
    <row r="5682" spans="8:8" s="32" customFormat="1" ht="12.75" customHeight="1" x14ac:dyDescent="0.2">
      <c r="H5682" s="36"/>
    </row>
    <row r="5683" spans="8:8" s="32" customFormat="1" ht="12.75" customHeight="1" x14ac:dyDescent="0.2">
      <c r="H5683" s="36"/>
    </row>
    <row r="5684" spans="8:8" s="32" customFormat="1" ht="12.75" customHeight="1" x14ac:dyDescent="0.2">
      <c r="H5684" s="36"/>
    </row>
    <row r="5685" spans="8:8" s="32" customFormat="1" ht="12.75" customHeight="1" x14ac:dyDescent="0.2">
      <c r="H5685" s="36"/>
    </row>
    <row r="5686" spans="8:8" s="32" customFormat="1" ht="12.75" customHeight="1" x14ac:dyDescent="0.2">
      <c r="H5686" s="36"/>
    </row>
    <row r="5687" spans="8:8" s="32" customFormat="1" ht="12.75" customHeight="1" x14ac:dyDescent="0.2">
      <c r="H5687" s="36"/>
    </row>
    <row r="5688" spans="8:8" s="32" customFormat="1" ht="12.75" customHeight="1" x14ac:dyDescent="0.2">
      <c r="H5688" s="36"/>
    </row>
    <row r="5689" spans="8:8" s="32" customFormat="1" ht="12.75" customHeight="1" x14ac:dyDescent="0.2">
      <c r="H5689" s="36"/>
    </row>
    <row r="5690" spans="8:8" s="32" customFormat="1" ht="12.75" customHeight="1" x14ac:dyDescent="0.2">
      <c r="H5690" s="36"/>
    </row>
    <row r="5691" spans="8:8" s="32" customFormat="1" ht="12.75" customHeight="1" x14ac:dyDescent="0.2">
      <c r="H5691" s="36"/>
    </row>
    <row r="5692" spans="8:8" s="32" customFormat="1" ht="12.75" customHeight="1" x14ac:dyDescent="0.2">
      <c r="H5692" s="36"/>
    </row>
    <row r="5693" spans="8:8" s="32" customFormat="1" ht="12.75" customHeight="1" x14ac:dyDescent="0.2">
      <c r="H5693" s="36"/>
    </row>
    <row r="5694" spans="8:8" s="32" customFormat="1" ht="12.75" customHeight="1" x14ac:dyDescent="0.2">
      <c r="H5694" s="36"/>
    </row>
    <row r="5695" spans="8:8" s="32" customFormat="1" ht="12.75" customHeight="1" x14ac:dyDescent="0.2">
      <c r="H5695" s="36"/>
    </row>
    <row r="5696" spans="8:8" s="32" customFormat="1" ht="12.75" customHeight="1" x14ac:dyDescent="0.2">
      <c r="H5696" s="36"/>
    </row>
    <row r="5697" spans="8:8" s="32" customFormat="1" ht="12.75" customHeight="1" x14ac:dyDescent="0.2">
      <c r="H5697" s="36"/>
    </row>
    <row r="5698" spans="8:8" s="32" customFormat="1" ht="12.75" customHeight="1" x14ac:dyDescent="0.2">
      <c r="H5698" s="36"/>
    </row>
    <row r="5699" spans="8:8" s="32" customFormat="1" ht="12.75" customHeight="1" x14ac:dyDescent="0.2">
      <c r="H5699" s="36"/>
    </row>
    <row r="5700" spans="8:8" s="32" customFormat="1" ht="12.75" customHeight="1" x14ac:dyDescent="0.2">
      <c r="H5700" s="36"/>
    </row>
    <row r="5701" spans="8:8" s="32" customFormat="1" ht="12.75" customHeight="1" x14ac:dyDescent="0.2">
      <c r="H5701" s="36"/>
    </row>
    <row r="5702" spans="8:8" s="32" customFormat="1" ht="12.75" customHeight="1" x14ac:dyDescent="0.2">
      <c r="H5702" s="36"/>
    </row>
    <row r="5703" spans="8:8" s="32" customFormat="1" ht="12.75" customHeight="1" x14ac:dyDescent="0.2">
      <c r="H5703" s="36"/>
    </row>
    <row r="5704" spans="8:8" s="32" customFormat="1" ht="12.75" customHeight="1" x14ac:dyDescent="0.2">
      <c r="H5704" s="36"/>
    </row>
    <row r="5705" spans="8:8" s="32" customFormat="1" ht="12.75" customHeight="1" x14ac:dyDescent="0.2">
      <c r="H5705" s="36"/>
    </row>
    <row r="5706" spans="8:8" s="32" customFormat="1" ht="12.75" customHeight="1" x14ac:dyDescent="0.2">
      <c r="H5706" s="36"/>
    </row>
    <row r="5707" spans="8:8" s="32" customFormat="1" ht="12.75" customHeight="1" x14ac:dyDescent="0.2">
      <c r="H5707" s="36"/>
    </row>
    <row r="5708" spans="8:8" s="32" customFormat="1" ht="12.75" customHeight="1" x14ac:dyDescent="0.2">
      <c r="H5708" s="36"/>
    </row>
    <row r="5709" spans="8:8" s="32" customFormat="1" ht="12.75" customHeight="1" x14ac:dyDescent="0.2">
      <c r="H5709" s="36"/>
    </row>
    <row r="5710" spans="8:8" s="32" customFormat="1" ht="12.75" customHeight="1" x14ac:dyDescent="0.2">
      <c r="H5710" s="36"/>
    </row>
    <row r="5711" spans="8:8" s="32" customFormat="1" ht="12.75" customHeight="1" x14ac:dyDescent="0.2">
      <c r="H5711" s="36"/>
    </row>
    <row r="5712" spans="8:8" s="32" customFormat="1" ht="12.75" customHeight="1" x14ac:dyDescent="0.2">
      <c r="H5712" s="36"/>
    </row>
    <row r="5713" spans="8:8" s="32" customFormat="1" ht="12.75" customHeight="1" x14ac:dyDescent="0.2">
      <c r="H5713" s="36"/>
    </row>
    <row r="5714" spans="8:8" s="32" customFormat="1" ht="12.75" customHeight="1" x14ac:dyDescent="0.2">
      <c r="H5714" s="36"/>
    </row>
    <row r="5715" spans="8:8" s="32" customFormat="1" ht="12.75" customHeight="1" x14ac:dyDescent="0.2">
      <c r="H5715" s="36"/>
    </row>
    <row r="5716" spans="8:8" s="32" customFormat="1" ht="12.75" customHeight="1" x14ac:dyDescent="0.2">
      <c r="H5716" s="36"/>
    </row>
    <row r="5717" spans="8:8" s="32" customFormat="1" ht="12.75" customHeight="1" x14ac:dyDescent="0.2">
      <c r="H5717" s="36"/>
    </row>
    <row r="5718" spans="8:8" s="32" customFormat="1" ht="12.75" customHeight="1" x14ac:dyDescent="0.2">
      <c r="H5718" s="36"/>
    </row>
    <row r="5719" spans="8:8" s="32" customFormat="1" ht="12.75" customHeight="1" x14ac:dyDescent="0.2">
      <c r="H5719" s="36"/>
    </row>
    <row r="5720" spans="8:8" s="32" customFormat="1" ht="12.75" customHeight="1" x14ac:dyDescent="0.2">
      <c r="H5720" s="36"/>
    </row>
    <row r="5721" spans="8:8" s="32" customFormat="1" ht="12.75" customHeight="1" x14ac:dyDescent="0.2">
      <c r="H5721" s="36"/>
    </row>
    <row r="5722" spans="8:8" s="32" customFormat="1" ht="12.75" customHeight="1" x14ac:dyDescent="0.2">
      <c r="H5722" s="36"/>
    </row>
    <row r="5723" spans="8:8" s="32" customFormat="1" ht="12.75" customHeight="1" x14ac:dyDescent="0.2">
      <c r="H5723" s="36"/>
    </row>
    <row r="5724" spans="8:8" s="32" customFormat="1" ht="12.75" customHeight="1" x14ac:dyDescent="0.2">
      <c r="H5724" s="36"/>
    </row>
    <row r="5725" spans="8:8" s="32" customFormat="1" ht="12.75" customHeight="1" x14ac:dyDescent="0.2">
      <c r="H5725" s="36"/>
    </row>
    <row r="5726" spans="8:8" s="32" customFormat="1" ht="12.75" customHeight="1" x14ac:dyDescent="0.2">
      <c r="H5726" s="36"/>
    </row>
    <row r="5727" spans="8:8" s="32" customFormat="1" ht="12.75" customHeight="1" x14ac:dyDescent="0.2">
      <c r="H5727" s="36"/>
    </row>
    <row r="5728" spans="8:8" s="32" customFormat="1" ht="12.75" customHeight="1" x14ac:dyDescent="0.2">
      <c r="H5728" s="36"/>
    </row>
    <row r="5729" spans="8:8" s="32" customFormat="1" ht="12.75" customHeight="1" x14ac:dyDescent="0.2">
      <c r="H5729" s="36"/>
    </row>
    <row r="5730" spans="8:8" s="32" customFormat="1" ht="12.75" customHeight="1" x14ac:dyDescent="0.2">
      <c r="H5730" s="36"/>
    </row>
    <row r="5731" spans="8:8" s="32" customFormat="1" ht="12.75" customHeight="1" x14ac:dyDescent="0.2">
      <c r="H5731" s="36"/>
    </row>
    <row r="5732" spans="8:8" s="32" customFormat="1" ht="12.75" customHeight="1" x14ac:dyDescent="0.2">
      <c r="H5732" s="36"/>
    </row>
    <row r="5733" spans="8:8" s="32" customFormat="1" ht="12.75" customHeight="1" x14ac:dyDescent="0.2">
      <c r="H5733" s="36"/>
    </row>
    <row r="5734" spans="8:8" s="32" customFormat="1" ht="12.75" customHeight="1" x14ac:dyDescent="0.2">
      <c r="H5734" s="36"/>
    </row>
    <row r="5735" spans="8:8" s="32" customFormat="1" ht="12.75" customHeight="1" x14ac:dyDescent="0.2">
      <c r="H5735" s="36"/>
    </row>
    <row r="5736" spans="8:8" s="32" customFormat="1" ht="12.75" customHeight="1" x14ac:dyDescent="0.2">
      <c r="H5736" s="36"/>
    </row>
    <row r="5737" spans="8:8" s="32" customFormat="1" ht="12.75" customHeight="1" x14ac:dyDescent="0.2">
      <c r="H5737" s="36"/>
    </row>
    <row r="5738" spans="8:8" s="32" customFormat="1" ht="12.75" customHeight="1" x14ac:dyDescent="0.2">
      <c r="H5738" s="36"/>
    </row>
    <row r="5739" spans="8:8" s="32" customFormat="1" ht="12.75" customHeight="1" x14ac:dyDescent="0.2">
      <c r="H5739" s="36"/>
    </row>
    <row r="5740" spans="8:8" s="32" customFormat="1" ht="12.75" customHeight="1" x14ac:dyDescent="0.2">
      <c r="H5740" s="36"/>
    </row>
    <row r="5741" spans="8:8" s="32" customFormat="1" ht="12.75" customHeight="1" x14ac:dyDescent="0.2">
      <c r="H5741" s="36"/>
    </row>
    <row r="5742" spans="8:8" s="32" customFormat="1" ht="12.75" customHeight="1" x14ac:dyDescent="0.2">
      <c r="H5742" s="36"/>
    </row>
    <row r="5743" spans="8:8" s="32" customFormat="1" ht="12.75" customHeight="1" x14ac:dyDescent="0.2">
      <c r="H5743" s="36"/>
    </row>
    <row r="5744" spans="8:8" s="32" customFormat="1" ht="12.75" customHeight="1" x14ac:dyDescent="0.2">
      <c r="H5744" s="36"/>
    </row>
    <row r="5745" spans="8:8" s="32" customFormat="1" ht="12.75" customHeight="1" x14ac:dyDescent="0.2">
      <c r="H5745" s="36"/>
    </row>
    <row r="5746" spans="8:8" s="32" customFormat="1" ht="12.75" customHeight="1" x14ac:dyDescent="0.2">
      <c r="H5746" s="36"/>
    </row>
    <row r="5747" spans="8:8" s="32" customFormat="1" ht="12.75" customHeight="1" x14ac:dyDescent="0.2">
      <c r="H5747" s="36"/>
    </row>
    <row r="5748" spans="8:8" s="32" customFormat="1" ht="12.75" customHeight="1" x14ac:dyDescent="0.2">
      <c r="H5748" s="36"/>
    </row>
    <row r="5749" spans="8:8" s="32" customFormat="1" ht="12.75" customHeight="1" x14ac:dyDescent="0.2">
      <c r="H5749" s="36"/>
    </row>
    <row r="5750" spans="8:8" s="32" customFormat="1" ht="12.75" customHeight="1" x14ac:dyDescent="0.2">
      <c r="H5750" s="36"/>
    </row>
    <row r="5751" spans="8:8" s="32" customFormat="1" ht="12.75" customHeight="1" x14ac:dyDescent="0.2">
      <c r="H5751" s="36"/>
    </row>
    <row r="5752" spans="8:8" s="32" customFormat="1" ht="12.75" customHeight="1" x14ac:dyDescent="0.2">
      <c r="H5752" s="36"/>
    </row>
    <row r="5753" spans="8:8" s="32" customFormat="1" ht="12.75" customHeight="1" x14ac:dyDescent="0.2">
      <c r="H5753" s="36"/>
    </row>
    <row r="5754" spans="8:8" s="32" customFormat="1" ht="12.75" customHeight="1" x14ac:dyDescent="0.2">
      <c r="H5754" s="36"/>
    </row>
    <row r="5755" spans="8:8" s="32" customFormat="1" ht="12.75" customHeight="1" x14ac:dyDescent="0.2">
      <c r="H5755" s="36"/>
    </row>
    <row r="5756" spans="8:8" s="32" customFormat="1" ht="12.75" customHeight="1" x14ac:dyDescent="0.2">
      <c r="H5756" s="36"/>
    </row>
    <row r="5757" spans="8:8" s="32" customFormat="1" ht="12.75" customHeight="1" x14ac:dyDescent="0.2">
      <c r="H5757" s="36"/>
    </row>
    <row r="5758" spans="8:8" s="32" customFormat="1" ht="12.75" customHeight="1" x14ac:dyDescent="0.2">
      <c r="H5758" s="36"/>
    </row>
    <row r="5759" spans="8:8" s="32" customFormat="1" ht="12.75" customHeight="1" x14ac:dyDescent="0.2">
      <c r="H5759" s="36"/>
    </row>
    <row r="5760" spans="8:8" s="32" customFormat="1" ht="12.75" customHeight="1" x14ac:dyDescent="0.2">
      <c r="H5760" s="36"/>
    </row>
    <row r="5761" spans="8:8" s="32" customFormat="1" ht="12.75" customHeight="1" x14ac:dyDescent="0.2">
      <c r="H5761" s="36"/>
    </row>
    <row r="5762" spans="8:8" s="32" customFormat="1" ht="12.75" customHeight="1" x14ac:dyDescent="0.2">
      <c r="H5762" s="36"/>
    </row>
    <row r="5763" spans="8:8" s="32" customFormat="1" ht="12.75" customHeight="1" x14ac:dyDescent="0.2">
      <c r="H5763" s="36"/>
    </row>
    <row r="5764" spans="8:8" s="32" customFormat="1" ht="12.75" customHeight="1" x14ac:dyDescent="0.2">
      <c r="H5764" s="36"/>
    </row>
    <row r="5765" spans="8:8" s="32" customFormat="1" ht="12.75" customHeight="1" x14ac:dyDescent="0.2">
      <c r="H5765" s="36"/>
    </row>
    <row r="5766" spans="8:8" s="32" customFormat="1" ht="12.75" customHeight="1" x14ac:dyDescent="0.2">
      <c r="H5766" s="36"/>
    </row>
    <row r="5767" spans="8:8" s="32" customFormat="1" ht="12.75" customHeight="1" x14ac:dyDescent="0.2">
      <c r="H5767" s="36"/>
    </row>
    <row r="5768" spans="8:8" s="32" customFormat="1" ht="12.75" customHeight="1" x14ac:dyDescent="0.2">
      <c r="H5768" s="36"/>
    </row>
    <row r="5769" spans="8:8" s="32" customFormat="1" ht="12.75" customHeight="1" x14ac:dyDescent="0.2">
      <c r="H5769" s="36"/>
    </row>
    <row r="5770" spans="8:8" s="32" customFormat="1" ht="12.75" customHeight="1" x14ac:dyDescent="0.2">
      <c r="H5770" s="36"/>
    </row>
    <row r="5771" spans="8:8" s="32" customFormat="1" ht="12.75" customHeight="1" x14ac:dyDescent="0.2">
      <c r="H5771" s="36"/>
    </row>
    <row r="5772" spans="8:8" s="32" customFormat="1" ht="12.75" customHeight="1" x14ac:dyDescent="0.2">
      <c r="H5772" s="36"/>
    </row>
    <row r="5773" spans="8:8" s="32" customFormat="1" ht="12.75" customHeight="1" x14ac:dyDescent="0.2">
      <c r="H5773" s="36"/>
    </row>
    <row r="5774" spans="8:8" s="32" customFormat="1" ht="12.75" customHeight="1" x14ac:dyDescent="0.2">
      <c r="H5774" s="36"/>
    </row>
    <row r="5775" spans="8:8" s="32" customFormat="1" ht="12.75" customHeight="1" x14ac:dyDescent="0.2">
      <c r="H5775" s="36"/>
    </row>
    <row r="5776" spans="8:8" s="32" customFormat="1" ht="12.75" customHeight="1" x14ac:dyDescent="0.2">
      <c r="H5776" s="36"/>
    </row>
    <row r="5777" spans="8:8" s="32" customFormat="1" ht="12.75" customHeight="1" x14ac:dyDescent="0.2">
      <c r="H5777" s="36"/>
    </row>
    <row r="5778" spans="8:8" s="32" customFormat="1" ht="12.75" customHeight="1" x14ac:dyDescent="0.2">
      <c r="H5778" s="36"/>
    </row>
    <row r="5779" spans="8:8" s="32" customFormat="1" ht="12.75" customHeight="1" x14ac:dyDescent="0.2">
      <c r="H5779" s="36"/>
    </row>
    <row r="5780" spans="8:8" s="32" customFormat="1" ht="12.75" customHeight="1" x14ac:dyDescent="0.2">
      <c r="H5780" s="36"/>
    </row>
    <row r="5781" spans="8:8" s="32" customFormat="1" ht="12.75" customHeight="1" x14ac:dyDescent="0.2">
      <c r="H5781" s="36"/>
    </row>
    <row r="5782" spans="8:8" s="32" customFormat="1" ht="12.75" customHeight="1" x14ac:dyDescent="0.2">
      <c r="H5782" s="36"/>
    </row>
    <row r="5783" spans="8:8" s="32" customFormat="1" ht="12.75" customHeight="1" x14ac:dyDescent="0.2">
      <c r="H5783" s="36"/>
    </row>
    <row r="5784" spans="8:8" s="32" customFormat="1" ht="12.75" customHeight="1" x14ac:dyDescent="0.2">
      <c r="H5784" s="36"/>
    </row>
    <row r="5785" spans="8:8" s="32" customFormat="1" ht="12.75" customHeight="1" x14ac:dyDescent="0.2">
      <c r="H5785" s="36"/>
    </row>
    <row r="5786" spans="8:8" s="32" customFormat="1" ht="12.75" customHeight="1" x14ac:dyDescent="0.2">
      <c r="H5786" s="36"/>
    </row>
    <row r="5787" spans="8:8" s="32" customFormat="1" ht="12.75" customHeight="1" x14ac:dyDescent="0.2">
      <c r="H5787" s="36"/>
    </row>
    <row r="5788" spans="8:8" s="32" customFormat="1" ht="12.75" customHeight="1" x14ac:dyDescent="0.2">
      <c r="H5788" s="36"/>
    </row>
    <row r="5789" spans="8:8" s="32" customFormat="1" ht="12.75" customHeight="1" x14ac:dyDescent="0.2">
      <c r="H5789" s="36"/>
    </row>
    <row r="5790" spans="8:8" s="32" customFormat="1" ht="12.75" customHeight="1" x14ac:dyDescent="0.2">
      <c r="H5790" s="36"/>
    </row>
    <row r="5791" spans="8:8" s="32" customFormat="1" ht="12.75" customHeight="1" x14ac:dyDescent="0.2">
      <c r="H5791" s="36"/>
    </row>
    <row r="5792" spans="8:8" s="32" customFormat="1" ht="12.75" customHeight="1" x14ac:dyDescent="0.2">
      <c r="H5792" s="36"/>
    </row>
    <row r="5793" spans="8:8" s="32" customFormat="1" ht="12.75" customHeight="1" x14ac:dyDescent="0.2">
      <c r="H5793" s="36"/>
    </row>
    <row r="5794" spans="8:8" s="32" customFormat="1" ht="12.75" customHeight="1" x14ac:dyDescent="0.2">
      <c r="H5794" s="36"/>
    </row>
    <row r="5795" spans="8:8" s="32" customFormat="1" ht="12.75" customHeight="1" x14ac:dyDescent="0.2">
      <c r="H5795" s="36"/>
    </row>
    <row r="5796" spans="8:8" s="32" customFormat="1" ht="12.75" customHeight="1" x14ac:dyDescent="0.2">
      <c r="H5796" s="36"/>
    </row>
    <row r="5797" spans="8:8" s="32" customFormat="1" ht="12.75" customHeight="1" x14ac:dyDescent="0.2">
      <c r="H5797" s="36"/>
    </row>
    <row r="5798" spans="8:8" s="32" customFormat="1" ht="12.75" customHeight="1" x14ac:dyDescent="0.2">
      <c r="H5798" s="36"/>
    </row>
    <row r="5799" spans="8:8" s="32" customFormat="1" ht="12.75" customHeight="1" x14ac:dyDescent="0.2">
      <c r="H5799" s="36"/>
    </row>
    <row r="5800" spans="8:8" s="32" customFormat="1" ht="12.75" customHeight="1" x14ac:dyDescent="0.2">
      <c r="H5800" s="36"/>
    </row>
    <row r="5801" spans="8:8" s="32" customFormat="1" ht="12.75" customHeight="1" x14ac:dyDescent="0.2">
      <c r="H5801" s="36"/>
    </row>
    <row r="5802" spans="8:8" s="32" customFormat="1" ht="12.75" customHeight="1" x14ac:dyDescent="0.2">
      <c r="H5802" s="36"/>
    </row>
    <row r="5803" spans="8:8" s="32" customFormat="1" ht="12.75" customHeight="1" x14ac:dyDescent="0.2">
      <c r="H5803" s="36"/>
    </row>
    <row r="5804" spans="8:8" s="32" customFormat="1" ht="12.75" customHeight="1" x14ac:dyDescent="0.2">
      <c r="H5804" s="36"/>
    </row>
    <row r="5805" spans="8:8" s="32" customFormat="1" ht="12.75" customHeight="1" x14ac:dyDescent="0.2">
      <c r="H5805" s="36"/>
    </row>
    <row r="5806" spans="8:8" s="32" customFormat="1" ht="12.75" customHeight="1" x14ac:dyDescent="0.2">
      <c r="H5806" s="36"/>
    </row>
    <row r="5807" spans="8:8" s="32" customFormat="1" ht="12.75" customHeight="1" x14ac:dyDescent="0.2">
      <c r="H5807" s="36"/>
    </row>
    <row r="5808" spans="8:8" s="32" customFormat="1" ht="12.75" customHeight="1" x14ac:dyDescent="0.2">
      <c r="H5808" s="36"/>
    </row>
    <row r="5809" spans="8:8" s="32" customFormat="1" ht="12.75" customHeight="1" x14ac:dyDescent="0.2">
      <c r="H5809" s="36"/>
    </row>
    <row r="5810" spans="8:8" s="32" customFormat="1" ht="12.75" customHeight="1" x14ac:dyDescent="0.2">
      <c r="H5810" s="36"/>
    </row>
    <row r="5811" spans="8:8" s="32" customFormat="1" ht="12.75" customHeight="1" x14ac:dyDescent="0.2">
      <c r="H5811" s="36"/>
    </row>
    <row r="5812" spans="8:8" s="32" customFormat="1" ht="12.75" customHeight="1" x14ac:dyDescent="0.2">
      <c r="H5812" s="36"/>
    </row>
    <row r="5813" spans="8:8" s="32" customFormat="1" ht="12.75" customHeight="1" x14ac:dyDescent="0.2">
      <c r="H5813" s="36"/>
    </row>
    <row r="5814" spans="8:8" s="32" customFormat="1" ht="12.75" customHeight="1" x14ac:dyDescent="0.2">
      <c r="H5814" s="36"/>
    </row>
    <row r="5815" spans="8:8" s="32" customFormat="1" ht="12.75" customHeight="1" x14ac:dyDescent="0.2">
      <c r="H5815" s="36"/>
    </row>
    <row r="5816" spans="8:8" s="32" customFormat="1" ht="12.75" customHeight="1" x14ac:dyDescent="0.2">
      <c r="H5816" s="36"/>
    </row>
    <row r="5817" spans="8:8" s="32" customFormat="1" ht="12.75" customHeight="1" x14ac:dyDescent="0.2">
      <c r="H5817" s="36"/>
    </row>
    <row r="5818" spans="8:8" s="32" customFormat="1" ht="12.75" customHeight="1" x14ac:dyDescent="0.2">
      <c r="H5818" s="36"/>
    </row>
    <row r="5819" spans="8:8" s="32" customFormat="1" ht="12.75" customHeight="1" x14ac:dyDescent="0.2">
      <c r="H5819" s="36"/>
    </row>
    <row r="5820" spans="8:8" s="32" customFormat="1" ht="12.75" customHeight="1" x14ac:dyDescent="0.2">
      <c r="H5820" s="36"/>
    </row>
    <row r="5821" spans="8:8" s="32" customFormat="1" ht="12.75" customHeight="1" x14ac:dyDescent="0.2">
      <c r="H5821" s="36"/>
    </row>
    <row r="5822" spans="8:8" s="32" customFormat="1" ht="12.75" customHeight="1" x14ac:dyDescent="0.2">
      <c r="H5822" s="36"/>
    </row>
    <row r="5823" spans="8:8" s="32" customFormat="1" ht="12.75" customHeight="1" x14ac:dyDescent="0.2">
      <c r="H5823" s="36"/>
    </row>
    <row r="5824" spans="8:8" s="32" customFormat="1" ht="12.75" customHeight="1" x14ac:dyDescent="0.2">
      <c r="H5824" s="36"/>
    </row>
    <row r="5825" spans="8:8" s="32" customFormat="1" ht="12.75" customHeight="1" x14ac:dyDescent="0.2">
      <c r="H5825" s="36"/>
    </row>
    <row r="5826" spans="8:8" s="32" customFormat="1" ht="12.75" customHeight="1" x14ac:dyDescent="0.2">
      <c r="H5826" s="36"/>
    </row>
    <row r="5827" spans="8:8" s="32" customFormat="1" ht="12.75" customHeight="1" x14ac:dyDescent="0.2">
      <c r="H5827" s="36"/>
    </row>
    <row r="5828" spans="8:8" s="32" customFormat="1" ht="12.75" customHeight="1" x14ac:dyDescent="0.2">
      <c r="H5828" s="36"/>
    </row>
    <row r="5829" spans="8:8" s="32" customFormat="1" ht="12.75" customHeight="1" x14ac:dyDescent="0.2">
      <c r="H5829" s="36"/>
    </row>
    <row r="5830" spans="8:8" s="32" customFormat="1" ht="12.75" customHeight="1" x14ac:dyDescent="0.2">
      <c r="H5830" s="36"/>
    </row>
    <row r="5831" spans="8:8" s="32" customFormat="1" ht="12.75" customHeight="1" x14ac:dyDescent="0.2">
      <c r="H5831" s="36"/>
    </row>
    <row r="5832" spans="8:8" s="32" customFormat="1" ht="12.75" customHeight="1" x14ac:dyDescent="0.2">
      <c r="H5832" s="36"/>
    </row>
    <row r="5833" spans="8:8" s="32" customFormat="1" ht="12.75" customHeight="1" x14ac:dyDescent="0.2">
      <c r="H5833" s="36"/>
    </row>
    <row r="5834" spans="8:8" s="32" customFormat="1" ht="12.75" customHeight="1" x14ac:dyDescent="0.2">
      <c r="H5834" s="36"/>
    </row>
    <row r="5835" spans="8:8" s="32" customFormat="1" ht="12.75" customHeight="1" x14ac:dyDescent="0.2">
      <c r="H5835" s="36"/>
    </row>
    <row r="5836" spans="8:8" s="32" customFormat="1" ht="12.75" customHeight="1" x14ac:dyDescent="0.2">
      <c r="H5836" s="36"/>
    </row>
    <row r="5837" spans="8:8" s="32" customFormat="1" ht="12.75" customHeight="1" x14ac:dyDescent="0.2">
      <c r="H5837" s="36"/>
    </row>
    <row r="5838" spans="8:8" s="32" customFormat="1" ht="12.75" customHeight="1" x14ac:dyDescent="0.2">
      <c r="H5838" s="36"/>
    </row>
    <row r="5839" spans="8:8" s="32" customFormat="1" ht="12.75" customHeight="1" x14ac:dyDescent="0.2">
      <c r="H5839" s="36"/>
    </row>
    <row r="5840" spans="8:8" s="32" customFormat="1" ht="12.75" customHeight="1" x14ac:dyDescent="0.2">
      <c r="H5840" s="36"/>
    </row>
    <row r="5841" spans="8:8" s="32" customFormat="1" ht="12.75" customHeight="1" x14ac:dyDescent="0.2">
      <c r="H5841" s="36"/>
    </row>
    <row r="5842" spans="8:8" s="32" customFormat="1" ht="12.75" customHeight="1" x14ac:dyDescent="0.2">
      <c r="H5842" s="36"/>
    </row>
    <row r="5843" spans="8:8" s="32" customFormat="1" ht="12.75" customHeight="1" x14ac:dyDescent="0.2">
      <c r="H5843" s="36"/>
    </row>
    <row r="5844" spans="8:8" s="32" customFormat="1" ht="12.75" customHeight="1" x14ac:dyDescent="0.2">
      <c r="H5844" s="36"/>
    </row>
    <row r="5845" spans="8:8" s="32" customFormat="1" ht="12.75" customHeight="1" x14ac:dyDescent="0.2">
      <c r="H5845" s="36"/>
    </row>
    <row r="5846" spans="8:8" s="32" customFormat="1" ht="12.75" customHeight="1" x14ac:dyDescent="0.2">
      <c r="H5846" s="36"/>
    </row>
    <row r="5847" spans="8:8" s="32" customFormat="1" ht="12.75" customHeight="1" x14ac:dyDescent="0.2">
      <c r="H5847" s="36"/>
    </row>
    <row r="5848" spans="8:8" s="32" customFormat="1" ht="12.75" customHeight="1" x14ac:dyDescent="0.2">
      <c r="H5848" s="36"/>
    </row>
    <row r="5849" spans="8:8" s="32" customFormat="1" ht="12.75" customHeight="1" x14ac:dyDescent="0.2">
      <c r="H5849" s="36"/>
    </row>
    <row r="5850" spans="8:8" s="32" customFormat="1" ht="12.75" customHeight="1" x14ac:dyDescent="0.2">
      <c r="H5850" s="36"/>
    </row>
    <row r="5851" spans="8:8" s="32" customFormat="1" ht="12.75" customHeight="1" x14ac:dyDescent="0.2">
      <c r="H5851" s="36"/>
    </row>
    <row r="5852" spans="8:8" s="32" customFormat="1" ht="12.75" customHeight="1" x14ac:dyDescent="0.2">
      <c r="H5852" s="36"/>
    </row>
    <row r="5853" spans="8:8" s="32" customFormat="1" ht="12.75" customHeight="1" x14ac:dyDescent="0.2">
      <c r="H5853" s="36"/>
    </row>
    <row r="5854" spans="8:8" s="32" customFormat="1" ht="12.75" customHeight="1" x14ac:dyDescent="0.2">
      <c r="H5854" s="36"/>
    </row>
    <row r="5855" spans="8:8" s="32" customFormat="1" ht="12.75" customHeight="1" x14ac:dyDescent="0.2">
      <c r="H5855" s="36"/>
    </row>
    <row r="5856" spans="8:8" s="32" customFormat="1" ht="12.75" customHeight="1" x14ac:dyDescent="0.2">
      <c r="H5856" s="36"/>
    </row>
    <row r="5857" spans="8:8" s="32" customFormat="1" ht="12.75" customHeight="1" x14ac:dyDescent="0.2">
      <c r="H5857" s="36"/>
    </row>
    <row r="5858" spans="8:8" s="32" customFormat="1" ht="12.75" customHeight="1" x14ac:dyDescent="0.2">
      <c r="H5858" s="36"/>
    </row>
    <row r="5859" spans="8:8" s="32" customFormat="1" ht="12.75" customHeight="1" x14ac:dyDescent="0.2">
      <c r="H5859" s="36"/>
    </row>
    <row r="5860" spans="8:8" s="32" customFormat="1" ht="12.75" customHeight="1" x14ac:dyDescent="0.2">
      <c r="H5860" s="36"/>
    </row>
    <row r="5861" spans="8:8" s="32" customFormat="1" ht="12.75" customHeight="1" x14ac:dyDescent="0.2">
      <c r="H5861" s="36"/>
    </row>
    <row r="5862" spans="8:8" s="32" customFormat="1" ht="12.75" customHeight="1" x14ac:dyDescent="0.2">
      <c r="H5862" s="36"/>
    </row>
    <row r="5863" spans="8:8" s="32" customFormat="1" ht="12.75" customHeight="1" x14ac:dyDescent="0.2">
      <c r="H5863" s="36"/>
    </row>
    <row r="5864" spans="8:8" s="32" customFormat="1" ht="12.75" customHeight="1" x14ac:dyDescent="0.2">
      <c r="H5864" s="36"/>
    </row>
    <row r="5865" spans="8:8" s="32" customFormat="1" ht="12.75" customHeight="1" x14ac:dyDescent="0.2">
      <c r="H5865" s="36"/>
    </row>
    <row r="5866" spans="8:8" s="32" customFormat="1" ht="12.75" customHeight="1" x14ac:dyDescent="0.2">
      <c r="H5866" s="36"/>
    </row>
    <row r="5867" spans="8:8" s="32" customFormat="1" ht="12.75" customHeight="1" x14ac:dyDescent="0.2">
      <c r="H5867" s="36"/>
    </row>
    <row r="5868" spans="8:8" s="32" customFormat="1" ht="12.75" customHeight="1" x14ac:dyDescent="0.2">
      <c r="H5868" s="36"/>
    </row>
    <row r="5869" spans="8:8" s="32" customFormat="1" ht="12.75" customHeight="1" x14ac:dyDescent="0.2">
      <c r="H5869" s="36"/>
    </row>
    <row r="5870" spans="8:8" s="32" customFormat="1" ht="12.75" customHeight="1" x14ac:dyDescent="0.2">
      <c r="H5870" s="36"/>
    </row>
    <row r="5871" spans="8:8" s="32" customFormat="1" ht="12.75" customHeight="1" x14ac:dyDescent="0.2">
      <c r="H5871" s="36"/>
    </row>
    <row r="5872" spans="8:8" s="32" customFormat="1" ht="12.75" customHeight="1" x14ac:dyDescent="0.2">
      <c r="H5872" s="36"/>
    </row>
    <row r="5873" spans="8:8" s="32" customFormat="1" ht="12.75" customHeight="1" x14ac:dyDescent="0.2">
      <c r="H5873" s="36"/>
    </row>
    <row r="5874" spans="8:8" s="32" customFormat="1" ht="12.75" customHeight="1" x14ac:dyDescent="0.2">
      <c r="H5874" s="36"/>
    </row>
    <row r="5875" spans="8:8" s="32" customFormat="1" ht="12.75" customHeight="1" x14ac:dyDescent="0.2">
      <c r="H5875" s="36"/>
    </row>
    <row r="5876" spans="8:8" s="32" customFormat="1" ht="12.75" customHeight="1" x14ac:dyDescent="0.2">
      <c r="H5876" s="36"/>
    </row>
    <row r="5877" spans="8:8" s="32" customFormat="1" ht="12.75" customHeight="1" x14ac:dyDescent="0.2">
      <c r="H5877" s="36"/>
    </row>
    <row r="5878" spans="8:8" s="32" customFormat="1" ht="12.75" customHeight="1" x14ac:dyDescent="0.2">
      <c r="H5878" s="36"/>
    </row>
    <row r="5879" spans="8:8" s="32" customFormat="1" ht="12.75" customHeight="1" x14ac:dyDescent="0.2">
      <c r="H5879" s="36"/>
    </row>
    <row r="5880" spans="8:8" s="32" customFormat="1" ht="12.75" customHeight="1" x14ac:dyDescent="0.2">
      <c r="H5880" s="36"/>
    </row>
    <row r="5881" spans="8:8" s="32" customFormat="1" ht="12.75" customHeight="1" x14ac:dyDescent="0.2">
      <c r="H5881" s="36"/>
    </row>
    <row r="5882" spans="8:8" s="32" customFormat="1" ht="12.75" customHeight="1" x14ac:dyDescent="0.2">
      <c r="H5882" s="36"/>
    </row>
    <row r="5883" spans="8:8" s="32" customFormat="1" ht="12.75" customHeight="1" x14ac:dyDescent="0.2">
      <c r="H5883" s="36"/>
    </row>
    <row r="5884" spans="8:8" s="32" customFormat="1" ht="12.75" customHeight="1" x14ac:dyDescent="0.2">
      <c r="H5884" s="36"/>
    </row>
    <row r="5885" spans="8:8" s="32" customFormat="1" ht="12.75" customHeight="1" x14ac:dyDescent="0.2">
      <c r="H5885" s="36"/>
    </row>
    <row r="5886" spans="8:8" s="32" customFormat="1" ht="12.75" customHeight="1" x14ac:dyDescent="0.2">
      <c r="H5886" s="36"/>
    </row>
    <row r="5887" spans="8:8" s="32" customFormat="1" ht="12.75" customHeight="1" x14ac:dyDescent="0.2">
      <c r="H5887" s="36"/>
    </row>
    <row r="5888" spans="8:8" s="32" customFormat="1" ht="12.75" customHeight="1" x14ac:dyDescent="0.2">
      <c r="H5888" s="36"/>
    </row>
    <row r="5889" spans="8:8" s="32" customFormat="1" ht="12.75" customHeight="1" x14ac:dyDescent="0.2">
      <c r="H5889" s="36"/>
    </row>
    <row r="5890" spans="8:8" s="32" customFormat="1" ht="12.75" customHeight="1" x14ac:dyDescent="0.2">
      <c r="H5890" s="36"/>
    </row>
    <row r="5891" spans="8:8" s="32" customFormat="1" ht="12.75" customHeight="1" x14ac:dyDescent="0.2">
      <c r="H5891" s="36"/>
    </row>
    <row r="5892" spans="8:8" s="32" customFormat="1" ht="12.75" customHeight="1" x14ac:dyDescent="0.2">
      <c r="H5892" s="36"/>
    </row>
    <row r="5893" spans="8:8" s="32" customFormat="1" ht="12.75" customHeight="1" x14ac:dyDescent="0.2">
      <c r="H5893" s="36"/>
    </row>
    <row r="5894" spans="8:8" s="32" customFormat="1" ht="12.75" customHeight="1" x14ac:dyDescent="0.2">
      <c r="H5894" s="36"/>
    </row>
    <row r="5895" spans="8:8" s="32" customFormat="1" ht="12.75" customHeight="1" x14ac:dyDescent="0.2">
      <c r="H5895" s="36"/>
    </row>
    <row r="5896" spans="8:8" s="32" customFormat="1" ht="12.75" customHeight="1" x14ac:dyDescent="0.2">
      <c r="H5896" s="36"/>
    </row>
    <row r="5897" spans="8:8" s="32" customFormat="1" ht="12.75" customHeight="1" x14ac:dyDescent="0.2">
      <c r="H5897" s="36"/>
    </row>
    <row r="5898" spans="8:8" s="32" customFormat="1" ht="12.75" customHeight="1" x14ac:dyDescent="0.2">
      <c r="H5898" s="36"/>
    </row>
    <row r="5899" spans="8:8" s="32" customFormat="1" ht="12.75" customHeight="1" x14ac:dyDescent="0.2">
      <c r="H5899" s="36"/>
    </row>
    <row r="5900" spans="8:8" s="32" customFormat="1" ht="12.75" customHeight="1" x14ac:dyDescent="0.2">
      <c r="H5900" s="36"/>
    </row>
    <row r="5901" spans="8:8" s="32" customFormat="1" ht="12.75" customHeight="1" x14ac:dyDescent="0.2">
      <c r="H5901" s="36"/>
    </row>
    <row r="5902" spans="8:8" s="32" customFormat="1" ht="12.75" customHeight="1" x14ac:dyDescent="0.2">
      <c r="H5902" s="36"/>
    </row>
    <row r="5903" spans="8:8" s="32" customFormat="1" ht="12.75" customHeight="1" x14ac:dyDescent="0.2">
      <c r="H5903" s="36"/>
    </row>
    <row r="5904" spans="8:8" s="32" customFormat="1" ht="12.75" customHeight="1" x14ac:dyDescent="0.2">
      <c r="H5904" s="36"/>
    </row>
    <row r="5905" spans="8:8" s="32" customFormat="1" ht="12.75" customHeight="1" x14ac:dyDescent="0.2">
      <c r="H5905" s="36"/>
    </row>
    <row r="5906" spans="8:8" s="32" customFormat="1" ht="12.75" customHeight="1" x14ac:dyDescent="0.2">
      <c r="H5906" s="36"/>
    </row>
    <row r="5907" spans="8:8" s="32" customFormat="1" ht="12.75" customHeight="1" x14ac:dyDescent="0.2">
      <c r="H5907" s="36"/>
    </row>
    <row r="5908" spans="8:8" s="32" customFormat="1" ht="12.75" customHeight="1" x14ac:dyDescent="0.2">
      <c r="H5908" s="36"/>
    </row>
    <row r="5909" spans="8:8" s="32" customFormat="1" ht="12.75" customHeight="1" x14ac:dyDescent="0.2">
      <c r="H5909" s="36"/>
    </row>
    <row r="5910" spans="8:8" s="32" customFormat="1" ht="12.75" customHeight="1" x14ac:dyDescent="0.2">
      <c r="H5910" s="36"/>
    </row>
    <row r="5911" spans="8:8" s="32" customFormat="1" ht="12.75" customHeight="1" x14ac:dyDescent="0.2">
      <c r="H5911" s="36"/>
    </row>
    <row r="5912" spans="8:8" s="32" customFormat="1" ht="12.75" customHeight="1" x14ac:dyDescent="0.2">
      <c r="H5912" s="36"/>
    </row>
    <row r="5913" spans="8:8" s="32" customFormat="1" ht="12.75" customHeight="1" x14ac:dyDescent="0.2">
      <c r="H5913" s="36"/>
    </row>
    <row r="5914" spans="8:8" s="32" customFormat="1" ht="12.75" customHeight="1" x14ac:dyDescent="0.2">
      <c r="H5914" s="36"/>
    </row>
    <row r="5915" spans="8:8" s="32" customFormat="1" ht="12.75" customHeight="1" x14ac:dyDescent="0.2">
      <c r="H5915" s="36"/>
    </row>
    <row r="5916" spans="8:8" s="32" customFormat="1" ht="12.75" customHeight="1" x14ac:dyDescent="0.2">
      <c r="H5916" s="36"/>
    </row>
    <row r="5917" spans="8:8" s="32" customFormat="1" ht="12.75" customHeight="1" x14ac:dyDescent="0.2">
      <c r="H5917" s="36"/>
    </row>
    <row r="5918" spans="8:8" s="32" customFormat="1" ht="12.75" customHeight="1" x14ac:dyDescent="0.2">
      <c r="H5918" s="36"/>
    </row>
    <row r="5919" spans="8:8" s="32" customFormat="1" ht="12.75" customHeight="1" x14ac:dyDescent="0.2">
      <c r="H5919" s="36"/>
    </row>
    <row r="5920" spans="8:8" s="32" customFormat="1" ht="12.75" customHeight="1" x14ac:dyDescent="0.2">
      <c r="H5920" s="36"/>
    </row>
    <row r="5921" spans="8:8" s="32" customFormat="1" ht="12.75" customHeight="1" x14ac:dyDescent="0.2">
      <c r="H5921" s="36"/>
    </row>
    <row r="5922" spans="8:8" s="32" customFormat="1" ht="12.75" customHeight="1" x14ac:dyDescent="0.2">
      <c r="H5922" s="36"/>
    </row>
    <row r="5923" spans="8:8" s="32" customFormat="1" ht="12.75" customHeight="1" x14ac:dyDescent="0.2">
      <c r="H5923" s="36"/>
    </row>
    <row r="5924" spans="8:8" s="32" customFormat="1" ht="12.75" customHeight="1" x14ac:dyDescent="0.2">
      <c r="H5924" s="36"/>
    </row>
    <row r="5925" spans="8:8" s="32" customFormat="1" ht="12.75" customHeight="1" x14ac:dyDescent="0.2">
      <c r="H5925" s="36"/>
    </row>
    <row r="5926" spans="8:8" s="32" customFormat="1" ht="12.75" customHeight="1" x14ac:dyDescent="0.2">
      <c r="H5926" s="36"/>
    </row>
    <row r="5927" spans="8:8" s="32" customFormat="1" ht="12.75" customHeight="1" x14ac:dyDescent="0.2">
      <c r="H5927" s="36"/>
    </row>
    <row r="5928" spans="8:8" s="32" customFormat="1" ht="12.75" customHeight="1" x14ac:dyDescent="0.2">
      <c r="H5928" s="36"/>
    </row>
    <row r="5929" spans="8:8" s="32" customFormat="1" ht="12.75" customHeight="1" x14ac:dyDescent="0.2">
      <c r="H5929" s="36"/>
    </row>
    <row r="5930" spans="8:8" s="32" customFormat="1" ht="12.75" customHeight="1" x14ac:dyDescent="0.2">
      <c r="H5930" s="36"/>
    </row>
    <row r="5931" spans="8:8" s="32" customFormat="1" ht="12.75" customHeight="1" x14ac:dyDescent="0.2">
      <c r="H5931" s="36"/>
    </row>
    <row r="5932" spans="8:8" s="32" customFormat="1" ht="12.75" customHeight="1" x14ac:dyDescent="0.2">
      <c r="H5932" s="36"/>
    </row>
    <row r="5933" spans="8:8" s="32" customFormat="1" ht="12.75" customHeight="1" x14ac:dyDescent="0.2">
      <c r="H5933" s="36"/>
    </row>
    <row r="5934" spans="8:8" s="32" customFormat="1" ht="12.75" customHeight="1" x14ac:dyDescent="0.2">
      <c r="H5934" s="36"/>
    </row>
    <row r="5935" spans="8:8" s="32" customFormat="1" ht="12.75" customHeight="1" x14ac:dyDescent="0.2">
      <c r="H5935" s="36"/>
    </row>
    <row r="5936" spans="8:8" s="32" customFormat="1" ht="12.75" customHeight="1" x14ac:dyDescent="0.2">
      <c r="H5936" s="36"/>
    </row>
    <row r="5937" spans="8:8" s="32" customFormat="1" ht="12.75" customHeight="1" x14ac:dyDescent="0.2">
      <c r="H5937" s="36"/>
    </row>
    <row r="5938" spans="8:8" s="32" customFormat="1" ht="12.75" customHeight="1" x14ac:dyDescent="0.2">
      <c r="H5938" s="36"/>
    </row>
    <row r="5939" spans="8:8" s="32" customFormat="1" ht="12.75" customHeight="1" x14ac:dyDescent="0.2">
      <c r="H5939" s="36"/>
    </row>
    <row r="5940" spans="8:8" s="32" customFormat="1" ht="12.75" customHeight="1" x14ac:dyDescent="0.2">
      <c r="H5940" s="36"/>
    </row>
    <row r="5941" spans="8:8" s="32" customFormat="1" ht="12.75" customHeight="1" x14ac:dyDescent="0.2">
      <c r="H5941" s="36"/>
    </row>
    <row r="5942" spans="8:8" s="32" customFormat="1" ht="12.75" customHeight="1" x14ac:dyDescent="0.2">
      <c r="H5942" s="36"/>
    </row>
    <row r="5943" spans="8:8" s="32" customFormat="1" ht="12.75" customHeight="1" x14ac:dyDescent="0.2">
      <c r="H5943" s="36"/>
    </row>
    <row r="5944" spans="8:8" s="32" customFormat="1" ht="12.75" customHeight="1" x14ac:dyDescent="0.2">
      <c r="H5944" s="36"/>
    </row>
    <row r="5945" spans="8:8" s="32" customFormat="1" ht="12.75" customHeight="1" x14ac:dyDescent="0.2">
      <c r="H5945" s="36"/>
    </row>
    <row r="5946" spans="8:8" s="32" customFormat="1" ht="12.75" customHeight="1" x14ac:dyDescent="0.2">
      <c r="H5946" s="36"/>
    </row>
    <row r="5947" spans="8:8" s="32" customFormat="1" ht="12.75" customHeight="1" x14ac:dyDescent="0.2">
      <c r="H5947" s="36"/>
    </row>
    <row r="5948" spans="8:8" s="32" customFormat="1" ht="12.75" customHeight="1" x14ac:dyDescent="0.2">
      <c r="H5948" s="36"/>
    </row>
    <row r="5949" spans="8:8" s="32" customFormat="1" ht="12.75" customHeight="1" x14ac:dyDescent="0.2">
      <c r="H5949" s="36"/>
    </row>
    <row r="5950" spans="8:8" s="32" customFormat="1" ht="12.75" customHeight="1" x14ac:dyDescent="0.2">
      <c r="H5950" s="36"/>
    </row>
    <row r="5951" spans="8:8" s="32" customFormat="1" ht="12.75" customHeight="1" x14ac:dyDescent="0.2">
      <c r="H5951" s="36"/>
    </row>
    <row r="5952" spans="8:8" s="32" customFormat="1" ht="12.75" customHeight="1" x14ac:dyDescent="0.2">
      <c r="H5952" s="36"/>
    </row>
    <row r="5953" spans="8:8" s="32" customFormat="1" ht="12.75" customHeight="1" x14ac:dyDescent="0.2">
      <c r="H5953" s="36"/>
    </row>
    <row r="5954" spans="8:8" s="32" customFormat="1" ht="12.75" customHeight="1" x14ac:dyDescent="0.2">
      <c r="H5954" s="36"/>
    </row>
    <row r="5955" spans="8:8" s="32" customFormat="1" ht="12.75" customHeight="1" x14ac:dyDescent="0.2">
      <c r="H5955" s="36"/>
    </row>
    <row r="5956" spans="8:8" s="32" customFormat="1" ht="12.75" customHeight="1" x14ac:dyDescent="0.2">
      <c r="H5956" s="36"/>
    </row>
    <row r="5957" spans="8:8" s="32" customFormat="1" ht="12.75" customHeight="1" x14ac:dyDescent="0.2">
      <c r="H5957" s="36"/>
    </row>
    <row r="5958" spans="8:8" s="32" customFormat="1" ht="12.75" customHeight="1" x14ac:dyDescent="0.2">
      <c r="H5958" s="36"/>
    </row>
    <row r="5959" spans="8:8" s="32" customFormat="1" ht="12.75" customHeight="1" x14ac:dyDescent="0.2">
      <c r="H5959" s="36"/>
    </row>
    <row r="5960" spans="8:8" s="32" customFormat="1" ht="12.75" customHeight="1" x14ac:dyDescent="0.2">
      <c r="H5960" s="36"/>
    </row>
    <row r="5961" spans="8:8" s="32" customFormat="1" ht="12.75" customHeight="1" x14ac:dyDescent="0.2">
      <c r="H5961" s="36"/>
    </row>
    <row r="5962" spans="8:8" s="32" customFormat="1" ht="12.75" customHeight="1" x14ac:dyDescent="0.2">
      <c r="H5962" s="36"/>
    </row>
    <row r="5963" spans="8:8" s="32" customFormat="1" ht="12.75" customHeight="1" x14ac:dyDescent="0.2">
      <c r="H5963" s="36"/>
    </row>
    <row r="5964" spans="8:8" s="32" customFormat="1" ht="12.75" customHeight="1" x14ac:dyDescent="0.2">
      <c r="H5964" s="36"/>
    </row>
    <row r="5965" spans="8:8" s="32" customFormat="1" ht="12.75" customHeight="1" x14ac:dyDescent="0.2">
      <c r="H5965" s="36"/>
    </row>
    <row r="5966" spans="8:8" s="32" customFormat="1" ht="12.75" customHeight="1" x14ac:dyDescent="0.2">
      <c r="H5966" s="36"/>
    </row>
    <row r="5967" spans="8:8" s="32" customFormat="1" ht="12.75" customHeight="1" x14ac:dyDescent="0.2">
      <c r="H5967" s="36"/>
    </row>
    <row r="5968" spans="8:8" s="32" customFormat="1" ht="12.75" customHeight="1" x14ac:dyDescent="0.2">
      <c r="H5968" s="36"/>
    </row>
    <row r="5969" spans="8:8" s="32" customFormat="1" ht="12.75" customHeight="1" x14ac:dyDescent="0.2">
      <c r="H5969" s="36"/>
    </row>
    <row r="5970" spans="8:8" s="32" customFormat="1" ht="12.75" customHeight="1" x14ac:dyDescent="0.2">
      <c r="H5970" s="36"/>
    </row>
    <row r="5971" spans="8:8" s="32" customFormat="1" ht="12.75" customHeight="1" x14ac:dyDescent="0.2">
      <c r="H5971" s="36"/>
    </row>
    <row r="5972" spans="8:8" s="32" customFormat="1" ht="12.75" customHeight="1" x14ac:dyDescent="0.2">
      <c r="H5972" s="36"/>
    </row>
    <row r="5973" spans="8:8" s="32" customFormat="1" ht="12.75" customHeight="1" x14ac:dyDescent="0.2">
      <c r="H5973" s="36"/>
    </row>
    <row r="5974" spans="8:8" s="32" customFormat="1" ht="12.75" customHeight="1" x14ac:dyDescent="0.2">
      <c r="H5974" s="36"/>
    </row>
    <row r="5975" spans="8:8" s="32" customFormat="1" ht="12.75" customHeight="1" x14ac:dyDescent="0.2">
      <c r="H5975" s="36"/>
    </row>
    <row r="5976" spans="8:8" s="32" customFormat="1" ht="12.75" customHeight="1" x14ac:dyDescent="0.2">
      <c r="H5976" s="36"/>
    </row>
    <row r="5977" spans="8:8" s="32" customFormat="1" ht="12.75" customHeight="1" x14ac:dyDescent="0.2">
      <c r="H5977" s="36"/>
    </row>
    <row r="5978" spans="8:8" s="32" customFormat="1" ht="12.75" customHeight="1" x14ac:dyDescent="0.2">
      <c r="H5978" s="36"/>
    </row>
    <row r="5979" spans="8:8" s="32" customFormat="1" ht="12.75" customHeight="1" x14ac:dyDescent="0.2">
      <c r="H5979" s="36"/>
    </row>
    <row r="5980" spans="8:8" s="32" customFormat="1" ht="12.75" customHeight="1" x14ac:dyDescent="0.2">
      <c r="H5980" s="36"/>
    </row>
    <row r="5981" spans="8:8" s="32" customFormat="1" ht="12.75" customHeight="1" x14ac:dyDescent="0.2">
      <c r="H5981" s="36"/>
    </row>
    <row r="5982" spans="8:8" s="32" customFormat="1" ht="12.75" customHeight="1" x14ac:dyDescent="0.2">
      <c r="H5982" s="36"/>
    </row>
    <row r="5983" spans="8:8" s="32" customFormat="1" ht="12.75" customHeight="1" x14ac:dyDescent="0.2">
      <c r="H5983" s="36"/>
    </row>
    <row r="5984" spans="8:8" s="32" customFormat="1" ht="12.75" customHeight="1" x14ac:dyDescent="0.2">
      <c r="H5984" s="36"/>
    </row>
    <row r="5985" spans="8:8" s="32" customFormat="1" ht="12.75" customHeight="1" x14ac:dyDescent="0.2">
      <c r="H5985" s="36"/>
    </row>
    <row r="5986" spans="8:8" s="32" customFormat="1" ht="12.75" customHeight="1" x14ac:dyDescent="0.2">
      <c r="H5986" s="36"/>
    </row>
    <row r="5987" spans="8:8" s="32" customFormat="1" ht="12.75" customHeight="1" x14ac:dyDescent="0.2">
      <c r="H5987" s="36"/>
    </row>
    <row r="5988" spans="8:8" s="32" customFormat="1" ht="12.75" customHeight="1" x14ac:dyDescent="0.2">
      <c r="H5988" s="36"/>
    </row>
    <row r="5989" spans="8:8" s="32" customFormat="1" ht="12.75" customHeight="1" x14ac:dyDescent="0.2">
      <c r="H5989" s="36"/>
    </row>
    <row r="5990" spans="8:8" s="32" customFormat="1" ht="12.75" customHeight="1" x14ac:dyDescent="0.2">
      <c r="H5990" s="36"/>
    </row>
    <row r="5991" spans="8:8" s="32" customFormat="1" ht="12.75" customHeight="1" x14ac:dyDescent="0.2">
      <c r="H5991" s="36"/>
    </row>
    <row r="5992" spans="8:8" s="32" customFormat="1" ht="12.75" customHeight="1" x14ac:dyDescent="0.2">
      <c r="H5992" s="36"/>
    </row>
    <row r="5993" spans="8:8" s="32" customFormat="1" ht="12.75" customHeight="1" x14ac:dyDescent="0.2">
      <c r="H5993" s="36"/>
    </row>
    <row r="5994" spans="8:8" s="32" customFormat="1" ht="12.75" customHeight="1" x14ac:dyDescent="0.2">
      <c r="H5994" s="36"/>
    </row>
    <row r="5995" spans="8:8" s="32" customFormat="1" ht="12.75" customHeight="1" x14ac:dyDescent="0.2">
      <c r="H5995" s="36"/>
    </row>
    <row r="5996" spans="8:8" s="32" customFormat="1" ht="12.75" customHeight="1" x14ac:dyDescent="0.2">
      <c r="H5996" s="36"/>
    </row>
    <row r="5997" spans="8:8" s="32" customFormat="1" ht="12.75" customHeight="1" x14ac:dyDescent="0.2">
      <c r="H5997" s="36"/>
    </row>
    <row r="5998" spans="8:8" s="32" customFormat="1" ht="12.75" customHeight="1" x14ac:dyDescent="0.2">
      <c r="H5998" s="36"/>
    </row>
    <row r="5999" spans="8:8" s="32" customFormat="1" ht="12.75" customHeight="1" x14ac:dyDescent="0.2">
      <c r="H5999" s="36"/>
    </row>
    <row r="6000" spans="8:8" s="32" customFormat="1" ht="12.75" customHeight="1" x14ac:dyDescent="0.2">
      <c r="H6000" s="36"/>
    </row>
    <row r="6001" spans="8:8" s="32" customFormat="1" ht="12.75" customHeight="1" x14ac:dyDescent="0.2">
      <c r="H6001" s="36"/>
    </row>
    <row r="6002" spans="8:8" s="32" customFormat="1" ht="12.75" customHeight="1" x14ac:dyDescent="0.2">
      <c r="H6002" s="36"/>
    </row>
    <row r="6003" spans="8:8" s="32" customFormat="1" ht="12.75" customHeight="1" x14ac:dyDescent="0.2">
      <c r="H6003" s="36"/>
    </row>
    <row r="6004" spans="8:8" s="32" customFormat="1" ht="12.75" customHeight="1" x14ac:dyDescent="0.2">
      <c r="H6004" s="36"/>
    </row>
    <row r="6005" spans="8:8" s="32" customFormat="1" ht="12.75" customHeight="1" x14ac:dyDescent="0.2">
      <c r="H6005" s="36"/>
    </row>
    <row r="6006" spans="8:8" s="32" customFormat="1" ht="12.75" customHeight="1" x14ac:dyDescent="0.2">
      <c r="H6006" s="36"/>
    </row>
    <row r="6007" spans="8:8" s="32" customFormat="1" ht="12.75" customHeight="1" x14ac:dyDescent="0.2">
      <c r="H6007" s="36"/>
    </row>
    <row r="6008" spans="8:8" s="32" customFormat="1" ht="12.75" customHeight="1" x14ac:dyDescent="0.2">
      <c r="H6008" s="36"/>
    </row>
    <row r="6009" spans="8:8" s="32" customFormat="1" ht="12.75" customHeight="1" x14ac:dyDescent="0.2">
      <c r="H6009" s="36"/>
    </row>
    <row r="6010" spans="8:8" s="32" customFormat="1" ht="12.75" customHeight="1" x14ac:dyDescent="0.2">
      <c r="H6010" s="36"/>
    </row>
    <row r="6011" spans="8:8" s="32" customFormat="1" ht="12.75" customHeight="1" x14ac:dyDescent="0.2">
      <c r="H6011" s="36"/>
    </row>
    <row r="6012" spans="8:8" s="32" customFormat="1" ht="12.75" customHeight="1" x14ac:dyDescent="0.2">
      <c r="H6012" s="36"/>
    </row>
    <row r="6013" spans="8:8" s="32" customFormat="1" ht="12.75" customHeight="1" x14ac:dyDescent="0.2">
      <c r="H6013" s="36"/>
    </row>
    <row r="6014" spans="8:8" s="32" customFormat="1" ht="12.75" customHeight="1" x14ac:dyDescent="0.2">
      <c r="H6014" s="36"/>
    </row>
    <row r="6015" spans="8:8" s="32" customFormat="1" ht="12.75" customHeight="1" x14ac:dyDescent="0.2">
      <c r="H6015" s="36"/>
    </row>
    <row r="6016" spans="8:8" s="32" customFormat="1" ht="12.75" customHeight="1" x14ac:dyDescent="0.2">
      <c r="H6016" s="36"/>
    </row>
    <row r="6017" spans="8:8" s="32" customFormat="1" ht="12.75" customHeight="1" x14ac:dyDescent="0.2">
      <c r="H6017" s="36"/>
    </row>
    <row r="6018" spans="8:8" s="32" customFormat="1" ht="12.75" customHeight="1" x14ac:dyDescent="0.2">
      <c r="H6018" s="36"/>
    </row>
    <row r="6019" spans="8:8" s="32" customFormat="1" ht="12.75" customHeight="1" x14ac:dyDescent="0.2">
      <c r="H6019" s="36"/>
    </row>
    <row r="6020" spans="8:8" s="32" customFormat="1" ht="12.75" customHeight="1" x14ac:dyDescent="0.2">
      <c r="H6020" s="36"/>
    </row>
    <row r="6021" spans="8:8" s="32" customFormat="1" ht="12.75" customHeight="1" x14ac:dyDescent="0.2">
      <c r="H6021" s="36"/>
    </row>
    <row r="6022" spans="8:8" s="32" customFormat="1" ht="12.75" customHeight="1" x14ac:dyDescent="0.2">
      <c r="H6022" s="36"/>
    </row>
    <row r="6023" spans="8:8" s="32" customFormat="1" ht="12.75" customHeight="1" x14ac:dyDescent="0.2">
      <c r="H6023" s="36"/>
    </row>
    <row r="6024" spans="8:8" s="32" customFormat="1" ht="12.75" customHeight="1" x14ac:dyDescent="0.2">
      <c r="H6024" s="36"/>
    </row>
    <row r="6025" spans="8:8" s="32" customFormat="1" ht="12.75" customHeight="1" x14ac:dyDescent="0.2">
      <c r="H6025" s="36"/>
    </row>
    <row r="6026" spans="8:8" s="32" customFormat="1" ht="12.75" customHeight="1" x14ac:dyDescent="0.2">
      <c r="H6026" s="36"/>
    </row>
    <row r="6027" spans="8:8" s="32" customFormat="1" ht="12.75" customHeight="1" x14ac:dyDescent="0.2">
      <c r="H6027" s="36"/>
    </row>
    <row r="6028" spans="8:8" s="32" customFormat="1" ht="12.75" customHeight="1" x14ac:dyDescent="0.2">
      <c r="H6028" s="36"/>
    </row>
    <row r="6029" spans="8:8" s="32" customFormat="1" ht="12.75" customHeight="1" x14ac:dyDescent="0.2">
      <c r="H6029" s="36"/>
    </row>
    <row r="6030" spans="8:8" s="32" customFormat="1" ht="12.75" customHeight="1" x14ac:dyDescent="0.2">
      <c r="H6030" s="36"/>
    </row>
    <row r="6031" spans="8:8" s="32" customFormat="1" ht="12.75" customHeight="1" x14ac:dyDescent="0.2">
      <c r="H6031" s="36"/>
    </row>
    <row r="6032" spans="8:8" s="32" customFormat="1" ht="12.75" customHeight="1" x14ac:dyDescent="0.2">
      <c r="H6032" s="36"/>
    </row>
    <row r="6033" spans="8:8" s="32" customFormat="1" ht="12.75" customHeight="1" x14ac:dyDescent="0.2">
      <c r="H6033" s="36"/>
    </row>
    <row r="6034" spans="8:8" s="32" customFormat="1" ht="12.75" customHeight="1" x14ac:dyDescent="0.2">
      <c r="H6034" s="36"/>
    </row>
    <row r="6035" spans="8:8" s="32" customFormat="1" ht="12.75" customHeight="1" x14ac:dyDescent="0.2">
      <c r="H6035" s="36"/>
    </row>
    <row r="6036" spans="8:8" s="32" customFormat="1" ht="12.75" customHeight="1" x14ac:dyDescent="0.2">
      <c r="H6036" s="36"/>
    </row>
    <row r="6037" spans="8:8" s="32" customFormat="1" ht="12.75" customHeight="1" x14ac:dyDescent="0.2">
      <c r="H6037" s="36"/>
    </row>
    <row r="6038" spans="8:8" s="32" customFormat="1" ht="12.75" customHeight="1" x14ac:dyDescent="0.2">
      <c r="H6038" s="36"/>
    </row>
    <row r="6039" spans="8:8" s="32" customFormat="1" ht="12.75" customHeight="1" x14ac:dyDescent="0.2">
      <c r="H6039" s="36"/>
    </row>
    <row r="6040" spans="8:8" s="32" customFormat="1" ht="12.75" customHeight="1" x14ac:dyDescent="0.2">
      <c r="H6040" s="36"/>
    </row>
    <row r="6041" spans="8:8" s="32" customFormat="1" ht="12.75" customHeight="1" x14ac:dyDescent="0.2">
      <c r="H6041" s="36"/>
    </row>
    <row r="6042" spans="8:8" s="32" customFormat="1" ht="12.75" customHeight="1" x14ac:dyDescent="0.2">
      <c r="H6042" s="36"/>
    </row>
    <row r="6043" spans="8:8" s="32" customFormat="1" ht="12.75" customHeight="1" x14ac:dyDescent="0.2">
      <c r="H6043" s="36"/>
    </row>
    <row r="6044" spans="8:8" s="32" customFormat="1" ht="12.75" customHeight="1" x14ac:dyDescent="0.2">
      <c r="H6044" s="36"/>
    </row>
    <row r="6045" spans="8:8" s="32" customFormat="1" ht="12.75" customHeight="1" x14ac:dyDescent="0.2">
      <c r="H6045" s="36"/>
    </row>
    <row r="6046" spans="8:8" s="32" customFormat="1" ht="12.75" customHeight="1" x14ac:dyDescent="0.2">
      <c r="H6046" s="36"/>
    </row>
    <row r="6047" spans="8:8" s="32" customFormat="1" ht="12.75" customHeight="1" x14ac:dyDescent="0.2">
      <c r="H6047" s="36"/>
    </row>
    <row r="6048" spans="8:8" s="32" customFormat="1" ht="12.75" customHeight="1" x14ac:dyDescent="0.2">
      <c r="H6048" s="36"/>
    </row>
    <row r="6049" spans="8:8" s="32" customFormat="1" ht="12.75" customHeight="1" x14ac:dyDescent="0.2">
      <c r="H6049" s="36"/>
    </row>
    <row r="6050" spans="8:8" s="32" customFormat="1" ht="12.75" customHeight="1" x14ac:dyDescent="0.2">
      <c r="H6050" s="36"/>
    </row>
    <row r="6051" spans="8:8" s="32" customFormat="1" ht="12.75" customHeight="1" x14ac:dyDescent="0.2">
      <c r="H6051" s="36"/>
    </row>
    <row r="6052" spans="8:8" s="32" customFormat="1" ht="12.75" customHeight="1" x14ac:dyDescent="0.2">
      <c r="H6052" s="36"/>
    </row>
    <row r="6053" spans="8:8" s="32" customFormat="1" ht="12.75" customHeight="1" x14ac:dyDescent="0.2">
      <c r="H6053" s="36"/>
    </row>
    <row r="6054" spans="8:8" s="32" customFormat="1" ht="12.75" customHeight="1" x14ac:dyDescent="0.2">
      <c r="H6054" s="36"/>
    </row>
    <row r="6055" spans="8:8" s="32" customFormat="1" ht="12.75" customHeight="1" x14ac:dyDescent="0.2">
      <c r="H6055" s="36"/>
    </row>
    <row r="6056" spans="8:8" s="32" customFormat="1" ht="12.75" customHeight="1" x14ac:dyDescent="0.2">
      <c r="H6056" s="36"/>
    </row>
    <row r="6057" spans="8:8" s="32" customFormat="1" ht="12.75" customHeight="1" x14ac:dyDescent="0.2">
      <c r="H6057" s="36"/>
    </row>
    <row r="6058" spans="8:8" s="32" customFormat="1" ht="12.75" customHeight="1" x14ac:dyDescent="0.2">
      <c r="H6058" s="36"/>
    </row>
    <row r="6059" spans="8:8" s="32" customFormat="1" ht="12.75" customHeight="1" x14ac:dyDescent="0.2">
      <c r="H6059" s="36"/>
    </row>
    <row r="6060" spans="8:8" s="32" customFormat="1" ht="12.75" customHeight="1" x14ac:dyDescent="0.2">
      <c r="H6060" s="36"/>
    </row>
    <row r="6061" spans="8:8" s="32" customFormat="1" ht="12.75" customHeight="1" x14ac:dyDescent="0.2">
      <c r="H6061" s="36"/>
    </row>
    <row r="6062" spans="8:8" s="32" customFormat="1" ht="12.75" customHeight="1" x14ac:dyDescent="0.2">
      <c r="H6062" s="36"/>
    </row>
    <row r="6063" spans="8:8" s="32" customFormat="1" ht="12.75" customHeight="1" x14ac:dyDescent="0.2">
      <c r="H6063" s="36"/>
    </row>
    <row r="6064" spans="8:8" s="32" customFormat="1" ht="12.75" customHeight="1" x14ac:dyDescent="0.2">
      <c r="H6064" s="36"/>
    </row>
    <row r="6065" spans="8:8" s="32" customFormat="1" ht="12.75" customHeight="1" x14ac:dyDescent="0.2">
      <c r="H6065" s="36"/>
    </row>
    <row r="6066" spans="8:8" s="32" customFormat="1" ht="12.75" customHeight="1" x14ac:dyDescent="0.2">
      <c r="H6066" s="36"/>
    </row>
    <row r="6067" spans="8:8" s="32" customFormat="1" ht="12.75" customHeight="1" x14ac:dyDescent="0.2">
      <c r="H6067" s="36"/>
    </row>
    <row r="6068" spans="8:8" s="32" customFormat="1" ht="12.75" customHeight="1" x14ac:dyDescent="0.2">
      <c r="H6068" s="36"/>
    </row>
    <row r="6069" spans="8:8" s="32" customFormat="1" ht="12.75" customHeight="1" x14ac:dyDescent="0.2">
      <c r="H6069" s="36"/>
    </row>
    <row r="6070" spans="8:8" s="32" customFormat="1" ht="12.75" customHeight="1" x14ac:dyDescent="0.2">
      <c r="H6070" s="36"/>
    </row>
    <row r="6071" spans="8:8" s="32" customFormat="1" ht="12.75" customHeight="1" x14ac:dyDescent="0.2">
      <c r="H6071" s="36"/>
    </row>
    <row r="6072" spans="8:8" s="32" customFormat="1" ht="12.75" customHeight="1" x14ac:dyDescent="0.2">
      <c r="H6072" s="36"/>
    </row>
    <row r="6073" spans="8:8" s="32" customFormat="1" ht="12.75" customHeight="1" x14ac:dyDescent="0.2">
      <c r="H6073" s="36"/>
    </row>
    <row r="6074" spans="8:8" s="32" customFormat="1" ht="12.75" customHeight="1" x14ac:dyDescent="0.2">
      <c r="H6074" s="36"/>
    </row>
    <row r="6075" spans="8:8" s="32" customFormat="1" ht="12.75" customHeight="1" x14ac:dyDescent="0.2">
      <c r="H6075" s="36"/>
    </row>
    <row r="6076" spans="8:8" s="32" customFormat="1" ht="12.75" customHeight="1" x14ac:dyDescent="0.2">
      <c r="H6076" s="36"/>
    </row>
    <row r="6077" spans="8:8" s="32" customFormat="1" ht="12.75" customHeight="1" x14ac:dyDescent="0.2">
      <c r="H6077" s="36"/>
    </row>
    <row r="6078" spans="8:8" s="32" customFormat="1" ht="12.75" customHeight="1" x14ac:dyDescent="0.2">
      <c r="H6078" s="36"/>
    </row>
    <row r="6079" spans="8:8" s="32" customFormat="1" ht="12.75" customHeight="1" x14ac:dyDescent="0.2">
      <c r="H6079" s="36"/>
    </row>
    <row r="6080" spans="8:8" s="32" customFormat="1" ht="12.75" customHeight="1" x14ac:dyDescent="0.2">
      <c r="H6080" s="36"/>
    </row>
    <row r="6081" spans="8:8" s="32" customFormat="1" ht="12.75" customHeight="1" x14ac:dyDescent="0.2">
      <c r="H6081" s="36"/>
    </row>
    <row r="6082" spans="8:8" s="32" customFormat="1" ht="12.75" customHeight="1" x14ac:dyDescent="0.2">
      <c r="H6082" s="36"/>
    </row>
    <row r="6083" spans="8:8" s="32" customFormat="1" ht="12.75" customHeight="1" x14ac:dyDescent="0.2">
      <c r="H6083" s="36"/>
    </row>
    <row r="6084" spans="8:8" s="32" customFormat="1" ht="12.75" customHeight="1" x14ac:dyDescent="0.2">
      <c r="H6084" s="36"/>
    </row>
    <row r="6085" spans="8:8" s="32" customFormat="1" ht="12.75" customHeight="1" x14ac:dyDescent="0.2">
      <c r="H6085" s="36"/>
    </row>
    <row r="6086" spans="8:8" s="32" customFormat="1" ht="12.75" customHeight="1" x14ac:dyDescent="0.2">
      <c r="H6086" s="36"/>
    </row>
    <row r="6087" spans="8:8" s="32" customFormat="1" ht="12.75" customHeight="1" x14ac:dyDescent="0.2">
      <c r="H6087" s="36"/>
    </row>
    <row r="6088" spans="8:8" s="32" customFormat="1" ht="12.75" customHeight="1" x14ac:dyDescent="0.2">
      <c r="H6088" s="36"/>
    </row>
    <row r="6089" spans="8:8" s="32" customFormat="1" ht="12.75" customHeight="1" x14ac:dyDescent="0.2">
      <c r="H6089" s="36"/>
    </row>
    <row r="6090" spans="8:8" s="32" customFormat="1" ht="12.75" customHeight="1" x14ac:dyDescent="0.2">
      <c r="H6090" s="36"/>
    </row>
    <row r="6091" spans="8:8" s="32" customFormat="1" ht="12.75" customHeight="1" x14ac:dyDescent="0.2">
      <c r="H6091" s="36"/>
    </row>
    <row r="6092" spans="8:8" s="32" customFormat="1" ht="12.75" customHeight="1" x14ac:dyDescent="0.2">
      <c r="H6092" s="36"/>
    </row>
    <row r="6093" spans="8:8" s="32" customFormat="1" ht="12.75" customHeight="1" x14ac:dyDescent="0.2">
      <c r="H6093" s="36"/>
    </row>
    <row r="6094" spans="8:8" s="32" customFormat="1" ht="12.75" customHeight="1" x14ac:dyDescent="0.2">
      <c r="H6094" s="36"/>
    </row>
    <row r="6095" spans="8:8" s="32" customFormat="1" ht="12.75" customHeight="1" x14ac:dyDescent="0.2">
      <c r="H6095" s="36"/>
    </row>
    <row r="6096" spans="8:8" s="32" customFormat="1" ht="12.75" customHeight="1" x14ac:dyDescent="0.2">
      <c r="H6096" s="36"/>
    </row>
    <row r="6097" spans="8:8" s="32" customFormat="1" ht="12.75" customHeight="1" x14ac:dyDescent="0.2">
      <c r="H6097" s="36"/>
    </row>
    <row r="6098" spans="8:8" s="32" customFormat="1" ht="12.75" customHeight="1" x14ac:dyDescent="0.2">
      <c r="H6098" s="36"/>
    </row>
    <row r="6099" spans="8:8" s="32" customFormat="1" ht="12.75" customHeight="1" x14ac:dyDescent="0.2">
      <c r="H6099" s="36"/>
    </row>
    <row r="6100" spans="8:8" s="32" customFormat="1" ht="12.75" customHeight="1" x14ac:dyDescent="0.2">
      <c r="H6100" s="36"/>
    </row>
    <row r="6101" spans="8:8" s="32" customFormat="1" ht="12.75" customHeight="1" x14ac:dyDescent="0.2">
      <c r="H6101" s="36"/>
    </row>
    <row r="6102" spans="8:8" s="32" customFormat="1" ht="12.75" customHeight="1" x14ac:dyDescent="0.2">
      <c r="H6102" s="36"/>
    </row>
    <row r="6103" spans="8:8" s="32" customFormat="1" ht="12.75" customHeight="1" x14ac:dyDescent="0.2">
      <c r="H6103" s="36"/>
    </row>
    <row r="6104" spans="8:8" s="32" customFormat="1" ht="12.75" customHeight="1" x14ac:dyDescent="0.2">
      <c r="H6104" s="36"/>
    </row>
    <row r="6105" spans="8:8" s="32" customFormat="1" ht="12.75" customHeight="1" x14ac:dyDescent="0.2">
      <c r="H6105" s="36"/>
    </row>
    <row r="6106" spans="8:8" s="32" customFormat="1" ht="12.75" customHeight="1" x14ac:dyDescent="0.2">
      <c r="H6106" s="36"/>
    </row>
    <row r="6107" spans="8:8" s="32" customFormat="1" ht="12.75" customHeight="1" x14ac:dyDescent="0.2">
      <c r="H6107" s="36"/>
    </row>
    <row r="6108" spans="8:8" s="32" customFormat="1" ht="12.75" customHeight="1" x14ac:dyDescent="0.2">
      <c r="H6108" s="36"/>
    </row>
    <row r="6109" spans="8:8" s="32" customFormat="1" ht="12.75" customHeight="1" x14ac:dyDescent="0.2">
      <c r="H6109" s="36"/>
    </row>
    <row r="6110" spans="8:8" s="32" customFormat="1" ht="12.75" customHeight="1" x14ac:dyDescent="0.2">
      <c r="H6110" s="36"/>
    </row>
    <row r="6111" spans="8:8" s="32" customFormat="1" ht="12.75" customHeight="1" x14ac:dyDescent="0.2">
      <c r="H6111" s="36"/>
    </row>
    <row r="6112" spans="8:8" s="32" customFormat="1" ht="12.75" customHeight="1" x14ac:dyDescent="0.2">
      <c r="H6112" s="36"/>
    </row>
    <row r="6113" spans="8:8" s="32" customFormat="1" ht="12.75" customHeight="1" x14ac:dyDescent="0.2">
      <c r="H6113" s="36"/>
    </row>
    <row r="6114" spans="8:8" s="32" customFormat="1" ht="12.75" customHeight="1" x14ac:dyDescent="0.2">
      <c r="H6114" s="36"/>
    </row>
    <row r="6115" spans="8:8" s="32" customFormat="1" ht="12.75" customHeight="1" x14ac:dyDescent="0.2">
      <c r="H6115" s="36"/>
    </row>
    <row r="6116" spans="8:8" s="32" customFormat="1" ht="12.75" customHeight="1" x14ac:dyDescent="0.2">
      <c r="H6116" s="36"/>
    </row>
    <row r="6117" spans="8:8" s="32" customFormat="1" ht="12.75" customHeight="1" x14ac:dyDescent="0.2">
      <c r="H6117" s="36"/>
    </row>
    <row r="6118" spans="8:8" s="32" customFormat="1" ht="12.75" customHeight="1" x14ac:dyDescent="0.2">
      <c r="H6118" s="36"/>
    </row>
    <row r="6119" spans="8:8" s="32" customFormat="1" ht="12.75" customHeight="1" x14ac:dyDescent="0.2">
      <c r="H6119" s="36"/>
    </row>
    <row r="6120" spans="8:8" s="32" customFormat="1" ht="12.75" customHeight="1" x14ac:dyDescent="0.2">
      <c r="H6120" s="36"/>
    </row>
    <row r="6121" spans="8:8" s="32" customFormat="1" ht="12.75" customHeight="1" x14ac:dyDescent="0.2">
      <c r="H6121" s="36"/>
    </row>
    <row r="6122" spans="8:8" s="32" customFormat="1" ht="12.75" customHeight="1" x14ac:dyDescent="0.2">
      <c r="H6122" s="36"/>
    </row>
    <row r="6123" spans="8:8" s="32" customFormat="1" ht="12.75" customHeight="1" x14ac:dyDescent="0.2">
      <c r="H6123" s="36"/>
    </row>
    <row r="6124" spans="8:8" s="32" customFormat="1" ht="12.75" customHeight="1" x14ac:dyDescent="0.2">
      <c r="H6124" s="36"/>
    </row>
    <row r="6125" spans="8:8" s="32" customFormat="1" ht="12.75" customHeight="1" x14ac:dyDescent="0.2">
      <c r="H6125" s="36"/>
    </row>
    <row r="6126" spans="8:8" s="32" customFormat="1" ht="12.75" customHeight="1" x14ac:dyDescent="0.2">
      <c r="H6126" s="36"/>
    </row>
    <row r="6127" spans="8:8" s="32" customFormat="1" ht="12.75" customHeight="1" x14ac:dyDescent="0.2">
      <c r="H6127" s="36"/>
    </row>
    <row r="6128" spans="8:8" s="32" customFormat="1" ht="12.75" customHeight="1" x14ac:dyDescent="0.2">
      <c r="H6128" s="36"/>
    </row>
    <row r="6129" spans="8:8" s="32" customFormat="1" ht="12.75" customHeight="1" x14ac:dyDescent="0.2">
      <c r="H6129" s="36"/>
    </row>
    <row r="6130" spans="8:8" s="32" customFormat="1" ht="12.75" customHeight="1" x14ac:dyDescent="0.2">
      <c r="H6130" s="36"/>
    </row>
    <row r="6131" spans="8:8" s="32" customFormat="1" ht="12.75" customHeight="1" x14ac:dyDescent="0.2">
      <c r="H6131" s="36"/>
    </row>
    <row r="6132" spans="8:8" s="32" customFormat="1" ht="12.75" customHeight="1" x14ac:dyDescent="0.2">
      <c r="H6132" s="36"/>
    </row>
    <row r="6133" spans="8:8" s="32" customFormat="1" ht="12.75" customHeight="1" x14ac:dyDescent="0.2">
      <c r="H6133" s="36"/>
    </row>
    <row r="6134" spans="8:8" s="32" customFormat="1" ht="12.75" customHeight="1" x14ac:dyDescent="0.2">
      <c r="H6134" s="36"/>
    </row>
    <row r="6135" spans="8:8" s="32" customFormat="1" ht="12.75" customHeight="1" x14ac:dyDescent="0.2">
      <c r="H6135" s="36"/>
    </row>
    <row r="6136" spans="8:8" s="32" customFormat="1" ht="12.75" customHeight="1" x14ac:dyDescent="0.2">
      <c r="H6136" s="36"/>
    </row>
    <row r="6137" spans="8:8" s="32" customFormat="1" ht="12.75" customHeight="1" x14ac:dyDescent="0.2">
      <c r="H6137" s="36"/>
    </row>
    <row r="6138" spans="8:8" s="32" customFormat="1" ht="12.75" customHeight="1" x14ac:dyDescent="0.2">
      <c r="H6138" s="36"/>
    </row>
    <row r="6139" spans="8:8" s="32" customFormat="1" ht="12.75" customHeight="1" x14ac:dyDescent="0.2">
      <c r="H6139" s="36"/>
    </row>
    <row r="6140" spans="8:8" s="32" customFormat="1" ht="12.75" customHeight="1" x14ac:dyDescent="0.2">
      <c r="H6140" s="36"/>
    </row>
    <row r="6141" spans="8:8" s="32" customFormat="1" ht="12.75" customHeight="1" x14ac:dyDescent="0.2">
      <c r="H6141" s="36"/>
    </row>
    <row r="6142" spans="8:8" s="32" customFormat="1" ht="12.75" customHeight="1" x14ac:dyDescent="0.2">
      <c r="H6142" s="36"/>
    </row>
    <row r="6143" spans="8:8" s="32" customFormat="1" ht="12.75" customHeight="1" x14ac:dyDescent="0.2">
      <c r="H6143" s="36"/>
    </row>
    <row r="6144" spans="8:8" s="32" customFormat="1" ht="12.75" customHeight="1" x14ac:dyDescent="0.2">
      <c r="H6144" s="36"/>
    </row>
    <row r="6145" spans="8:8" s="32" customFormat="1" ht="12.75" customHeight="1" x14ac:dyDescent="0.2">
      <c r="H6145" s="36"/>
    </row>
    <row r="6146" spans="8:8" s="32" customFormat="1" ht="12.75" customHeight="1" x14ac:dyDescent="0.2">
      <c r="H6146" s="36"/>
    </row>
    <row r="6147" spans="8:8" s="32" customFormat="1" ht="12.75" customHeight="1" x14ac:dyDescent="0.2">
      <c r="H6147" s="36"/>
    </row>
    <row r="6148" spans="8:8" s="32" customFormat="1" ht="12.75" customHeight="1" x14ac:dyDescent="0.2">
      <c r="H6148" s="36"/>
    </row>
    <row r="6149" spans="8:8" s="32" customFormat="1" ht="12.75" customHeight="1" x14ac:dyDescent="0.2">
      <c r="H6149" s="36"/>
    </row>
    <row r="6150" spans="8:8" s="32" customFormat="1" ht="12.75" customHeight="1" x14ac:dyDescent="0.2">
      <c r="H6150" s="36"/>
    </row>
    <row r="6151" spans="8:8" s="32" customFormat="1" ht="12.75" customHeight="1" x14ac:dyDescent="0.2">
      <c r="H6151" s="36"/>
    </row>
    <row r="6152" spans="8:8" s="32" customFormat="1" ht="12.75" customHeight="1" x14ac:dyDescent="0.2">
      <c r="H6152" s="36"/>
    </row>
    <row r="6153" spans="8:8" s="32" customFormat="1" ht="12.75" customHeight="1" x14ac:dyDescent="0.2">
      <c r="H6153" s="36"/>
    </row>
    <row r="6154" spans="8:8" s="32" customFormat="1" ht="12.75" customHeight="1" x14ac:dyDescent="0.2">
      <c r="H6154" s="36"/>
    </row>
    <row r="6155" spans="8:8" s="32" customFormat="1" ht="12.75" customHeight="1" x14ac:dyDescent="0.2">
      <c r="H6155" s="36"/>
    </row>
    <row r="6156" spans="8:8" s="32" customFormat="1" ht="12.75" customHeight="1" x14ac:dyDescent="0.2">
      <c r="H6156" s="36"/>
    </row>
    <row r="6157" spans="8:8" s="32" customFormat="1" ht="12.75" customHeight="1" x14ac:dyDescent="0.2">
      <c r="H6157" s="36"/>
    </row>
    <row r="6158" spans="8:8" s="32" customFormat="1" ht="12.75" customHeight="1" x14ac:dyDescent="0.2">
      <c r="H6158" s="36"/>
    </row>
    <row r="6159" spans="8:8" s="32" customFormat="1" ht="12.75" customHeight="1" x14ac:dyDescent="0.2">
      <c r="H6159" s="36"/>
    </row>
    <row r="6160" spans="8:8" s="32" customFormat="1" ht="12.75" customHeight="1" x14ac:dyDescent="0.2">
      <c r="H6160" s="36"/>
    </row>
    <row r="6161" spans="8:8" s="32" customFormat="1" ht="12.75" customHeight="1" x14ac:dyDescent="0.2">
      <c r="H6161" s="36"/>
    </row>
    <row r="6162" spans="8:8" s="32" customFormat="1" ht="12.75" customHeight="1" x14ac:dyDescent="0.2">
      <c r="H6162" s="36"/>
    </row>
    <row r="6163" spans="8:8" s="32" customFormat="1" ht="12.75" customHeight="1" x14ac:dyDescent="0.2">
      <c r="H6163" s="36"/>
    </row>
    <row r="6164" spans="8:8" s="32" customFormat="1" ht="12.75" customHeight="1" x14ac:dyDescent="0.2">
      <c r="H6164" s="36"/>
    </row>
    <row r="6165" spans="8:8" s="32" customFormat="1" ht="12.75" customHeight="1" x14ac:dyDescent="0.2">
      <c r="H6165" s="36"/>
    </row>
    <row r="6166" spans="8:8" s="32" customFormat="1" ht="12.75" customHeight="1" x14ac:dyDescent="0.2">
      <c r="H6166" s="36"/>
    </row>
    <row r="6167" spans="8:8" s="32" customFormat="1" ht="12.75" customHeight="1" x14ac:dyDescent="0.2">
      <c r="H6167" s="36"/>
    </row>
    <row r="6168" spans="8:8" s="32" customFormat="1" ht="12.75" customHeight="1" x14ac:dyDescent="0.2">
      <c r="H6168" s="36"/>
    </row>
    <row r="6169" spans="8:8" s="32" customFormat="1" ht="12.75" customHeight="1" x14ac:dyDescent="0.2">
      <c r="H6169" s="36"/>
    </row>
    <row r="6170" spans="8:8" s="32" customFormat="1" ht="12.75" customHeight="1" x14ac:dyDescent="0.2">
      <c r="H6170" s="36"/>
    </row>
    <row r="6171" spans="8:8" s="32" customFormat="1" ht="12.75" customHeight="1" x14ac:dyDescent="0.2">
      <c r="H6171" s="36"/>
    </row>
    <row r="6172" spans="8:8" s="32" customFormat="1" ht="12.75" customHeight="1" x14ac:dyDescent="0.2">
      <c r="H6172" s="36"/>
    </row>
    <row r="6173" spans="8:8" s="32" customFormat="1" ht="12.75" customHeight="1" x14ac:dyDescent="0.2">
      <c r="H6173" s="36"/>
    </row>
    <row r="6174" spans="8:8" s="32" customFormat="1" ht="12.75" customHeight="1" x14ac:dyDescent="0.2">
      <c r="H6174" s="36"/>
    </row>
    <row r="6175" spans="8:8" s="32" customFormat="1" ht="12.75" customHeight="1" x14ac:dyDescent="0.2">
      <c r="H6175" s="36"/>
    </row>
    <row r="6176" spans="8:8" s="32" customFormat="1" ht="12.75" customHeight="1" x14ac:dyDescent="0.2">
      <c r="H6176" s="36"/>
    </row>
    <row r="6177" spans="8:8" s="32" customFormat="1" ht="12.75" customHeight="1" x14ac:dyDescent="0.2">
      <c r="H6177" s="36"/>
    </row>
    <row r="6178" spans="8:8" s="32" customFormat="1" ht="12.75" customHeight="1" x14ac:dyDescent="0.2">
      <c r="H6178" s="36"/>
    </row>
    <row r="6179" spans="8:8" s="32" customFormat="1" ht="12.75" customHeight="1" x14ac:dyDescent="0.2">
      <c r="H6179" s="36"/>
    </row>
    <row r="6180" spans="8:8" s="32" customFormat="1" ht="12.75" customHeight="1" x14ac:dyDescent="0.2">
      <c r="H6180" s="36"/>
    </row>
    <row r="6181" spans="8:8" s="32" customFormat="1" ht="12.75" customHeight="1" x14ac:dyDescent="0.2">
      <c r="H6181" s="36"/>
    </row>
    <row r="6182" spans="8:8" s="32" customFormat="1" ht="12.75" customHeight="1" x14ac:dyDescent="0.2">
      <c r="H6182" s="36"/>
    </row>
    <row r="6183" spans="8:8" s="32" customFormat="1" ht="12.75" customHeight="1" x14ac:dyDescent="0.2">
      <c r="H6183" s="36"/>
    </row>
    <row r="6184" spans="8:8" s="32" customFormat="1" ht="12.75" customHeight="1" x14ac:dyDescent="0.2">
      <c r="H6184" s="36"/>
    </row>
    <row r="6185" spans="8:8" s="32" customFormat="1" ht="12.75" customHeight="1" x14ac:dyDescent="0.2">
      <c r="H6185" s="36"/>
    </row>
    <row r="6186" spans="8:8" s="32" customFormat="1" ht="12.75" customHeight="1" x14ac:dyDescent="0.2">
      <c r="H6186" s="36"/>
    </row>
    <row r="6187" spans="8:8" s="32" customFormat="1" ht="12.75" customHeight="1" x14ac:dyDescent="0.2">
      <c r="H6187" s="36"/>
    </row>
    <row r="6188" spans="8:8" s="32" customFormat="1" ht="12.75" customHeight="1" x14ac:dyDescent="0.2">
      <c r="H6188" s="36"/>
    </row>
    <row r="6189" spans="8:8" s="32" customFormat="1" ht="12.75" customHeight="1" x14ac:dyDescent="0.2">
      <c r="H6189" s="36"/>
    </row>
    <row r="6190" spans="8:8" s="32" customFormat="1" ht="12.75" customHeight="1" x14ac:dyDescent="0.2">
      <c r="H6190" s="36"/>
    </row>
    <row r="6191" spans="8:8" s="32" customFormat="1" ht="12.75" customHeight="1" x14ac:dyDescent="0.2">
      <c r="H6191" s="36"/>
    </row>
    <row r="6192" spans="8:8" s="32" customFormat="1" ht="12.75" customHeight="1" x14ac:dyDescent="0.2">
      <c r="H6192" s="36"/>
    </row>
    <row r="6193" spans="8:8" s="32" customFormat="1" ht="12.75" customHeight="1" x14ac:dyDescent="0.2">
      <c r="H6193" s="36"/>
    </row>
    <row r="6194" spans="8:8" s="32" customFormat="1" ht="12.75" customHeight="1" x14ac:dyDescent="0.2">
      <c r="H6194" s="36"/>
    </row>
    <row r="6195" spans="8:8" s="32" customFormat="1" ht="12.75" customHeight="1" x14ac:dyDescent="0.2">
      <c r="H6195" s="36"/>
    </row>
    <row r="6196" spans="8:8" s="32" customFormat="1" ht="12.75" customHeight="1" x14ac:dyDescent="0.2">
      <c r="H6196" s="36"/>
    </row>
    <row r="6197" spans="8:8" s="32" customFormat="1" ht="12.75" customHeight="1" x14ac:dyDescent="0.2">
      <c r="H6197" s="36"/>
    </row>
    <row r="6198" spans="8:8" s="32" customFormat="1" ht="12.75" customHeight="1" x14ac:dyDescent="0.2">
      <c r="H6198" s="36"/>
    </row>
    <row r="6199" spans="8:8" s="32" customFormat="1" ht="12.75" customHeight="1" x14ac:dyDescent="0.2">
      <c r="H6199" s="36"/>
    </row>
    <row r="6200" spans="8:8" s="32" customFormat="1" ht="12.75" customHeight="1" x14ac:dyDescent="0.2">
      <c r="H6200" s="36"/>
    </row>
    <row r="6201" spans="8:8" s="32" customFormat="1" ht="12.75" customHeight="1" x14ac:dyDescent="0.2">
      <c r="H6201" s="36"/>
    </row>
    <row r="6202" spans="8:8" s="32" customFormat="1" ht="12.75" customHeight="1" x14ac:dyDescent="0.2">
      <c r="H6202" s="36"/>
    </row>
    <row r="6203" spans="8:8" s="32" customFormat="1" ht="12.75" customHeight="1" x14ac:dyDescent="0.2">
      <c r="H6203" s="36"/>
    </row>
    <row r="6204" spans="8:8" s="32" customFormat="1" ht="12.75" customHeight="1" x14ac:dyDescent="0.2">
      <c r="H6204" s="36"/>
    </row>
    <row r="6205" spans="8:8" s="32" customFormat="1" ht="12.75" customHeight="1" x14ac:dyDescent="0.2">
      <c r="H6205" s="36"/>
    </row>
    <row r="6206" spans="8:8" s="32" customFormat="1" ht="12.75" customHeight="1" x14ac:dyDescent="0.2">
      <c r="H6206" s="36"/>
    </row>
    <row r="6207" spans="8:8" s="32" customFormat="1" ht="12.75" customHeight="1" x14ac:dyDescent="0.2">
      <c r="H6207" s="36"/>
    </row>
    <row r="6208" spans="8:8" s="32" customFormat="1" ht="12.75" customHeight="1" x14ac:dyDescent="0.2">
      <c r="H6208" s="36"/>
    </row>
    <row r="6209" spans="8:8" s="32" customFormat="1" ht="12.75" customHeight="1" x14ac:dyDescent="0.2">
      <c r="H6209" s="36"/>
    </row>
    <row r="6210" spans="8:8" s="32" customFormat="1" ht="12.75" customHeight="1" x14ac:dyDescent="0.2">
      <c r="H6210" s="36"/>
    </row>
    <row r="6211" spans="8:8" s="32" customFormat="1" ht="12.75" customHeight="1" x14ac:dyDescent="0.2">
      <c r="H6211" s="36"/>
    </row>
    <row r="6212" spans="8:8" s="32" customFormat="1" ht="12.75" customHeight="1" x14ac:dyDescent="0.2">
      <c r="H6212" s="36"/>
    </row>
    <row r="6213" spans="8:8" s="32" customFormat="1" ht="12.75" customHeight="1" x14ac:dyDescent="0.2">
      <c r="H6213" s="36"/>
    </row>
    <row r="6214" spans="8:8" s="32" customFormat="1" ht="12.75" customHeight="1" x14ac:dyDescent="0.2">
      <c r="H6214" s="36"/>
    </row>
    <row r="6215" spans="8:8" s="32" customFormat="1" ht="12.75" customHeight="1" x14ac:dyDescent="0.2">
      <c r="H6215" s="36"/>
    </row>
    <row r="6216" spans="8:8" s="32" customFormat="1" ht="12.75" customHeight="1" x14ac:dyDescent="0.2">
      <c r="H6216" s="36"/>
    </row>
    <row r="6217" spans="8:8" s="32" customFormat="1" ht="12.75" customHeight="1" x14ac:dyDescent="0.2">
      <c r="H6217" s="36"/>
    </row>
    <row r="6218" spans="8:8" s="32" customFormat="1" ht="12.75" customHeight="1" x14ac:dyDescent="0.2">
      <c r="H6218" s="36"/>
    </row>
    <row r="6219" spans="8:8" s="32" customFormat="1" ht="12.75" customHeight="1" x14ac:dyDescent="0.2">
      <c r="H6219" s="36"/>
    </row>
    <row r="6220" spans="8:8" s="32" customFormat="1" ht="12.75" customHeight="1" x14ac:dyDescent="0.2">
      <c r="H6220" s="36"/>
    </row>
    <row r="6221" spans="8:8" s="32" customFormat="1" ht="12.75" customHeight="1" x14ac:dyDescent="0.2">
      <c r="H6221" s="36"/>
    </row>
    <row r="6222" spans="8:8" s="32" customFormat="1" ht="12.75" customHeight="1" x14ac:dyDescent="0.2">
      <c r="H6222" s="36"/>
    </row>
    <row r="6223" spans="8:8" s="32" customFormat="1" ht="12.75" customHeight="1" x14ac:dyDescent="0.2">
      <c r="H6223" s="36"/>
    </row>
    <row r="6224" spans="8:8" s="32" customFormat="1" ht="12.75" customHeight="1" x14ac:dyDescent="0.2">
      <c r="H6224" s="36"/>
    </row>
    <row r="6225" spans="8:8" s="32" customFormat="1" ht="12.75" customHeight="1" x14ac:dyDescent="0.2">
      <c r="H6225" s="36"/>
    </row>
    <row r="6226" spans="8:8" s="32" customFormat="1" ht="12.75" customHeight="1" x14ac:dyDescent="0.2">
      <c r="H6226" s="36"/>
    </row>
    <row r="6227" spans="8:8" s="32" customFormat="1" ht="12.75" customHeight="1" x14ac:dyDescent="0.2">
      <c r="H6227" s="36"/>
    </row>
    <row r="6228" spans="8:8" s="32" customFormat="1" ht="12.75" customHeight="1" x14ac:dyDescent="0.2">
      <c r="H6228" s="36"/>
    </row>
    <row r="6229" spans="8:8" s="32" customFormat="1" ht="12.75" customHeight="1" x14ac:dyDescent="0.2">
      <c r="H6229" s="36"/>
    </row>
    <row r="6230" spans="8:8" s="32" customFormat="1" ht="12.75" customHeight="1" x14ac:dyDescent="0.2">
      <c r="H6230" s="36"/>
    </row>
    <row r="6231" spans="8:8" s="32" customFormat="1" ht="12.75" customHeight="1" x14ac:dyDescent="0.2">
      <c r="H6231" s="36"/>
    </row>
    <row r="6232" spans="8:8" s="32" customFormat="1" ht="12.75" customHeight="1" x14ac:dyDescent="0.2">
      <c r="H6232" s="36"/>
    </row>
    <row r="6233" spans="8:8" s="32" customFormat="1" ht="12.75" customHeight="1" x14ac:dyDescent="0.2">
      <c r="H6233" s="36"/>
    </row>
    <row r="6234" spans="8:8" s="32" customFormat="1" ht="12.75" customHeight="1" x14ac:dyDescent="0.2">
      <c r="H6234" s="36"/>
    </row>
    <row r="6235" spans="8:8" s="32" customFormat="1" ht="12.75" customHeight="1" x14ac:dyDescent="0.2">
      <c r="H6235" s="36"/>
    </row>
    <row r="6236" spans="8:8" s="32" customFormat="1" ht="12.75" customHeight="1" x14ac:dyDescent="0.2">
      <c r="H6236" s="36"/>
    </row>
    <row r="6237" spans="8:8" s="32" customFormat="1" ht="12.75" customHeight="1" x14ac:dyDescent="0.2">
      <c r="H6237" s="36"/>
    </row>
    <row r="6238" spans="8:8" s="32" customFormat="1" ht="12.75" customHeight="1" x14ac:dyDescent="0.2">
      <c r="H6238" s="36"/>
    </row>
    <row r="6239" spans="8:8" s="32" customFormat="1" ht="12.75" customHeight="1" x14ac:dyDescent="0.2">
      <c r="H6239" s="36"/>
    </row>
    <row r="6240" spans="8:8" s="32" customFormat="1" ht="12.75" customHeight="1" x14ac:dyDescent="0.2">
      <c r="H6240" s="36"/>
    </row>
    <row r="6241" spans="8:8" s="32" customFormat="1" ht="12.75" customHeight="1" x14ac:dyDescent="0.2">
      <c r="H6241" s="36"/>
    </row>
    <row r="6242" spans="8:8" s="32" customFormat="1" ht="12.75" customHeight="1" x14ac:dyDescent="0.2">
      <c r="H6242" s="36"/>
    </row>
    <row r="6243" spans="8:8" s="32" customFormat="1" ht="12.75" customHeight="1" x14ac:dyDescent="0.2">
      <c r="H6243" s="36"/>
    </row>
    <row r="6244" spans="8:8" s="32" customFormat="1" ht="12.75" customHeight="1" x14ac:dyDescent="0.2">
      <c r="H6244" s="36"/>
    </row>
    <row r="6245" spans="8:8" s="32" customFormat="1" ht="12.75" customHeight="1" x14ac:dyDescent="0.2">
      <c r="H6245" s="36"/>
    </row>
    <row r="6246" spans="8:8" s="32" customFormat="1" ht="12.75" customHeight="1" x14ac:dyDescent="0.2">
      <c r="H6246" s="36"/>
    </row>
    <row r="6247" spans="8:8" s="32" customFormat="1" ht="12.75" customHeight="1" x14ac:dyDescent="0.2">
      <c r="H6247" s="36"/>
    </row>
    <row r="6248" spans="8:8" s="32" customFormat="1" ht="12.75" customHeight="1" x14ac:dyDescent="0.2">
      <c r="H6248" s="36"/>
    </row>
    <row r="6249" spans="8:8" s="32" customFormat="1" ht="12.75" customHeight="1" x14ac:dyDescent="0.2">
      <c r="H6249" s="36"/>
    </row>
    <row r="6250" spans="8:8" s="32" customFormat="1" ht="12.75" customHeight="1" x14ac:dyDescent="0.2">
      <c r="H6250" s="36"/>
    </row>
    <row r="6251" spans="8:8" s="32" customFormat="1" ht="12.75" customHeight="1" x14ac:dyDescent="0.2">
      <c r="H6251" s="36"/>
    </row>
    <row r="6252" spans="8:8" s="32" customFormat="1" ht="12.75" customHeight="1" x14ac:dyDescent="0.2">
      <c r="H6252" s="36"/>
    </row>
    <row r="6253" spans="8:8" s="32" customFormat="1" ht="12.75" customHeight="1" x14ac:dyDescent="0.2">
      <c r="H6253" s="36"/>
    </row>
    <row r="6254" spans="8:8" s="32" customFormat="1" ht="12.75" customHeight="1" x14ac:dyDescent="0.2">
      <c r="H6254" s="36"/>
    </row>
    <row r="6255" spans="8:8" s="32" customFormat="1" ht="12.75" customHeight="1" x14ac:dyDescent="0.2">
      <c r="H6255" s="36"/>
    </row>
    <row r="6256" spans="8:8" s="32" customFormat="1" ht="12.75" customHeight="1" x14ac:dyDescent="0.2">
      <c r="H6256" s="36"/>
    </row>
    <row r="6257" spans="8:8" s="32" customFormat="1" ht="12.75" customHeight="1" x14ac:dyDescent="0.2">
      <c r="H6257" s="36"/>
    </row>
    <row r="6258" spans="8:8" s="32" customFormat="1" ht="12.75" customHeight="1" x14ac:dyDescent="0.2">
      <c r="H6258" s="36"/>
    </row>
    <row r="6259" spans="8:8" s="32" customFormat="1" ht="12.75" customHeight="1" x14ac:dyDescent="0.2">
      <c r="H6259" s="36"/>
    </row>
    <row r="6260" spans="8:8" s="32" customFormat="1" ht="12.75" customHeight="1" x14ac:dyDescent="0.2">
      <c r="H6260" s="36"/>
    </row>
    <row r="6261" spans="8:8" s="32" customFormat="1" ht="12.75" customHeight="1" x14ac:dyDescent="0.2">
      <c r="H6261" s="36"/>
    </row>
    <row r="6262" spans="8:8" s="32" customFormat="1" ht="12.75" customHeight="1" x14ac:dyDescent="0.2">
      <c r="H6262" s="36"/>
    </row>
    <row r="6263" spans="8:8" s="32" customFormat="1" ht="12.75" customHeight="1" x14ac:dyDescent="0.2">
      <c r="H6263" s="36"/>
    </row>
    <row r="6264" spans="8:8" s="32" customFormat="1" ht="12.75" customHeight="1" x14ac:dyDescent="0.2">
      <c r="H6264" s="36"/>
    </row>
    <row r="6265" spans="8:8" s="32" customFormat="1" ht="12.75" customHeight="1" x14ac:dyDescent="0.2">
      <c r="H6265" s="36"/>
    </row>
    <row r="6266" spans="8:8" s="32" customFormat="1" ht="12.75" customHeight="1" x14ac:dyDescent="0.2">
      <c r="H6266" s="36"/>
    </row>
    <row r="6267" spans="8:8" s="32" customFormat="1" ht="12.75" customHeight="1" x14ac:dyDescent="0.2">
      <c r="H6267" s="36"/>
    </row>
    <row r="6268" spans="8:8" s="32" customFormat="1" ht="12.75" customHeight="1" x14ac:dyDescent="0.2">
      <c r="H6268" s="36"/>
    </row>
    <row r="6269" spans="8:8" s="32" customFormat="1" ht="12.75" customHeight="1" x14ac:dyDescent="0.2">
      <c r="H6269" s="36"/>
    </row>
    <row r="6270" spans="8:8" s="32" customFormat="1" ht="12.75" customHeight="1" x14ac:dyDescent="0.2">
      <c r="H6270" s="36"/>
    </row>
    <row r="6271" spans="8:8" s="32" customFormat="1" ht="12.75" customHeight="1" x14ac:dyDescent="0.2">
      <c r="H6271" s="36"/>
    </row>
    <row r="6272" spans="8:8" s="32" customFormat="1" ht="12.75" customHeight="1" x14ac:dyDescent="0.2">
      <c r="H6272" s="36"/>
    </row>
    <row r="6273" spans="8:8" s="32" customFormat="1" ht="12.75" customHeight="1" x14ac:dyDescent="0.2">
      <c r="H6273" s="36"/>
    </row>
    <row r="6274" spans="8:8" s="32" customFormat="1" ht="12.75" customHeight="1" x14ac:dyDescent="0.2">
      <c r="H6274" s="36"/>
    </row>
    <row r="6275" spans="8:8" s="32" customFormat="1" ht="12.75" customHeight="1" x14ac:dyDescent="0.2">
      <c r="H6275" s="36"/>
    </row>
    <row r="6276" spans="8:8" s="32" customFormat="1" ht="12.75" customHeight="1" x14ac:dyDescent="0.2">
      <c r="H6276" s="36"/>
    </row>
    <row r="6277" spans="8:8" s="32" customFormat="1" ht="12.75" customHeight="1" x14ac:dyDescent="0.2">
      <c r="H6277" s="36"/>
    </row>
    <row r="6278" spans="8:8" s="32" customFormat="1" ht="12.75" customHeight="1" x14ac:dyDescent="0.2">
      <c r="H6278" s="36"/>
    </row>
    <row r="6279" spans="8:8" s="32" customFormat="1" ht="12.75" customHeight="1" x14ac:dyDescent="0.2">
      <c r="H6279" s="36"/>
    </row>
    <row r="6280" spans="8:8" s="32" customFormat="1" ht="12.75" customHeight="1" x14ac:dyDescent="0.2">
      <c r="H6280" s="36"/>
    </row>
    <row r="6281" spans="8:8" s="32" customFormat="1" ht="12.75" customHeight="1" x14ac:dyDescent="0.2">
      <c r="H6281" s="36"/>
    </row>
    <row r="6282" spans="8:8" s="32" customFormat="1" ht="12.75" customHeight="1" x14ac:dyDescent="0.2">
      <c r="H6282" s="36"/>
    </row>
    <row r="6283" spans="8:8" s="32" customFormat="1" ht="12.75" customHeight="1" x14ac:dyDescent="0.2">
      <c r="H6283" s="36"/>
    </row>
    <row r="6284" spans="8:8" s="32" customFormat="1" ht="12.75" customHeight="1" x14ac:dyDescent="0.2">
      <c r="H6284" s="36"/>
    </row>
    <row r="6285" spans="8:8" s="32" customFormat="1" ht="12.75" customHeight="1" x14ac:dyDescent="0.2">
      <c r="H6285" s="36"/>
    </row>
    <row r="6286" spans="8:8" s="32" customFormat="1" ht="12.75" customHeight="1" x14ac:dyDescent="0.2">
      <c r="H6286" s="36"/>
    </row>
    <row r="6287" spans="8:8" s="32" customFormat="1" ht="12.75" customHeight="1" x14ac:dyDescent="0.2">
      <c r="H6287" s="36"/>
    </row>
    <row r="6288" spans="8:8" s="32" customFormat="1" ht="12.75" customHeight="1" x14ac:dyDescent="0.2">
      <c r="H6288" s="36"/>
    </row>
    <row r="6289" spans="8:8" s="32" customFormat="1" ht="12.75" customHeight="1" x14ac:dyDescent="0.2">
      <c r="H6289" s="36"/>
    </row>
    <row r="6290" spans="8:8" s="32" customFormat="1" ht="12.75" customHeight="1" x14ac:dyDescent="0.2">
      <c r="H6290" s="36"/>
    </row>
    <row r="6291" spans="8:8" s="32" customFormat="1" ht="12.75" customHeight="1" x14ac:dyDescent="0.2">
      <c r="H6291" s="36"/>
    </row>
    <row r="6292" spans="8:8" s="32" customFormat="1" ht="12.75" customHeight="1" x14ac:dyDescent="0.2">
      <c r="H6292" s="36"/>
    </row>
    <row r="6293" spans="8:8" s="32" customFormat="1" ht="12.75" customHeight="1" x14ac:dyDescent="0.2">
      <c r="H6293" s="36"/>
    </row>
    <row r="6294" spans="8:8" s="32" customFormat="1" ht="12.75" customHeight="1" x14ac:dyDescent="0.2">
      <c r="H6294" s="36"/>
    </row>
    <row r="6295" spans="8:8" s="32" customFormat="1" ht="12.75" customHeight="1" x14ac:dyDescent="0.2">
      <c r="H6295" s="36"/>
    </row>
    <row r="6296" spans="8:8" s="32" customFormat="1" ht="12.75" customHeight="1" x14ac:dyDescent="0.2">
      <c r="H6296" s="36"/>
    </row>
    <row r="6297" spans="8:8" s="32" customFormat="1" ht="12.75" customHeight="1" x14ac:dyDescent="0.2">
      <c r="H6297" s="36"/>
    </row>
    <row r="6298" spans="8:8" s="32" customFormat="1" ht="12.75" customHeight="1" x14ac:dyDescent="0.2">
      <c r="H6298" s="36"/>
    </row>
    <row r="6299" spans="8:8" s="32" customFormat="1" ht="12.75" customHeight="1" x14ac:dyDescent="0.2">
      <c r="H6299" s="36"/>
    </row>
    <row r="6300" spans="8:8" s="32" customFormat="1" ht="12.75" customHeight="1" x14ac:dyDescent="0.2">
      <c r="H6300" s="36"/>
    </row>
    <row r="6301" spans="8:8" s="32" customFormat="1" ht="12.75" customHeight="1" x14ac:dyDescent="0.2">
      <c r="H6301" s="36"/>
    </row>
    <row r="6302" spans="8:8" s="32" customFormat="1" ht="12.75" customHeight="1" x14ac:dyDescent="0.2">
      <c r="H6302" s="36"/>
    </row>
    <row r="6303" spans="8:8" s="32" customFormat="1" ht="12.75" customHeight="1" x14ac:dyDescent="0.2">
      <c r="H6303" s="36"/>
    </row>
    <row r="6304" spans="8:8" s="32" customFormat="1" ht="12.75" customHeight="1" x14ac:dyDescent="0.2">
      <c r="H6304" s="36"/>
    </row>
    <row r="6305" spans="8:8" s="32" customFormat="1" ht="12.75" customHeight="1" x14ac:dyDescent="0.2">
      <c r="H6305" s="36"/>
    </row>
    <row r="6306" spans="8:8" s="32" customFormat="1" ht="12.75" customHeight="1" x14ac:dyDescent="0.2">
      <c r="H6306" s="36"/>
    </row>
    <row r="6307" spans="8:8" s="32" customFormat="1" ht="12.75" customHeight="1" x14ac:dyDescent="0.2">
      <c r="H6307" s="36"/>
    </row>
    <row r="6308" spans="8:8" s="32" customFormat="1" ht="12.75" customHeight="1" x14ac:dyDescent="0.2">
      <c r="H6308" s="36"/>
    </row>
    <row r="6309" spans="8:8" s="32" customFormat="1" ht="12.75" customHeight="1" x14ac:dyDescent="0.2">
      <c r="H6309" s="36"/>
    </row>
    <row r="6310" spans="8:8" s="32" customFormat="1" ht="12.75" customHeight="1" x14ac:dyDescent="0.2">
      <c r="H6310" s="36"/>
    </row>
    <row r="6311" spans="8:8" s="32" customFormat="1" ht="12.75" customHeight="1" x14ac:dyDescent="0.2">
      <c r="H6311" s="36"/>
    </row>
    <row r="6312" spans="8:8" s="32" customFormat="1" ht="12.75" customHeight="1" x14ac:dyDescent="0.2">
      <c r="H6312" s="36"/>
    </row>
    <row r="6313" spans="8:8" s="32" customFormat="1" ht="12.75" customHeight="1" x14ac:dyDescent="0.2">
      <c r="H6313" s="36"/>
    </row>
    <row r="6314" spans="8:8" s="32" customFormat="1" ht="12.75" customHeight="1" x14ac:dyDescent="0.2">
      <c r="H6314" s="36"/>
    </row>
    <row r="6315" spans="8:8" s="32" customFormat="1" ht="12.75" customHeight="1" x14ac:dyDescent="0.2">
      <c r="H6315" s="36"/>
    </row>
    <row r="6316" spans="8:8" s="32" customFormat="1" ht="12.75" customHeight="1" x14ac:dyDescent="0.2">
      <c r="H6316" s="36"/>
    </row>
    <row r="6317" spans="8:8" s="32" customFormat="1" ht="12.75" customHeight="1" x14ac:dyDescent="0.2">
      <c r="H6317" s="36"/>
    </row>
    <row r="6318" spans="8:8" s="32" customFormat="1" ht="12.75" customHeight="1" x14ac:dyDescent="0.2">
      <c r="H6318" s="36"/>
    </row>
    <row r="6319" spans="8:8" s="32" customFormat="1" ht="12.75" customHeight="1" x14ac:dyDescent="0.2">
      <c r="H6319" s="36"/>
    </row>
    <row r="6320" spans="8:8" s="32" customFormat="1" ht="12.75" customHeight="1" x14ac:dyDescent="0.2">
      <c r="H6320" s="36"/>
    </row>
    <row r="6321" spans="8:8" s="32" customFormat="1" ht="12.75" customHeight="1" x14ac:dyDescent="0.2">
      <c r="H6321" s="36"/>
    </row>
    <row r="6322" spans="8:8" s="32" customFormat="1" ht="12.75" customHeight="1" x14ac:dyDescent="0.2">
      <c r="H6322" s="36"/>
    </row>
    <row r="6323" spans="8:8" s="32" customFormat="1" ht="12.75" customHeight="1" x14ac:dyDescent="0.2">
      <c r="H6323" s="36"/>
    </row>
    <row r="6324" spans="8:8" s="32" customFormat="1" ht="12.75" customHeight="1" x14ac:dyDescent="0.2">
      <c r="H6324" s="36"/>
    </row>
    <row r="6325" spans="8:8" s="32" customFormat="1" ht="12.75" customHeight="1" x14ac:dyDescent="0.2">
      <c r="H6325" s="36"/>
    </row>
    <row r="6326" spans="8:8" s="32" customFormat="1" ht="12.75" customHeight="1" x14ac:dyDescent="0.2">
      <c r="H6326" s="36"/>
    </row>
    <row r="6327" spans="8:8" s="32" customFormat="1" ht="12.75" customHeight="1" x14ac:dyDescent="0.2">
      <c r="H6327" s="36"/>
    </row>
    <row r="6328" spans="8:8" s="32" customFormat="1" ht="12.75" customHeight="1" x14ac:dyDescent="0.2">
      <c r="H6328" s="36"/>
    </row>
    <row r="6329" spans="8:8" s="32" customFormat="1" ht="12.75" customHeight="1" x14ac:dyDescent="0.2">
      <c r="H6329" s="36"/>
    </row>
    <row r="6330" spans="8:8" s="32" customFormat="1" ht="12.75" customHeight="1" x14ac:dyDescent="0.2">
      <c r="H6330" s="36"/>
    </row>
    <row r="6331" spans="8:8" s="32" customFormat="1" ht="12.75" customHeight="1" x14ac:dyDescent="0.2">
      <c r="H6331" s="36"/>
    </row>
    <row r="6332" spans="8:8" s="32" customFormat="1" ht="12.75" customHeight="1" x14ac:dyDescent="0.2">
      <c r="H6332" s="36"/>
    </row>
    <row r="6333" spans="8:8" s="32" customFormat="1" ht="12.75" customHeight="1" x14ac:dyDescent="0.2">
      <c r="H6333" s="36"/>
    </row>
    <row r="6334" spans="8:8" s="32" customFormat="1" ht="12.75" customHeight="1" x14ac:dyDescent="0.2">
      <c r="H6334" s="36"/>
    </row>
    <row r="6335" spans="8:8" s="32" customFormat="1" ht="12.75" customHeight="1" x14ac:dyDescent="0.2">
      <c r="H6335" s="36"/>
    </row>
    <row r="6336" spans="8:8" s="32" customFormat="1" ht="12.75" customHeight="1" x14ac:dyDescent="0.2">
      <c r="H6336" s="36"/>
    </row>
    <row r="6337" spans="8:8" s="32" customFormat="1" ht="12.75" customHeight="1" x14ac:dyDescent="0.2">
      <c r="H6337" s="36"/>
    </row>
    <row r="6338" spans="8:8" s="32" customFormat="1" ht="12.75" customHeight="1" x14ac:dyDescent="0.2">
      <c r="H6338" s="36"/>
    </row>
    <row r="6339" spans="8:8" s="32" customFormat="1" ht="12.75" customHeight="1" x14ac:dyDescent="0.2">
      <c r="H6339" s="36"/>
    </row>
    <row r="6340" spans="8:8" s="32" customFormat="1" ht="12.75" customHeight="1" x14ac:dyDescent="0.2">
      <c r="H6340" s="36"/>
    </row>
    <row r="6341" spans="8:8" s="32" customFormat="1" ht="12.75" customHeight="1" x14ac:dyDescent="0.2">
      <c r="H6341" s="36"/>
    </row>
    <row r="6342" spans="8:8" s="32" customFormat="1" ht="12.75" customHeight="1" x14ac:dyDescent="0.2">
      <c r="H6342" s="36"/>
    </row>
    <row r="6343" spans="8:8" s="32" customFormat="1" ht="12.75" customHeight="1" x14ac:dyDescent="0.2">
      <c r="H6343" s="36"/>
    </row>
    <row r="6344" spans="8:8" s="32" customFormat="1" ht="12.75" customHeight="1" x14ac:dyDescent="0.2">
      <c r="H6344" s="36"/>
    </row>
    <row r="6345" spans="8:8" s="32" customFormat="1" ht="12.75" customHeight="1" x14ac:dyDescent="0.2">
      <c r="H6345" s="36"/>
    </row>
    <row r="6346" spans="8:8" s="32" customFormat="1" ht="12.75" customHeight="1" x14ac:dyDescent="0.2">
      <c r="H6346" s="36"/>
    </row>
    <row r="6347" spans="8:8" s="32" customFormat="1" ht="12.75" customHeight="1" x14ac:dyDescent="0.2">
      <c r="H6347" s="36"/>
    </row>
    <row r="6348" spans="8:8" s="32" customFormat="1" ht="12.75" customHeight="1" x14ac:dyDescent="0.2">
      <c r="H6348" s="36"/>
    </row>
    <row r="6349" spans="8:8" s="32" customFormat="1" ht="12.75" customHeight="1" x14ac:dyDescent="0.2">
      <c r="H6349" s="36"/>
    </row>
    <row r="6350" spans="8:8" s="32" customFormat="1" ht="12.75" customHeight="1" x14ac:dyDescent="0.2">
      <c r="H6350" s="36"/>
    </row>
    <row r="6351" spans="8:8" s="32" customFormat="1" ht="12.75" customHeight="1" x14ac:dyDescent="0.2">
      <c r="H6351" s="36"/>
    </row>
    <row r="6352" spans="8:8" s="32" customFormat="1" ht="12.75" customHeight="1" x14ac:dyDescent="0.2">
      <c r="H6352" s="36"/>
    </row>
    <row r="6353" spans="8:8" s="32" customFormat="1" ht="12.75" customHeight="1" x14ac:dyDescent="0.2">
      <c r="H6353" s="36"/>
    </row>
    <row r="6354" spans="8:8" s="32" customFormat="1" ht="12.75" customHeight="1" x14ac:dyDescent="0.2">
      <c r="H6354" s="36"/>
    </row>
    <row r="6355" spans="8:8" s="32" customFormat="1" ht="12.75" customHeight="1" x14ac:dyDescent="0.2">
      <c r="H6355" s="36"/>
    </row>
    <row r="6356" spans="8:8" s="32" customFormat="1" ht="12.75" customHeight="1" x14ac:dyDescent="0.2">
      <c r="H6356" s="36"/>
    </row>
    <row r="6357" spans="8:8" s="32" customFormat="1" ht="12.75" customHeight="1" x14ac:dyDescent="0.2">
      <c r="H6357" s="36"/>
    </row>
    <row r="6358" spans="8:8" s="32" customFormat="1" ht="12.75" customHeight="1" x14ac:dyDescent="0.2">
      <c r="H6358" s="36"/>
    </row>
    <row r="6359" spans="8:8" s="32" customFormat="1" ht="12.75" customHeight="1" x14ac:dyDescent="0.2">
      <c r="H6359" s="36"/>
    </row>
    <row r="6360" spans="8:8" s="32" customFormat="1" ht="12.75" customHeight="1" x14ac:dyDescent="0.2">
      <c r="H6360" s="36"/>
    </row>
    <row r="6361" spans="8:8" s="32" customFormat="1" ht="12.75" customHeight="1" x14ac:dyDescent="0.2">
      <c r="H6361" s="36"/>
    </row>
    <row r="6362" spans="8:8" s="32" customFormat="1" ht="12.75" customHeight="1" x14ac:dyDescent="0.2">
      <c r="H6362" s="36"/>
    </row>
    <row r="6363" spans="8:8" s="32" customFormat="1" ht="12.75" customHeight="1" x14ac:dyDescent="0.2">
      <c r="H6363" s="36"/>
    </row>
    <row r="6364" spans="8:8" s="32" customFormat="1" ht="12.75" customHeight="1" x14ac:dyDescent="0.2">
      <c r="H6364" s="36"/>
    </row>
    <row r="6365" spans="8:8" s="32" customFormat="1" ht="12.75" customHeight="1" x14ac:dyDescent="0.2">
      <c r="H6365" s="36"/>
    </row>
    <row r="6366" spans="8:8" s="32" customFormat="1" ht="12.75" customHeight="1" x14ac:dyDescent="0.2">
      <c r="H6366" s="36"/>
    </row>
    <row r="6367" spans="8:8" s="32" customFormat="1" ht="12.75" customHeight="1" x14ac:dyDescent="0.2">
      <c r="H6367" s="36"/>
    </row>
    <row r="6368" spans="8:8" s="32" customFormat="1" ht="12.75" customHeight="1" x14ac:dyDescent="0.2">
      <c r="H6368" s="36"/>
    </row>
    <row r="6369" spans="8:8" s="32" customFormat="1" ht="12.75" customHeight="1" x14ac:dyDescent="0.2">
      <c r="H6369" s="36"/>
    </row>
    <row r="6370" spans="8:8" s="32" customFormat="1" ht="12.75" customHeight="1" x14ac:dyDescent="0.2">
      <c r="H6370" s="36"/>
    </row>
    <row r="6371" spans="8:8" s="32" customFormat="1" ht="12.75" customHeight="1" x14ac:dyDescent="0.2">
      <c r="H6371" s="36"/>
    </row>
    <row r="6372" spans="8:8" s="32" customFormat="1" ht="12.75" customHeight="1" x14ac:dyDescent="0.2">
      <c r="H6372" s="36"/>
    </row>
    <row r="6373" spans="8:8" s="32" customFormat="1" ht="12.75" customHeight="1" x14ac:dyDescent="0.2">
      <c r="H6373" s="36"/>
    </row>
    <row r="6374" spans="8:8" s="32" customFormat="1" ht="12.75" customHeight="1" x14ac:dyDescent="0.2">
      <c r="H6374" s="36"/>
    </row>
    <row r="6375" spans="8:8" s="32" customFormat="1" ht="12.75" customHeight="1" x14ac:dyDescent="0.2">
      <c r="H6375" s="36"/>
    </row>
    <row r="6376" spans="8:8" s="32" customFormat="1" ht="12.75" customHeight="1" x14ac:dyDescent="0.2">
      <c r="H6376" s="36"/>
    </row>
    <row r="6377" spans="8:8" s="32" customFormat="1" ht="12.75" customHeight="1" x14ac:dyDescent="0.2">
      <c r="H6377" s="36"/>
    </row>
    <row r="6378" spans="8:8" s="32" customFormat="1" ht="12.75" customHeight="1" x14ac:dyDescent="0.2">
      <c r="H6378" s="36"/>
    </row>
    <row r="6379" spans="8:8" s="32" customFormat="1" ht="12.75" customHeight="1" x14ac:dyDescent="0.2">
      <c r="H6379" s="36"/>
    </row>
    <row r="6380" spans="8:8" s="32" customFormat="1" ht="12.75" customHeight="1" x14ac:dyDescent="0.2">
      <c r="H6380" s="36"/>
    </row>
    <row r="6381" spans="8:8" s="32" customFormat="1" ht="12.75" customHeight="1" x14ac:dyDescent="0.2">
      <c r="H6381" s="36"/>
    </row>
    <row r="6382" spans="8:8" s="32" customFormat="1" ht="12.75" customHeight="1" x14ac:dyDescent="0.2">
      <c r="H6382" s="36"/>
    </row>
    <row r="6383" spans="8:8" s="32" customFormat="1" ht="12.75" customHeight="1" x14ac:dyDescent="0.2">
      <c r="H6383" s="36"/>
    </row>
    <row r="6384" spans="8:8" s="32" customFormat="1" ht="12.75" customHeight="1" x14ac:dyDescent="0.2">
      <c r="H6384" s="36"/>
    </row>
    <row r="6385" spans="8:8" s="32" customFormat="1" ht="12.75" customHeight="1" x14ac:dyDescent="0.2">
      <c r="H6385" s="36"/>
    </row>
    <row r="6386" spans="8:8" s="32" customFormat="1" ht="12.75" customHeight="1" x14ac:dyDescent="0.2">
      <c r="H6386" s="36"/>
    </row>
    <row r="6387" spans="8:8" s="32" customFormat="1" ht="12.75" customHeight="1" x14ac:dyDescent="0.2">
      <c r="H6387" s="36"/>
    </row>
    <row r="6388" spans="8:8" s="32" customFormat="1" ht="12.75" customHeight="1" x14ac:dyDescent="0.2">
      <c r="H6388" s="36"/>
    </row>
    <row r="6389" spans="8:8" s="32" customFormat="1" ht="12.75" customHeight="1" x14ac:dyDescent="0.2">
      <c r="H6389" s="36"/>
    </row>
    <row r="6390" spans="8:8" s="32" customFormat="1" ht="12.75" customHeight="1" x14ac:dyDescent="0.2">
      <c r="H6390" s="36"/>
    </row>
    <row r="6391" spans="8:8" s="32" customFormat="1" ht="12.75" customHeight="1" x14ac:dyDescent="0.2">
      <c r="H6391" s="36"/>
    </row>
    <row r="6392" spans="8:8" s="32" customFormat="1" ht="12.75" customHeight="1" x14ac:dyDescent="0.2">
      <c r="H6392" s="36"/>
    </row>
    <row r="6393" spans="8:8" s="32" customFormat="1" ht="12.75" customHeight="1" x14ac:dyDescent="0.2">
      <c r="H6393" s="36"/>
    </row>
    <row r="6394" spans="8:8" s="32" customFormat="1" ht="12.75" customHeight="1" x14ac:dyDescent="0.2">
      <c r="H6394" s="36"/>
    </row>
    <row r="6395" spans="8:8" s="32" customFormat="1" ht="12.75" customHeight="1" x14ac:dyDescent="0.2">
      <c r="H6395" s="36"/>
    </row>
    <row r="6396" spans="8:8" s="32" customFormat="1" ht="12.75" customHeight="1" x14ac:dyDescent="0.2">
      <c r="H6396" s="36"/>
    </row>
    <row r="6397" spans="8:8" s="32" customFormat="1" ht="12.75" customHeight="1" x14ac:dyDescent="0.2">
      <c r="H6397" s="36"/>
    </row>
    <row r="6398" spans="8:8" s="32" customFormat="1" ht="12.75" customHeight="1" x14ac:dyDescent="0.2">
      <c r="H6398" s="36"/>
    </row>
    <row r="6399" spans="8:8" s="32" customFormat="1" ht="12.75" customHeight="1" x14ac:dyDescent="0.2">
      <c r="H6399" s="36"/>
    </row>
    <row r="6400" spans="8:8" s="32" customFormat="1" ht="12.75" customHeight="1" x14ac:dyDescent="0.2">
      <c r="H6400" s="36"/>
    </row>
    <row r="6401" spans="8:8" s="32" customFormat="1" ht="12.75" customHeight="1" x14ac:dyDescent="0.2">
      <c r="H6401" s="36"/>
    </row>
    <row r="6402" spans="8:8" s="32" customFormat="1" ht="12.75" customHeight="1" x14ac:dyDescent="0.2">
      <c r="H6402" s="36"/>
    </row>
    <row r="6403" spans="8:8" s="32" customFormat="1" ht="12.75" customHeight="1" x14ac:dyDescent="0.2">
      <c r="H6403" s="36"/>
    </row>
    <row r="6404" spans="8:8" s="32" customFormat="1" ht="12.75" customHeight="1" x14ac:dyDescent="0.2">
      <c r="H6404" s="36"/>
    </row>
    <row r="6405" spans="8:8" s="32" customFormat="1" ht="12.75" customHeight="1" x14ac:dyDescent="0.2">
      <c r="H6405" s="36"/>
    </row>
    <row r="6406" spans="8:8" s="32" customFormat="1" ht="12.75" customHeight="1" x14ac:dyDescent="0.2">
      <c r="H6406" s="36"/>
    </row>
    <row r="6407" spans="8:8" s="32" customFormat="1" ht="12.75" customHeight="1" x14ac:dyDescent="0.2">
      <c r="H6407" s="36"/>
    </row>
    <row r="6408" spans="8:8" s="32" customFormat="1" ht="12.75" customHeight="1" x14ac:dyDescent="0.2">
      <c r="H6408" s="36"/>
    </row>
    <row r="6409" spans="8:8" s="32" customFormat="1" ht="12.75" customHeight="1" x14ac:dyDescent="0.2">
      <c r="H6409" s="36"/>
    </row>
    <row r="6410" spans="8:8" s="32" customFormat="1" ht="12.75" customHeight="1" x14ac:dyDescent="0.2">
      <c r="H6410" s="36"/>
    </row>
    <row r="6411" spans="8:8" s="32" customFormat="1" ht="12.75" customHeight="1" x14ac:dyDescent="0.2">
      <c r="H6411" s="36"/>
    </row>
    <row r="6412" spans="8:8" s="32" customFormat="1" ht="12.75" customHeight="1" x14ac:dyDescent="0.2">
      <c r="H6412" s="36"/>
    </row>
    <row r="6413" spans="8:8" s="32" customFormat="1" ht="12.75" customHeight="1" x14ac:dyDescent="0.2">
      <c r="H6413" s="36"/>
    </row>
    <row r="6414" spans="8:8" s="32" customFormat="1" ht="12.75" customHeight="1" x14ac:dyDescent="0.2">
      <c r="H6414" s="36"/>
    </row>
    <row r="6415" spans="8:8" s="32" customFormat="1" ht="12.75" customHeight="1" x14ac:dyDescent="0.2">
      <c r="H6415" s="36"/>
    </row>
    <row r="6416" spans="8:8" s="32" customFormat="1" ht="12.75" customHeight="1" x14ac:dyDescent="0.2">
      <c r="H6416" s="36"/>
    </row>
    <row r="6417" spans="8:8" s="32" customFormat="1" ht="12.75" customHeight="1" x14ac:dyDescent="0.2">
      <c r="H6417" s="36"/>
    </row>
    <row r="6418" spans="8:8" s="32" customFormat="1" ht="12.75" customHeight="1" x14ac:dyDescent="0.2">
      <c r="H6418" s="36"/>
    </row>
    <row r="6419" spans="8:8" s="32" customFormat="1" ht="12.75" customHeight="1" x14ac:dyDescent="0.2">
      <c r="H6419" s="36"/>
    </row>
    <row r="6420" spans="8:8" s="32" customFormat="1" ht="12.75" customHeight="1" x14ac:dyDescent="0.2">
      <c r="H6420" s="36"/>
    </row>
    <row r="6421" spans="8:8" s="32" customFormat="1" ht="12.75" customHeight="1" x14ac:dyDescent="0.2">
      <c r="H6421" s="36"/>
    </row>
    <row r="6422" spans="8:8" s="32" customFormat="1" ht="12.75" customHeight="1" x14ac:dyDescent="0.2">
      <c r="H6422" s="36"/>
    </row>
    <row r="6423" spans="8:8" s="32" customFormat="1" ht="12.75" customHeight="1" x14ac:dyDescent="0.2">
      <c r="H6423" s="36"/>
    </row>
    <row r="6424" spans="8:8" s="32" customFormat="1" ht="12.75" customHeight="1" x14ac:dyDescent="0.2">
      <c r="H6424" s="36"/>
    </row>
    <row r="6425" spans="8:8" s="32" customFormat="1" ht="12.75" customHeight="1" x14ac:dyDescent="0.2">
      <c r="H6425" s="36"/>
    </row>
    <row r="6426" spans="8:8" s="32" customFormat="1" ht="12.75" customHeight="1" x14ac:dyDescent="0.2">
      <c r="H6426" s="36"/>
    </row>
    <row r="6427" spans="8:8" s="32" customFormat="1" ht="12.75" customHeight="1" x14ac:dyDescent="0.2">
      <c r="H6427" s="36"/>
    </row>
    <row r="6428" spans="8:8" s="32" customFormat="1" ht="12.75" customHeight="1" x14ac:dyDescent="0.2">
      <c r="H6428" s="36"/>
    </row>
    <row r="6429" spans="8:8" s="32" customFormat="1" ht="12.75" customHeight="1" x14ac:dyDescent="0.2">
      <c r="H6429" s="36"/>
    </row>
    <row r="6430" spans="8:8" s="32" customFormat="1" ht="12.75" customHeight="1" x14ac:dyDescent="0.2">
      <c r="H6430" s="36"/>
    </row>
    <row r="6431" spans="8:8" s="32" customFormat="1" ht="12.75" customHeight="1" x14ac:dyDescent="0.2">
      <c r="H6431" s="36"/>
    </row>
    <row r="6432" spans="8:8" s="32" customFormat="1" ht="12.75" customHeight="1" x14ac:dyDescent="0.2">
      <c r="H6432" s="36"/>
    </row>
    <row r="6433" spans="8:8" s="32" customFormat="1" ht="12.75" customHeight="1" x14ac:dyDescent="0.2">
      <c r="H6433" s="36"/>
    </row>
    <row r="6434" spans="8:8" s="32" customFormat="1" ht="12.75" customHeight="1" x14ac:dyDescent="0.2">
      <c r="H6434" s="36"/>
    </row>
    <row r="6435" spans="8:8" s="32" customFormat="1" ht="12.75" customHeight="1" x14ac:dyDescent="0.2">
      <c r="H6435" s="36"/>
    </row>
    <row r="6436" spans="8:8" s="32" customFormat="1" ht="12.75" customHeight="1" x14ac:dyDescent="0.2">
      <c r="H6436" s="36"/>
    </row>
    <row r="6437" spans="8:8" s="32" customFormat="1" ht="12.75" customHeight="1" x14ac:dyDescent="0.2">
      <c r="H6437" s="36"/>
    </row>
    <row r="6438" spans="8:8" s="32" customFormat="1" ht="12.75" customHeight="1" x14ac:dyDescent="0.2">
      <c r="H6438" s="36"/>
    </row>
    <row r="6439" spans="8:8" s="32" customFormat="1" ht="12.75" customHeight="1" x14ac:dyDescent="0.2">
      <c r="H6439" s="36"/>
    </row>
    <row r="6440" spans="8:8" s="32" customFormat="1" ht="12.75" customHeight="1" x14ac:dyDescent="0.2">
      <c r="H6440" s="36"/>
    </row>
    <row r="6441" spans="8:8" s="32" customFormat="1" ht="12.75" customHeight="1" x14ac:dyDescent="0.2">
      <c r="H6441" s="36"/>
    </row>
    <row r="6442" spans="8:8" s="32" customFormat="1" ht="12.75" customHeight="1" x14ac:dyDescent="0.2">
      <c r="H6442" s="36"/>
    </row>
    <row r="6443" spans="8:8" s="32" customFormat="1" ht="12.75" customHeight="1" x14ac:dyDescent="0.2">
      <c r="H6443" s="36"/>
    </row>
    <row r="6444" spans="8:8" s="32" customFormat="1" ht="12.75" customHeight="1" x14ac:dyDescent="0.2">
      <c r="H6444" s="36"/>
    </row>
    <row r="6445" spans="8:8" s="32" customFormat="1" ht="12.75" customHeight="1" x14ac:dyDescent="0.2">
      <c r="H6445" s="36"/>
    </row>
    <row r="6446" spans="8:8" s="32" customFormat="1" ht="12.75" customHeight="1" x14ac:dyDescent="0.2">
      <c r="H6446" s="36"/>
    </row>
    <row r="6447" spans="8:8" s="32" customFormat="1" ht="12.75" customHeight="1" x14ac:dyDescent="0.2">
      <c r="H6447" s="36"/>
    </row>
    <row r="6448" spans="8:8" s="32" customFormat="1" ht="12.75" customHeight="1" x14ac:dyDescent="0.2">
      <c r="H6448" s="36"/>
    </row>
    <row r="6449" spans="8:8" s="32" customFormat="1" ht="12.75" customHeight="1" x14ac:dyDescent="0.2">
      <c r="H6449" s="36"/>
    </row>
    <row r="6450" spans="8:8" s="32" customFormat="1" ht="12.75" customHeight="1" x14ac:dyDescent="0.2">
      <c r="H6450" s="36"/>
    </row>
    <row r="6451" spans="8:8" s="32" customFormat="1" ht="12.75" customHeight="1" x14ac:dyDescent="0.2">
      <c r="H6451" s="36"/>
    </row>
    <row r="6452" spans="8:8" s="32" customFormat="1" ht="12.75" customHeight="1" x14ac:dyDescent="0.2">
      <c r="H6452" s="36"/>
    </row>
    <row r="6453" spans="8:8" s="32" customFormat="1" ht="12.75" customHeight="1" x14ac:dyDescent="0.2">
      <c r="H6453" s="36"/>
    </row>
    <row r="6454" spans="8:8" s="32" customFormat="1" ht="12.75" customHeight="1" x14ac:dyDescent="0.2">
      <c r="H6454" s="36"/>
    </row>
    <row r="6455" spans="8:8" s="32" customFormat="1" ht="12.75" customHeight="1" x14ac:dyDescent="0.2">
      <c r="H6455" s="36"/>
    </row>
    <row r="6456" spans="8:8" s="32" customFormat="1" ht="12.75" customHeight="1" x14ac:dyDescent="0.2">
      <c r="H6456" s="36"/>
    </row>
    <row r="6457" spans="8:8" s="32" customFormat="1" ht="12.75" customHeight="1" x14ac:dyDescent="0.2">
      <c r="H6457" s="36"/>
    </row>
    <row r="6458" spans="8:8" s="32" customFormat="1" ht="12.75" customHeight="1" x14ac:dyDescent="0.2">
      <c r="H6458" s="36"/>
    </row>
    <row r="6459" spans="8:8" s="32" customFormat="1" ht="12.75" customHeight="1" x14ac:dyDescent="0.2">
      <c r="H6459" s="36"/>
    </row>
    <row r="6460" spans="8:8" s="32" customFormat="1" ht="12.75" customHeight="1" x14ac:dyDescent="0.2">
      <c r="H6460" s="36"/>
    </row>
    <row r="6461" spans="8:8" s="32" customFormat="1" ht="12.75" customHeight="1" x14ac:dyDescent="0.2">
      <c r="H6461" s="36"/>
    </row>
    <row r="6462" spans="8:8" s="32" customFormat="1" ht="12.75" customHeight="1" x14ac:dyDescent="0.2">
      <c r="H6462" s="36"/>
    </row>
    <row r="6463" spans="8:8" s="32" customFormat="1" ht="12.75" customHeight="1" x14ac:dyDescent="0.2">
      <c r="H6463" s="36"/>
    </row>
    <row r="6464" spans="8:8" s="32" customFormat="1" ht="12.75" customHeight="1" x14ac:dyDescent="0.2">
      <c r="H6464" s="36"/>
    </row>
    <row r="6465" spans="8:8" s="32" customFormat="1" ht="12.75" customHeight="1" x14ac:dyDescent="0.2">
      <c r="H6465" s="36"/>
    </row>
    <row r="6466" spans="8:8" s="32" customFormat="1" ht="12.75" customHeight="1" x14ac:dyDescent="0.2">
      <c r="H6466" s="36"/>
    </row>
    <row r="6467" spans="8:8" s="32" customFormat="1" ht="12.75" customHeight="1" x14ac:dyDescent="0.2">
      <c r="H6467" s="36"/>
    </row>
    <row r="6468" spans="8:8" s="32" customFormat="1" ht="12.75" customHeight="1" x14ac:dyDescent="0.2">
      <c r="H6468" s="36"/>
    </row>
    <row r="6469" spans="8:8" s="32" customFormat="1" ht="12.75" customHeight="1" x14ac:dyDescent="0.2">
      <c r="H6469" s="36"/>
    </row>
    <row r="6470" spans="8:8" s="32" customFormat="1" ht="12.75" customHeight="1" x14ac:dyDescent="0.2">
      <c r="H6470" s="36"/>
    </row>
    <row r="6471" spans="8:8" s="32" customFormat="1" ht="12.75" customHeight="1" x14ac:dyDescent="0.2">
      <c r="H6471" s="36"/>
    </row>
    <row r="6472" spans="8:8" s="32" customFormat="1" ht="12.75" customHeight="1" x14ac:dyDescent="0.2">
      <c r="H6472" s="36"/>
    </row>
    <row r="6473" spans="8:8" s="32" customFormat="1" ht="12.75" customHeight="1" x14ac:dyDescent="0.2">
      <c r="H6473" s="36"/>
    </row>
    <row r="6474" spans="8:8" s="32" customFormat="1" ht="12.75" customHeight="1" x14ac:dyDescent="0.2">
      <c r="H6474" s="36"/>
    </row>
    <row r="6475" spans="8:8" s="32" customFormat="1" ht="12.75" customHeight="1" x14ac:dyDescent="0.2">
      <c r="H6475" s="36"/>
    </row>
    <row r="6476" spans="8:8" s="32" customFormat="1" ht="12.75" customHeight="1" x14ac:dyDescent="0.2">
      <c r="H6476" s="36"/>
    </row>
    <row r="6477" spans="8:8" s="32" customFormat="1" ht="12.75" customHeight="1" x14ac:dyDescent="0.2">
      <c r="H6477" s="36"/>
    </row>
    <row r="6478" spans="8:8" s="32" customFormat="1" ht="12.75" customHeight="1" x14ac:dyDescent="0.2">
      <c r="H6478" s="36"/>
    </row>
    <row r="6479" spans="8:8" s="32" customFormat="1" ht="12.75" customHeight="1" x14ac:dyDescent="0.2">
      <c r="H6479" s="36"/>
    </row>
    <row r="6480" spans="8:8" s="32" customFormat="1" ht="12.75" customHeight="1" x14ac:dyDescent="0.2">
      <c r="H6480" s="36"/>
    </row>
    <row r="6481" spans="8:8" s="32" customFormat="1" ht="12.75" customHeight="1" x14ac:dyDescent="0.2">
      <c r="H6481" s="36"/>
    </row>
    <row r="6482" spans="8:8" s="32" customFormat="1" ht="12.75" customHeight="1" x14ac:dyDescent="0.2">
      <c r="H6482" s="36"/>
    </row>
    <row r="6483" spans="8:8" s="32" customFormat="1" ht="12.75" customHeight="1" x14ac:dyDescent="0.2">
      <c r="H6483" s="36"/>
    </row>
    <row r="6484" spans="8:8" s="32" customFormat="1" ht="12.75" customHeight="1" x14ac:dyDescent="0.2">
      <c r="H6484" s="36"/>
    </row>
    <row r="6485" spans="8:8" s="32" customFormat="1" ht="12.75" customHeight="1" x14ac:dyDescent="0.2">
      <c r="H6485" s="36"/>
    </row>
    <row r="6486" spans="8:8" s="32" customFormat="1" ht="12.75" customHeight="1" x14ac:dyDescent="0.2">
      <c r="H6486" s="36"/>
    </row>
    <row r="6487" spans="8:8" s="32" customFormat="1" ht="12.75" customHeight="1" x14ac:dyDescent="0.2">
      <c r="H6487" s="36"/>
    </row>
    <row r="6488" spans="8:8" s="32" customFormat="1" ht="12.75" customHeight="1" x14ac:dyDescent="0.2">
      <c r="H6488" s="36"/>
    </row>
    <row r="6489" spans="8:8" s="32" customFormat="1" ht="12.75" customHeight="1" x14ac:dyDescent="0.2">
      <c r="H6489" s="36"/>
    </row>
    <row r="6490" spans="8:8" s="32" customFormat="1" ht="12.75" customHeight="1" x14ac:dyDescent="0.2">
      <c r="H6490" s="36"/>
    </row>
    <row r="6491" spans="8:8" s="32" customFormat="1" ht="12.75" customHeight="1" x14ac:dyDescent="0.2">
      <c r="H6491" s="36"/>
    </row>
    <row r="6492" spans="8:8" s="32" customFormat="1" ht="12.75" customHeight="1" x14ac:dyDescent="0.2">
      <c r="H6492" s="36"/>
    </row>
    <row r="6493" spans="8:8" s="32" customFormat="1" ht="12.75" customHeight="1" x14ac:dyDescent="0.2">
      <c r="H6493" s="36"/>
    </row>
    <row r="6494" spans="8:8" s="32" customFormat="1" ht="12.75" customHeight="1" x14ac:dyDescent="0.2">
      <c r="H6494" s="36"/>
    </row>
    <row r="6495" spans="8:8" s="32" customFormat="1" ht="12.75" customHeight="1" x14ac:dyDescent="0.2">
      <c r="H6495" s="36"/>
    </row>
    <row r="6496" spans="8:8" s="32" customFormat="1" ht="12.75" customHeight="1" x14ac:dyDescent="0.2">
      <c r="H6496" s="36"/>
    </row>
    <row r="6497" spans="8:8" s="32" customFormat="1" ht="12.75" customHeight="1" x14ac:dyDescent="0.2">
      <c r="H6497" s="36"/>
    </row>
    <row r="6498" spans="8:8" s="32" customFormat="1" ht="12.75" customHeight="1" x14ac:dyDescent="0.2">
      <c r="H6498" s="36"/>
    </row>
    <row r="6499" spans="8:8" s="32" customFormat="1" ht="12.75" customHeight="1" x14ac:dyDescent="0.2">
      <c r="H6499" s="36"/>
    </row>
    <row r="6500" spans="8:8" s="32" customFormat="1" ht="12.75" customHeight="1" x14ac:dyDescent="0.2">
      <c r="H6500" s="36"/>
    </row>
    <row r="6501" spans="8:8" s="32" customFormat="1" ht="12.75" customHeight="1" x14ac:dyDescent="0.2">
      <c r="H6501" s="36"/>
    </row>
    <row r="6502" spans="8:8" s="32" customFormat="1" ht="12.75" customHeight="1" x14ac:dyDescent="0.2">
      <c r="H6502" s="36"/>
    </row>
    <row r="6503" spans="8:8" s="32" customFormat="1" ht="12.75" customHeight="1" x14ac:dyDescent="0.2">
      <c r="H6503" s="36"/>
    </row>
    <row r="6504" spans="8:8" s="32" customFormat="1" ht="12.75" customHeight="1" x14ac:dyDescent="0.2">
      <c r="H6504" s="36"/>
    </row>
    <row r="6505" spans="8:8" s="32" customFormat="1" ht="12.75" customHeight="1" x14ac:dyDescent="0.2">
      <c r="H6505" s="36"/>
    </row>
    <row r="6506" spans="8:8" s="32" customFormat="1" ht="12.75" customHeight="1" x14ac:dyDescent="0.2">
      <c r="H6506" s="36"/>
    </row>
    <row r="6507" spans="8:8" s="32" customFormat="1" ht="12.75" customHeight="1" x14ac:dyDescent="0.2">
      <c r="H6507" s="36"/>
    </row>
    <row r="6508" spans="8:8" s="32" customFormat="1" ht="12.75" customHeight="1" x14ac:dyDescent="0.2">
      <c r="H6508" s="36"/>
    </row>
    <row r="6509" spans="8:8" s="32" customFormat="1" ht="12.75" customHeight="1" x14ac:dyDescent="0.2">
      <c r="H6509" s="36"/>
    </row>
    <row r="6510" spans="8:8" s="32" customFormat="1" ht="12.75" customHeight="1" x14ac:dyDescent="0.2">
      <c r="H6510" s="36"/>
    </row>
    <row r="6511" spans="8:8" s="32" customFormat="1" ht="12.75" customHeight="1" x14ac:dyDescent="0.2">
      <c r="H6511" s="36"/>
    </row>
    <row r="6512" spans="8:8" s="32" customFormat="1" ht="12.75" customHeight="1" x14ac:dyDescent="0.2">
      <c r="H6512" s="36"/>
    </row>
    <row r="6513" spans="8:8" s="32" customFormat="1" ht="12.75" customHeight="1" x14ac:dyDescent="0.2">
      <c r="H6513" s="36"/>
    </row>
    <row r="6514" spans="8:8" s="32" customFormat="1" ht="12.75" customHeight="1" x14ac:dyDescent="0.2">
      <c r="H6514" s="36"/>
    </row>
    <row r="6515" spans="8:8" s="32" customFormat="1" ht="12.75" customHeight="1" x14ac:dyDescent="0.2">
      <c r="H6515" s="36"/>
    </row>
    <row r="6516" spans="8:8" s="32" customFormat="1" ht="12.75" customHeight="1" x14ac:dyDescent="0.2">
      <c r="H6516" s="36"/>
    </row>
    <row r="6517" spans="8:8" s="32" customFormat="1" ht="12.75" customHeight="1" x14ac:dyDescent="0.2">
      <c r="H6517" s="36"/>
    </row>
    <row r="6518" spans="8:8" s="32" customFormat="1" ht="12.75" customHeight="1" x14ac:dyDescent="0.2">
      <c r="H6518" s="36"/>
    </row>
    <row r="6519" spans="8:8" s="32" customFormat="1" ht="12.75" customHeight="1" x14ac:dyDescent="0.2">
      <c r="H6519" s="36"/>
    </row>
    <row r="6520" spans="8:8" s="32" customFormat="1" ht="12.75" customHeight="1" x14ac:dyDescent="0.2">
      <c r="H6520" s="36"/>
    </row>
    <row r="6521" spans="8:8" s="32" customFormat="1" ht="12.75" customHeight="1" x14ac:dyDescent="0.2">
      <c r="H6521" s="36"/>
    </row>
    <row r="6522" spans="8:8" s="32" customFormat="1" ht="12.75" customHeight="1" x14ac:dyDescent="0.2">
      <c r="H6522" s="36"/>
    </row>
    <row r="6523" spans="8:8" s="32" customFormat="1" ht="12.75" customHeight="1" x14ac:dyDescent="0.2">
      <c r="H6523" s="36"/>
    </row>
    <row r="6524" spans="8:8" s="32" customFormat="1" ht="12.75" customHeight="1" x14ac:dyDescent="0.2">
      <c r="H6524" s="36"/>
    </row>
    <row r="6525" spans="8:8" s="32" customFormat="1" ht="12.75" customHeight="1" x14ac:dyDescent="0.2">
      <c r="H6525" s="36"/>
    </row>
    <row r="6526" spans="8:8" s="32" customFormat="1" ht="12.75" customHeight="1" x14ac:dyDescent="0.2">
      <c r="H6526" s="36"/>
    </row>
    <row r="6527" spans="8:8" s="32" customFormat="1" ht="12.75" customHeight="1" x14ac:dyDescent="0.2">
      <c r="H6527" s="36"/>
    </row>
    <row r="6528" spans="8:8" s="32" customFormat="1" ht="12.75" customHeight="1" x14ac:dyDescent="0.2">
      <c r="H6528" s="36"/>
    </row>
    <row r="6529" spans="8:8" s="32" customFormat="1" ht="12.75" customHeight="1" x14ac:dyDescent="0.2">
      <c r="H6529" s="36"/>
    </row>
    <row r="6530" spans="8:8" s="32" customFormat="1" ht="12.75" customHeight="1" x14ac:dyDescent="0.2">
      <c r="H6530" s="36"/>
    </row>
    <row r="6531" spans="8:8" s="32" customFormat="1" ht="12.75" customHeight="1" x14ac:dyDescent="0.2">
      <c r="H6531" s="36"/>
    </row>
    <row r="6532" spans="8:8" s="32" customFormat="1" ht="12.75" customHeight="1" x14ac:dyDescent="0.2">
      <c r="H6532" s="36"/>
    </row>
    <row r="6533" spans="8:8" s="32" customFormat="1" ht="12.75" customHeight="1" x14ac:dyDescent="0.2">
      <c r="H6533" s="36"/>
    </row>
    <row r="6534" spans="8:8" s="32" customFormat="1" ht="12.75" customHeight="1" x14ac:dyDescent="0.2">
      <c r="H6534" s="36"/>
    </row>
    <row r="6535" spans="8:8" s="32" customFormat="1" ht="12.75" customHeight="1" x14ac:dyDescent="0.2">
      <c r="H6535" s="36"/>
    </row>
    <row r="6536" spans="8:8" s="32" customFormat="1" ht="12.75" customHeight="1" x14ac:dyDescent="0.2">
      <c r="H6536" s="36"/>
    </row>
    <row r="6537" spans="8:8" s="32" customFormat="1" ht="12.75" customHeight="1" x14ac:dyDescent="0.2">
      <c r="H6537" s="36"/>
    </row>
    <row r="6538" spans="8:8" s="32" customFormat="1" ht="12.75" customHeight="1" x14ac:dyDescent="0.2">
      <c r="H6538" s="36"/>
    </row>
    <row r="6539" spans="8:8" s="32" customFormat="1" ht="12.75" customHeight="1" x14ac:dyDescent="0.2">
      <c r="H6539" s="36"/>
    </row>
    <row r="6540" spans="8:8" s="32" customFormat="1" ht="12.75" customHeight="1" x14ac:dyDescent="0.2">
      <c r="H6540" s="36"/>
    </row>
    <row r="6541" spans="8:8" s="32" customFormat="1" ht="12.75" customHeight="1" x14ac:dyDescent="0.2">
      <c r="H6541" s="36"/>
    </row>
    <row r="6542" spans="8:8" s="32" customFormat="1" ht="12.75" customHeight="1" x14ac:dyDescent="0.2">
      <c r="H6542" s="36"/>
    </row>
    <row r="6543" spans="8:8" s="32" customFormat="1" ht="12.75" customHeight="1" x14ac:dyDescent="0.2">
      <c r="H6543" s="36"/>
    </row>
    <row r="6544" spans="8:8" s="32" customFormat="1" ht="12.75" customHeight="1" x14ac:dyDescent="0.2">
      <c r="H6544" s="36"/>
    </row>
    <row r="6545" spans="8:8" s="32" customFormat="1" ht="12.75" customHeight="1" x14ac:dyDescent="0.2">
      <c r="H6545" s="36"/>
    </row>
    <row r="6546" spans="8:8" s="32" customFormat="1" ht="12.75" customHeight="1" x14ac:dyDescent="0.2">
      <c r="H6546" s="36"/>
    </row>
    <row r="6547" spans="8:8" s="32" customFormat="1" ht="12.75" customHeight="1" x14ac:dyDescent="0.2">
      <c r="H6547" s="36"/>
    </row>
    <row r="6548" spans="8:8" s="32" customFormat="1" ht="12.75" customHeight="1" x14ac:dyDescent="0.2">
      <c r="H6548" s="36"/>
    </row>
    <row r="6549" spans="8:8" s="32" customFormat="1" ht="12.75" customHeight="1" x14ac:dyDescent="0.2">
      <c r="H6549" s="36"/>
    </row>
    <row r="6550" spans="8:8" s="32" customFormat="1" ht="12.75" customHeight="1" x14ac:dyDescent="0.2">
      <c r="H6550" s="36"/>
    </row>
    <row r="6551" spans="8:8" s="32" customFormat="1" ht="12.75" customHeight="1" x14ac:dyDescent="0.2">
      <c r="H6551" s="36"/>
    </row>
    <row r="6552" spans="8:8" s="32" customFormat="1" ht="12.75" customHeight="1" x14ac:dyDescent="0.2">
      <c r="H6552" s="36"/>
    </row>
    <row r="6553" spans="8:8" s="32" customFormat="1" ht="12.75" customHeight="1" x14ac:dyDescent="0.2">
      <c r="H6553" s="36"/>
    </row>
    <row r="6554" spans="8:8" s="32" customFormat="1" ht="12.75" customHeight="1" x14ac:dyDescent="0.2">
      <c r="H6554" s="36"/>
    </row>
    <row r="6555" spans="8:8" s="32" customFormat="1" ht="12.75" customHeight="1" x14ac:dyDescent="0.2">
      <c r="H6555" s="36"/>
    </row>
    <row r="6556" spans="8:8" s="32" customFormat="1" ht="12.75" customHeight="1" x14ac:dyDescent="0.2">
      <c r="H6556" s="36"/>
    </row>
    <row r="6557" spans="8:8" s="32" customFormat="1" ht="12.75" customHeight="1" x14ac:dyDescent="0.2">
      <c r="H6557" s="36"/>
    </row>
    <row r="6558" spans="8:8" s="32" customFormat="1" ht="12.75" customHeight="1" x14ac:dyDescent="0.2">
      <c r="H6558" s="36"/>
    </row>
    <row r="6559" spans="8:8" s="32" customFormat="1" ht="12.75" customHeight="1" x14ac:dyDescent="0.2">
      <c r="H6559" s="36"/>
    </row>
    <row r="6560" spans="8:8" s="32" customFormat="1" ht="12.75" customHeight="1" x14ac:dyDescent="0.2">
      <c r="H6560" s="36"/>
    </row>
    <row r="6561" spans="8:8" s="32" customFormat="1" ht="12.75" customHeight="1" x14ac:dyDescent="0.2">
      <c r="H6561" s="36"/>
    </row>
    <row r="6562" spans="8:8" s="32" customFormat="1" ht="12.75" customHeight="1" x14ac:dyDescent="0.2">
      <c r="H6562" s="36"/>
    </row>
    <row r="6563" spans="8:8" s="32" customFormat="1" ht="12.75" customHeight="1" x14ac:dyDescent="0.2">
      <c r="H6563" s="36"/>
    </row>
    <row r="6564" spans="8:8" s="32" customFormat="1" ht="12.75" customHeight="1" x14ac:dyDescent="0.2">
      <c r="H6564" s="36"/>
    </row>
    <row r="6565" spans="8:8" s="32" customFormat="1" ht="12.75" customHeight="1" x14ac:dyDescent="0.2">
      <c r="H6565" s="36"/>
    </row>
    <row r="6566" spans="8:8" s="32" customFormat="1" ht="12.75" customHeight="1" x14ac:dyDescent="0.2">
      <c r="H6566" s="36"/>
    </row>
    <row r="6567" spans="8:8" s="32" customFormat="1" ht="12.75" customHeight="1" x14ac:dyDescent="0.2">
      <c r="H6567" s="36"/>
    </row>
    <row r="6568" spans="8:8" s="32" customFormat="1" ht="12.75" customHeight="1" x14ac:dyDescent="0.2">
      <c r="H6568" s="36"/>
    </row>
    <row r="6569" spans="8:8" s="32" customFormat="1" ht="12.75" customHeight="1" x14ac:dyDescent="0.2">
      <c r="H6569" s="36"/>
    </row>
    <row r="6570" spans="8:8" s="32" customFormat="1" ht="12.75" customHeight="1" x14ac:dyDescent="0.2">
      <c r="H6570" s="36"/>
    </row>
    <row r="6571" spans="8:8" s="32" customFormat="1" ht="12.75" customHeight="1" x14ac:dyDescent="0.2">
      <c r="H6571" s="36"/>
    </row>
    <row r="6572" spans="8:8" s="32" customFormat="1" ht="12.75" customHeight="1" x14ac:dyDescent="0.2">
      <c r="H6572" s="36"/>
    </row>
    <row r="6573" spans="8:8" s="32" customFormat="1" ht="12.75" customHeight="1" x14ac:dyDescent="0.2">
      <c r="H6573" s="36"/>
    </row>
    <row r="6574" spans="8:8" s="32" customFormat="1" ht="12.75" customHeight="1" x14ac:dyDescent="0.2">
      <c r="H6574" s="36"/>
    </row>
    <row r="6575" spans="8:8" s="32" customFormat="1" ht="12.75" customHeight="1" x14ac:dyDescent="0.2">
      <c r="H6575" s="36"/>
    </row>
    <row r="6576" spans="8:8" s="32" customFormat="1" ht="12.75" customHeight="1" x14ac:dyDescent="0.2">
      <c r="H6576" s="36"/>
    </row>
    <row r="6577" spans="8:8" s="32" customFormat="1" ht="12.75" customHeight="1" x14ac:dyDescent="0.2">
      <c r="H6577" s="36"/>
    </row>
    <row r="6578" spans="8:8" s="32" customFormat="1" ht="12.75" customHeight="1" x14ac:dyDescent="0.2">
      <c r="H6578" s="36"/>
    </row>
    <row r="6579" spans="8:8" s="32" customFormat="1" ht="12.75" customHeight="1" x14ac:dyDescent="0.2">
      <c r="H6579" s="36"/>
    </row>
    <row r="6580" spans="8:8" s="32" customFormat="1" ht="12.75" customHeight="1" x14ac:dyDescent="0.2">
      <c r="H6580" s="36"/>
    </row>
    <row r="6581" spans="8:8" s="32" customFormat="1" ht="12.75" customHeight="1" x14ac:dyDescent="0.2">
      <c r="H6581" s="36"/>
    </row>
    <row r="6582" spans="8:8" s="32" customFormat="1" ht="12.75" customHeight="1" x14ac:dyDescent="0.2">
      <c r="H6582" s="36"/>
    </row>
    <row r="6583" spans="8:8" s="32" customFormat="1" ht="12.75" customHeight="1" x14ac:dyDescent="0.2">
      <c r="H6583" s="36"/>
    </row>
    <row r="6584" spans="8:8" s="32" customFormat="1" ht="12.75" customHeight="1" x14ac:dyDescent="0.2">
      <c r="H6584" s="36"/>
    </row>
    <row r="6585" spans="8:8" s="32" customFormat="1" ht="12.75" customHeight="1" x14ac:dyDescent="0.2">
      <c r="H6585" s="36"/>
    </row>
    <row r="6586" spans="8:8" s="32" customFormat="1" ht="12.75" customHeight="1" x14ac:dyDescent="0.2">
      <c r="H6586" s="36"/>
    </row>
    <row r="6587" spans="8:8" s="32" customFormat="1" ht="12.75" customHeight="1" x14ac:dyDescent="0.2">
      <c r="H6587" s="36"/>
    </row>
    <row r="6588" spans="8:8" s="32" customFormat="1" ht="12.75" customHeight="1" x14ac:dyDescent="0.2">
      <c r="H6588" s="36"/>
    </row>
    <row r="6589" spans="8:8" s="32" customFormat="1" ht="12.75" customHeight="1" x14ac:dyDescent="0.2">
      <c r="H6589" s="36"/>
    </row>
    <row r="6590" spans="8:8" s="32" customFormat="1" ht="12.75" customHeight="1" x14ac:dyDescent="0.2">
      <c r="H6590" s="36"/>
    </row>
    <row r="6591" spans="8:8" s="32" customFormat="1" ht="12.75" customHeight="1" x14ac:dyDescent="0.2">
      <c r="H6591" s="36"/>
    </row>
    <row r="6592" spans="8:8" s="32" customFormat="1" ht="12.75" customHeight="1" x14ac:dyDescent="0.2">
      <c r="H6592" s="36"/>
    </row>
    <row r="6593" spans="8:8" s="32" customFormat="1" ht="12.75" customHeight="1" x14ac:dyDescent="0.2">
      <c r="H6593" s="36"/>
    </row>
    <row r="6594" spans="8:8" s="32" customFormat="1" ht="12.75" customHeight="1" x14ac:dyDescent="0.2">
      <c r="H6594" s="36"/>
    </row>
    <row r="6595" spans="8:8" s="32" customFormat="1" ht="12.75" customHeight="1" x14ac:dyDescent="0.2">
      <c r="H6595" s="36"/>
    </row>
    <row r="6596" spans="8:8" s="32" customFormat="1" ht="12.75" customHeight="1" x14ac:dyDescent="0.2">
      <c r="H6596" s="36"/>
    </row>
    <row r="6597" spans="8:8" s="32" customFormat="1" ht="12.75" customHeight="1" x14ac:dyDescent="0.2">
      <c r="H6597" s="36"/>
    </row>
    <row r="6598" spans="8:8" s="32" customFormat="1" ht="12.75" customHeight="1" x14ac:dyDescent="0.2">
      <c r="H6598" s="36"/>
    </row>
    <row r="6599" spans="8:8" s="32" customFormat="1" ht="12.75" customHeight="1" x14ac:dyDescent="0.2">
      <c r="H6599" s="36"/>
    </row>
    <row r="6600" spans="8:8" s="32" customFormat="1" ht="12.75" customHeight="1" x14ac:dyDescent="0.2">
      <c r="H6600" s="36"/>
    </row>
    <row r="6601" spans="8:8" s="32" customFormat="1" ht="12.75" customHeight="1" x14ac:dyDescent="0.2">
      <c r="H6601" s="36"/>
    </row>
    <row r="6602" spans="8:8" s="32" customFormat="1" ht="12.75" customHeight="1" x14ac:dyDescent="0.2">
      <c r="H6602" s="36"/>
    </row>
    <row r="6603" spans="8:8" s="32" customFormat="1" ht="12.75" customHeight="1" x14ac:dyDescent="0.2">
      <c r="H6603" s="36"/>
    </row>
    <row r="6604" spans="8:8" s="32" customFormat="1" ht="12.75" customHeight="1" x14ac:dyDescent="0.2">
      <c r="H6604" s="36"/>
    </row>
    <row r="6605" spans="8:8" s="32" customFormat="1" ht="12.75" customHeight="1" x14ac:dyDescent="0.2">
      <c r="H6605" s="36"/>
    </row>
    <row r="6606" spans="8:8" s="32" customFormat="1" ht="12.75" customHeight="1" x14ac:dyDescent="0.2">
      <c r="H6606" s="36"/>
    </row>
    <row r="6607" spans="8:8" s="32" customFormat="1" ht="12.75" customHeight="1" x14ac:dyDescent="0.2">
      <c r="H6607" s="36"/>
    </row>
    <row r="6608" spans="8:8" s="32" customFormat="1" ht="12.75" customHeight="1" x14ac:dyDescent="0.2">
      <c r="H6608" s="36"/>
    </row>
    <row r="6609" spans="8:8" s="32" customFormat="1" ht="12.75" customHeight="1" x14ac:dyDescent="0.2">
      <c r="H6609" s="36"/>
    </row>
    <row r="6610" spans="8:8" s="32" customFormat="1" ht="12.75" customHeight="1" x14ac:dyDescent="0.2">
      <c r="H6610" s="36"/>
    </row>
    <row r="6611" spans="8:8" s="32" customFormat="1" ht="12.75" customHeight="1" x14ac:dyDescent="0.2">
      <c r="H6611" s="36"/>
    </row>
    <row r="6612" spans="8:8" s="32" customFormat="1" ht="12.75" customHeight="1" x14ac:dyDescent="0.2">
      <c r="H6612" s="36"/>
    </row>
    <row r="6613" spans="8:8" s="32" customFormat="1" ht="12.75" customHeight="1" x14ac:dyDescent="0.2">
      <c r="H6613" s="36"/>
    </row>
    <row r="6614" spans="8:8" s="32" customFormat="1" ht="12.75" customHeight="1" x14ac:dyDescent="0.2">
      <c r="H6614" s="36"/>
    </row>
    <row r="6615" spans="8:8" s="32" customFormat="1" ht="12.75" customHeight="1" x14ac:dyDescent="0.2">
      <c r="H6615" s="36"/>
    </row>
    <row r="6616" spans="8:8" s="32" customFormat="1" ht="12.75" customHeight="1" x14ac:dyDescent="0.2">
      <c r="H6616" s="36"/>
    </row>
    <row r="6617" spans="8:8" s="32" customFormat="1" ht="12.75" customHeight="1" x14ac:dyDescent="0.2">
      <c r="H6617" s="36"/>
    </row>
    <row r="6618" spans="8:8" s="32" customFormat="1" ht="12.75" customHeight="1" x14ac:dyDescent="0.2">
      <c r="H6618" s="36"/>
    </row>
    <row r="6619" spans="8:8" s="32" customFormat="1" ht="12.75" customHeight="1" x14ac:dyDescent="0.2">
      <c r="H6619" s="36"/>
    </row>
    <row r="6620" spans="8:8" s="32" customFormat="1" ht="12.75" customHeight="1" x14ac:dyDescent="0.2">
      <c r="H6620" s="36"/>
    </row>
    <row r="6621" spans="8:8" s="32" customFormat="1" ht="12.75" customHeight="1" x14ac:dyDescent="0.2">
      <c r="H6621" s="36"/>
    </row>
    <row r="6622" spans="8:8" s="32" customFormat="1" ht="12.75" customHeight="1" x14ac:dyDescent="0.2">
      <c r="H6622" s="36"/>
    </row>
    <row r="6623" spans="8:8" s="32" customFormat="1" ht="12.75" customHeight="1" x14ac:dyDescent="0.2">
      <c r="H6623" s="36"/>
    </row>
    <row r="6624" spans="8:8" s="32" customFormat="1" ht="12.75" customHeight="1" x14ac:dyDescent="0.2">
      <c r="H6624" s="36"/>
    </row>
    <row r="6625" spans="8:8" s="32" customFormat="1" ht="12.75" customHeight="1" x14ac:dyDescent="0.2">
      <c r="H6625" s="36"/>
    </row>
    <row r="6626" spans="8:8" s="32" customFormat="1" ht="12.75" customHeight="1" x14ac:dyDescent="0.2">
      <c r="H6626" s="36"/>
    </row>
    <row r="6627" spans="8:8" s="32" customFormat="1" ht="12.75" customHeight="1" x14ac:dyDescent="0.2">
      <c r="H6627" s="36"/>
    </row>
    <row r="6628" spans="8:8" s="32" customFormat="1" ht="12.75" customHeight="1" x14ac:dyDescent="0.2">
      <c r="H6628" s="36"/>
    </row>
    <row r="6629" spans="8:8" s="32" customFormat="1" ht="12.75" customHeight="1" x14ac:dyDescent="0.2">
      <c r="H6629" s="36"/>
    </row>
    <row r="6630" spans="8:8" s="32" customFormat="1" ht="12.75" customHeight="1" x14ac:dyDescent="0.2">
      <c r="H6630" s="36"/>
    </row>
    <row r="6631" spans="8:8" s="32" customFormat="1" ht="12.75" customHeight="1" x14ac:dyDescent="0.2">
      <c r="H6631" s="36"/>
    </row>
    <row r="6632" spans="8:8" s="32" customFormat="1" ht="12.75" customHeight="1" x14ac:dyDescent="0.2">
      <c r="H6632" s="36"/>
    </row>
    <row r="6633" spans="8:8" s="32" customFormat="1" ht="12.75" customHeight="1" x14ac:dyDescent="0.2">
      <c r="H6633" s="36"/>
    </row>
    <row r="6634" spans="8:8" s="32" customFormat="1" ht="12.75" customHeight="1" x14ac:dyDescent="0.2">
      <c r="H6634" s="36"/>
    </row>
    <row r="6635" spans="8:8" s="32" customFormat="1" ht="12.75" customHeight="1" x14ac:dyDescent="0.2">
      <c r="H6635" s="36"/>
    </row>
    <row r="6636" spans="8:8" s="32" customFormat="1" ht="12.75" customHeight="1" x14ac:dyDescent="0.2">
      <c r="H6636" s="36"/>
    </row>
    <row r="6637" spans="8:8" s="32" customFormat="1" ht="12.75" customHeight="1" x14ac:dyDescent="0.2">
      <c r="H6637" s="36"/>
    </row>
    <row r="6638" spans="8:8" s="32" customFormat="1" ht="12.75" customHeight="1" x14ac:dyDescent="0.2">
      <c r="H6638" s="36"/>
    </row>
    <row r="6639" spans="8:8" s="32" customFormat="1" ht="12.75" customHeight="1" x14ac:dyDescent="0.2">
      <c r="H6639" s="36"/>
    </row>
    <row r="6640" spans="8:8" s="32" customFormat="1" ht="12.75" customHeight="1" x14ac:dyDescent="0.2">
      <c r="H6640" s="36"/>
    </row>
    <row r="6641" spans="8:8" s="32" customFormat="1" ht="12.75" customHeight="1" x14ac:dyDescent="0.2">
      <c r="H6641" s="36"/>
    </row>
    <row r="6642" spans="8:8" s="32" customFormat="1" ht="12.75" customHeight="1" x14ac:dyDescent="0.2">
      <c r="H6642" s="36"/>
    </row>
    <row r="6643" spans="8:8" s="32" customFormat="1" ht="12.75" customHeight="1" x14ac:dyDescent="0.2">
      <c r="H6643" s="36"/>
    </row>
    <row r="6644" spans="8:8" s="32" customFormat="1" ht="12.75" customHeight="1" x14ac:dyDescent="0.2">
      <c r="H6644" s="36"/>
    </row>
    <row r="6645" spans="8:8" s="32" customFormat="1" ht="12.75" customHeight="1" x14ac:dyDescent="0.2">
      <c r="H6645" s="36"/>
    </row>
    <row r="6646" spans="8:8" s="32" customFormat="1" ht="12.75" customHeight="1" x14ac:dyDescent="0.2">
      <c r="H6646" s="36"/>
    </row>
    <row r="6647" spans="8:8" s="32" customFormat="1" ht="12.75" customHeight="1" x14ac:dyDescent="0.2">
      <c r="H6647" s="36"/>
    </row>
    <row r="6648" spans="8:8" s="32" customFormat="1" ht="12.75" customHeight="1" x14ac:dyDescent="0.2">
      <c r="H6648" s="36"/>
    </row>
    <row r="6649" spans="8:8" s="32" customFormat="1" ht="12.75" customHeight="1" x14ac:dyDescent="0.2">
      <c r="H6649" s="36"/>
    </row>
    <row r="6650" spans="8:8" s="32" customFormat="1" ht="12.75" customHeight="1" x14ac:dyDescent="0.2">
      <c r="H6650" s="36"/>
    </row>
    <row r="6651" spans="8:8" s="32" customFormat="1" ht="12.75" customHeight="1" x14ac:dyDescent="0.2">
      <c r="H6651" s="36"/>
    </row>
    <row r="6652" spans="8:8" s="32" customFormat="1" ht="12.75" customHeight="1" x14ac:dyDescent="0.2">
      <c r="H6652" s="36"/>
    </row>
    <row r="6653" spans="8:8" s="32" customFormat="1" ht="12.75" customHeight="1" x14ac:dyDescent="0.2">
      <c r="H6653" s="36"/>
    </row>
    <row r="6654" spans="8:8" s="32" customFormat="1" ht="12.75" customHeight="1" x14ac:dyDescent="0.2">
      <c r="H6654" s="36"/>
    </row>
    <row r="6655" spans="8:8" s="32" customFormat="1" ht="12.75" customHeight="1" x14ac:dyDescent="0.2">
      <c r="H6655" s="36"/>
    </row>
    <row r="6656" spans="8:8" s="32" customFormat="1" ht="12.75" customHeight="1" x14ac:dyDescent="0.2">
      <c r="H6656" s="36"/>
    </row>
    <row r="6657" spans="8:8" s="32" customFormat="1" ht="12.75" customHeight="1" x14ac:dyDescent="0.2">
      <c r="H6657" s="36"/>
    </row>
    <row r="6658" spans="8:8" s="32" customFormat="1" ht="12.75" customHeight="1" x14ac:dyDescent="0.2">
      <c r="H6658" s="36"/>
    </row>
    <row r="6659" spans="8:8" s="32" customFormat="1" ht="12.75" customHeight="1" x14ac:dyDescent="0.2">
      <c r="H6659" s="36"/>
    </row>
    <row r="6660" spans="8:8" s="32" customFormat="1" ht="12.75" customHeight="1" x14ac:dyDescent="0.2">
      <c r="H6660" s="36"/>
    </row>
    <row r="6661" spans="8:8" s="32" customFormat="1" ht="12.75" customHeight="1" x14ac:dyDescent="0.2">
      <c r="H6661" s="36"/>
    </row>
    <row r="6662" spans="8:8" s="32" customFormat="1" ht="12.75" customHeight="1" x14ac:dyDescent="0.2">
      <c r="H6662" s="36"/>
    </row>
    <row r="6663" spans="8:8" s="32" customFormat="1" ht="12.75" customHeight="1" x14ac:dyDescent="0.2">
      <c r="H6663" s="36"/>
    </row>
    <row r="6664" spans="8:8" s="32" customFormat="1" ht="12.75" customHeight="1" x14ac:dyDescent="0.2">
      <c r="H6664" s="36"/>
    </row>
    <row r="6665" spans="8:8" s="32" customFormat="1" ht="12.75" customHeight="1" x14ac:dyDescent="0.2">
      <c r="H6665" s="36"/>
    </row>
    <row r="6666" spans="8:8" s="32" customFormat="1" ht="12.75" customHeight="1" x14ac:dyDescent="0.2">
      <c r="H6666" s="36"/>
    </row>
    <row r="6667" spans="8:8" s="32" customFormat="1" ht="12.75" customHeight="1" x14ac:dyDescent="0.2">
      <c r="H6667" s="36"/>
    </row>
    <row r="6668" spans="8:8" s="32" customFormat="1" ht="12.75" customHeight="1" x14ac:dyDescent="0.2">
      <c r="H6668" s="36"/>
    </row>
    <row r="6669" spans="8:8" s="32" customFormat="1" ht="12.75" customHeight="1" x14ac:dyDescent="0.2">
      <c r="H6669" s="36"/>
    </row>
    <row r="6670" spans="8:8" s="32" customFormat="1" ht="12.75" customHeight="1" x14ac:dyDescent="0.2">
      <c r="H6670" s="36"/>
    </row>
    <row r="6671" spans="8:8" s="32" customFormat="1" ht="12.75" customHeight="1" x14ac:dyDescent="0.2">
      <c r="H6671" s="36"/>
    </row>
    <row r="6672" spans="8:8" s="32" customFormat="1" ht="12.75" customHeight="1" x14ac:dyDescent="0.2">
      <c r="H6672" s="36"/>
    </row>
    <row r="6673" spans="8:8" s="32" customFormat="1" ht="12.75" customHeight="1" x14ac:dyDescent="0.2">
      <c r="H6673" s="36"/>
    </row>
    <row r="6674" spans="8:8" s="32" customFormat="1" ht="12.75" customHeight="1" x14ac:dyDescent="0.2">
      <c r="H6674" s="36"/>
    </row>
    <row r="6675" spans="8:8" s="32" customFormat="1" ht="12.75" customHeight="1" x14ac:dyDescent="0.2">
      <c r="H6675" s="36"/>
    </row>
    <row r="6676" spans="8:8" s="32" customFormat="1" ht="12.75" customHeight="1" x14ac:dyDescent="0.2">
      <c r="H6676" s="36"/>
    </row>
    <row r="6677" spans="8:8" s="32" customFormat="1" ht="12.75" customHeight="1" x14ac:dyDescent="0.2">
      <c r="H6677" s="36"/>
    </row>
    <row r="6678" spans="8:8" s="32" customFormat="1" ht="12.75" customHeight="1" x14ac:dyDescent="0.2">
      <c r="H6678" s="36"/>
    </row>
    <row r="6679" spans="8:8" s="32" customFormat="1" ht="12.75" customHeight="1" x14ac:dyDescent="0.2">
      <c r="H6679" s="36"/>
    </row>
    <row r="6680" spans="8:8" s="32" customFormat="1" ht="12.75" customHeight="1" x14ac:dyDescent="0.2">
      <c r="H6680" s="36"/>
    </row>
    <row r="6681" spans="8:8" s="32" customFormat="1" ht="12.75" customHeight="1" x14ac:dyDescent="0.2">
      <c r="H6681" s="36"/>
    </row>
    <row r="6682" spans="8:8" s="32" customFormat="1" ht="12.75" customHeight="1" x14ac:dyDescent="0.2">
      <c r="H6682" s="36"/>
    </row>
    <row r="6683" spans="8:8" s="32" customFormat="1" ht="12.75" customHeight="1" x14ac:dyDescent="0.2">
      <c r="H6683" s="36"/>
    </row>
    <row r="6684" spans="8:8" s="32" customFormat="1" ht="12.75" customHeight="1" x14ac:dyDescent="0.2">
      <c r="H6684" s="36"/>
    </row>
    <row r="6685" spans="8:8" s="32" customFormat="1" ht="12.75" customHeight="1" x14ac:dyDescent="0.2">
      <c r="H6685" s="36"/>
    </row>
    <row r="6686" spans="8:8" s="32" customFormat="1" ht="12.75" customHeight="1" x14ac:dyDescent="0.2">
      <c r="H6686" s="36"/>
    </row>
    <row r="6687" spans="8:8" s="32" customFormat="1" ht="12.75" customHeight="1" x14ac:dyDescent="0.2">
      <c r="H6687" s="36"/>
    </row>
    <row r="6688" spans="8:8" s="32" customFormat="1" ht="12.75" customHeight="1" x14ac:dyDescent="0.2">
      <c r="H6688" s="36"/>
    </row>
    <row r="6689" spans="8:8" s="32" customFormat="1" ht="12.75" customHeight="1" x14ac:dyDescent="0.2">
      <c r="H6689" s="36"/>
    </row>
    <row r="6690" spans="8:8" s="32" customFormat="1" ht="12.75" customHeight="1" x14ac:dyDescent="0.2">
      <c r="H6690" s="36"/>
    </row>
    <row r="6691" spans="8:8" s="32" customFormat="1" ht="12.75" customHeight="1" x14ac:dyDescent="0.2">
      <c r="H6691" s="36"/>
    </row>
    <row r="6692" spans="8:8" s="32" customFormat="1" ht="12.75" customHeight="1" x14ac:dyDescent="0.2">
      <c r="H6692" s="36"/>
    </row>
    <row r="6693" spans="8:8" s="32" customFormat="1" ht="12.75" customHeight="1" x14ac:dyDescent="0.2">
      <c r="H6693" s="36"/>
    </row>
    <row r="6694" spans="8:8" s="32" customFormat="1" ht="12.75" customHeight="1" x14ac:dyDescent="0.2">
      <c r="H6694" s="36"/>
    </row>
    <row r="6695" spans="8:8" s="32" customFormat="1" ht="12.75" customHeight="1" x14ac:dyDescent="0.2">
      <c r="H6695" s="36"/>
    </row>
    <row r="6696" spans="8:8" s="32" customFormat="1" ht="12.75" customHeight="1" x14ac:dyDescent="0.2">
      <c r="H6696" s="36"/>
    </row>
    <row r="6697" spans="8:8" s="32" customFormat="1" ht="12.75" customHeight="1" x14ac:dyDescent="0.2">
      <c r="H6697" s="36"/>
    </row>
    <row r="6698" spans="8:8" s="32" customFormat="1" ht="12.75" customHeight="1" x14ac:dyDescent="0.2">
      <c r="H6698" s="36"/>
    </row>
    <row r="6699" spans="8:8" s="32" customFormat="1" ht="12.75" customHeight="1" x14ac:dyDescent="0.2">
      <c r="H6699" s="36"/>
    </row>
    <row r="6700" spans="8:8" s="32" customFormat="1" ht="12.75" customHeight="1" x14ac:dyDescent="0.2">
      <c r="H6700" s="36"/>
    </row>
    <row r="6701" spans="8:8" s="32" customFormat="1" ht="12.75" customHeight="1" x14ac:dyDescent="0.2">
      <c r="H6701" s="36"/>
    </row>
    <row r="6702" spans="8:8" s="32" customFormat="1" ht="12.75" customHeight="1" x14ac:dyDescent="0.2">
      <c r="H6702" s="36"/>
    </row>
    <row r="6703" spans="8:8" s="32" customFormat="1" ht="12.75" customHeight="1" x14ac:dyDescent="0.2">
      <c r="H6703" s="36"/>
    </row>
    <row r="6704" spans="8:8" s="32" customFormat="1" ht="12.75" customHeight="1" x14ac:dyDescent="0.2">
      <c r="H6704" s="36"/>
    </row>
    <row r="6705" spans="8:8" s="32" customFormat="1" ht="12.75" customHeight="1" x14ac:dyDescent="0.2">
      <c r="H6705" s="36"/>
    </row>
    <row r="6706" spans="8:8" s="32" customFormat="1" ht="12.75" customHeight="1" x14ac:dyDescent="0.2">
      <c r="H6706" s="36"/>
    </row>
    <row r="6707" spans="8:8" s="32" customFormat="1" ht="12.75" customHeight="1" x14ac:dyDescent="0.2">
      <c r="H6707" s="36"/>
    </row>
    <row r="6708" spans="8:8" s="32" customFormat="1" ht="12.75" customHeight="1" x14ac:dyDescent="0.2">
      <c r="H6708" s="36"/>
    </row>
    <row r="6709" spans="8:8" s="32" customFormat="1" ht="12.75" customHeight="1" x14ac:dyDescent="0.2">
      <c r="H6709" s="36"/>
    </row>
    <row r="6710" spans="8:8" s="32" customFormat="1" ht="12.75" customHeight="1" x14ac:dyDescent="0.2">
      <c r="H6710" s="36"/>
    </row>
    <row r="6711" spans="8:8" s="32" customFormat="1" ht="12.75" customHeight="1" x14ac:dyDescent="0.2">
      <c r="H6711" s="36"/>
    </row>
    <row r="6712" spans="8:8" s="32" customFormat="1" ht="12.75" customHeight="1" x14ac:dyDescent="0.2">
      <c r="H6712" s="36"/>
    </row>
    <row r="6713" spans="8:8" s="32" customFormat="1" ht="12.75" customHeight="1" x14ac:dyDescent="0.2">
      <c r="H6713" s="36"/>
    </row>
    <row r="6714" spans="8:8" s="32" customFormat="1" ht="12.75" customHeight="1" x14ac:dyDescent="0.2">
      <c r="H6714" s="36"/>
    </row>
    <row r="6715" spans="8:8" s="32" customFormat="1" ht="12.75" customHeight="1" x14ac:dyDescent="0.2">
      <c r="H6715" s="36"/>
    </row>
    <row r="6716" spans="8:8" s="32" customFormat="1" ht="12.75" customHeight="1" x14ac:dyDescent="0.2">
      <c r="H6716" s="36"/>
    </row>
    <row r="6717" spans="8:8" s="32" customFormat="1" ht="12.75" customHeight="1" x14ac:dyDescent="0.2">
      <c r="H6717" s="36"/>
    </row>
    <row r="6718" spans="8:8" s="32" customFormat="1" ht="12.75" customHeight="1" x14ac:dyDescent="0.2">
      <c r="H6718" s="36"/>
    </row>
    <row r="6719" spans="8:8" s="32" customFormat="1" ht="12.75" customHeight="1" x14ac:dyDescent="0.2">
      <c r="H6719" s="36"/>
    </row>
    <row r="6720" spans="8:8" s="32" customFormat="1" ht="12.75" customHeight="1" x14ac:dyDescent="0.2">
      <c r="H6720" s="36"/>
    </row>
    <row r="6721" spans="8:8" s="32" customFormat="1" ht="12.75" customHeight="1" x14ac:dyDescent="0.2">
      <c r="H6721" s="36"/>
    </row>
    <row r="6722" spans="8:8" s="32" customFormat="1" ht="12.75" customHeight="1" x14ac:dyDescent="0.2">
      <c r="H6722" s="36"/>
    </row>
    <row r="6723" spans="8:8" s="32" customFormat="1" ht="12.75" customHeight="1" x14ac:dyDescent="0.2">
      <c r="H6723" s="36"/>
    </row>
    <row r="6724" spans="8:8" s="32" customFormat="1" ht="12.75" customHeight="1" x14ac:dyDescent="0.2">
      <c r="H6724" s="36"/>
    </row>
    <row r="6725" spans="8:8" s="32" customFormat="1" ht="12.75" customHeight="1" x14ac:dyDescent="0.2">
      <c r="H6725" s="36"/>
    </row>
    <row r="6726" spans="8:8" s="32" customFormat="1" ht="12.75" customHeight="1" x14ac:dyDescent="0.2">
      <c r="H6726" s="36"/>
    </row>
    <row r="6727" spans="8:8" s="32" customFormat="1" ht="12.75" customHeight="1" x14ac:dyDescent="0.2">
      <c r="H6727" s="36"/>
    </row>
    <row r="6728" spans="8:8" s="32" customFormat="1" ht="12.75" customHeight="1" x14ac:dyDescent="0.2">
      <c r="H6728" s="36"/>
    </row>
    <row r="6729" spans="8:8" s="32" customFormat="1" ht="12.75" customHeight="1" x14ac:dyDescent="0.2">
      <c r="H6729" s="36"/>
    </row>
    <row r="6730" spans="8:8" s="32" customFormat="1" ht="12.75" customHeight="1" x14ac:dyDescent="0.2">
      <c r="H6730" s="36"/>
    </row>
    <row r="6731" spans="8:8" s="32" customFormat="1" ht="12.75" customHeight="1" x14ac:dyDescent="0.2">
      <c r="H6731" s="36"/>
    </row>
    <row r="6732" spans="8:8" s="32" customFormat="1" ht="12.75" customHeight="1" x14ac:dyDescent="0.2">
      <c r="H6732" s="36"/>
    </row>
    <row r="6733" spans="8:8" s="32" customFormat="1" ht="12.75" customHeight="1" x14ac:dyDescent="0.2">
      <c r="H6733" s="36"/>
    </row>
    <row r="6734" spans="8:8" s="32" customFormat="1" ht="12.75" customHeight="1" x14ac:dyDescent="0.2">
      <c r="H6734" s="36"/>
    </row>
    <row r="6735" spans="8:8" s="32" customFormat="1" ht="12.75" customHeight="1" x14ac:dyDescent="0.2">
      <c r="H6735" s="36"/>
    </row>
    <row r="6736" spans="8:8" s="32" customFormat="1" ht="12.75" customHeight="1" x14ac:dyDescent="0.2">
      <c r="H6736" s="36"/>
    </row>
    <row r="6737" spans="8:8" s="32" customFormat="1" ht="12.75" customHeight="1" x14ac:dyDescent="0.2">
      <c r="H6737" s="36"/>
    </row>
    <row r="6738" spans="8:8" s="32" customFormat="1" ht="12.75" customHeight="1" x14ac:dyDescent="0.2">
      <c r="H6738" s="36"/>
    </row>
    <row r="6739" spans="8:8" s="32" customFormat="1" ht="12.75" customHeight="1" x14ac:dyDescent="0.2">
      <c r="H6739" s="36"/>
    </row>
    <row r="6740" spans="8:8" s="32" customFormat="1" ht="12.75" customHeight="1" x14ac:dyDescent="0.2">
      <c r="H6740" s="36"/>
    </row>
    <row r="6741" spans="8:8" s="32" customFormat="1" ht="12.75" customHeight="1" x14ac:dyDescent="0.2">
      <c r="H6741" s="36"/>
    </row>
    <row r="6742" spans="8:8" s="32" customFormat="1" ht="12.75" customHeight="1" x14ac:dyDescent="0.2">
      <c r="H6742" s="36"/>
    </row>
    <row r="6743" spans="8:8" s="32" customFormat="1" ht="12.75" customHeight="1" x14ac:dyDescent="0.2">
      <c r="H6743" s="36"/>
    </row>
    <row r="6744" spans="8:8" s="32" customFormat="1" ht="12.75" customHeight="1" x14ac:dyDescent="0.2">
      <c r="H6744" s="36"/>
    </row>
    <row r="6745" spans="8:8" s="32" customFormat="1" ht="12.75" customHeight="1" x14ac:dyDescent="0.2">
      <c r="H6745" s="36"/>
    </row>
    <row r="6746" spans="8:8" s="32" customFormat="1" ht="12.75" customHeight="1" x14ac:dyDescent="0.2">
      <c r="H6746" s="36"/>
    </row>
    <row r="6747" spans="8:8" s="32" customFormat="1" ht="12.75" customHeight="1" x14ac:dyDescent="0.2">
      <c r="H6747" s="36"/>
    </row>
    <row r="6748" spans="8:8" s="32" customFormat="1" ht="12.75" customHeight="1" x14ac:dyDescent="0.2">
      <c r="H6748" s="36"/>
    </row>
    <row r="6749" spans="8:8" s="32" customFormat="1" ht="12.75" customHeight="1" x14ac:dyDescent="0.2">
      <c r="H6749" s="36"/>
    </row>
    <row r="6750" spans="8:8" s="32" customFormat="1" ht="12.75" customHeight="1" x14ac:dyDescent="0.2">
      <c r="H6750" s="36"/>
    </row>
    <row r="6751" spans="8:8" s="32" customFormat="1" ht="12.75" customHeight="1" x14ac:dyDescent="0.2">
      <c r="H6751" s="36"/>
    </row>
    <row r="6752" spans="8:8" s="32" customFormat="1" ht="12.75" customHeight="1" x14ac:dyDescent="0.2">
      <c r="H6752" s="36"/>
    </row>
    <row r="6753" spans="8:8" s="32" customFormat="1" ht="12.75" customHeight="1" x14ac:dyDescent="0.2">
      <c r="H6753" s="36"/>
    </row>
    <row r="6754" spans="8:8" s="32" customFormat="1" ht="12.75" customHeight="1" x14ac:dyDescent="0.2">
      <c r="H6754" s="36"/>
    </row>
    <row r="6755" spans="8:8" s="32" customFormat="1" ht="12.75" customHeight="1" x14ac:dyDescent="0.2">
      <c r="H6755" s="36"/>
    </row>
    <row r="6756" spans="8:8" s="32" customFormat="1" ht="12.75" customHeight="1" x14ac:dyDescent="0.2">
      <c r="H6756" s="36"/>
    </row>
    <row r="6757" spans="8:8" s="32" customFormat="1" ht="12.75" customHeight="1" x14ac:dyDescent="0.2">
      <c r="H6757" s="36"/>
    </row>
    <row r="6758" spans="8:8" s="32" customFormat="1" ht="12.75" customHeight="1" x14ac:dyDescent="0.2">
      <c r="H6758" s="36"/>
    </row>
    <row r="6759" spans="8:8" s="32" customFormat="1" ht="12.75" customHeight="1" x14ac:dyDescent="0.2">
      <c r="H6759" s="36"/>
    </row>
    <row r="6760" spans="8:8" s="32" customFormat="1" ht="12.75" customHeight="1" x14ac:dyDescent="0.2">
      <c r="H6760" s="36"/>
    </row>
    <row r="6761" spans="8:8" s="32" customFormat="1" ht="12.75" customHeight="1" x14ac:dyDescent="0.2">
      <c r="H6761" s="36"/>
    </row>
    <row r="6762" spans="8:8" s="32" customFormat="1" ht="12.75" customHeight="1" x14ac:dyDescent="0.2">
      <c r="H6762" s="36"/>
    </row>
    <row r="6763" spans="8:8" s="32" customFormat="1" ht="12.75" customHeight="1" x14ac:dyDescent="0.2">
      <c r="H6763" s="36"/>
    </row>
    <row r="6764" spans="8:8" s="32" customFormat="1" ht="12.75" customHeight="1" x14ac:dyDescent="0.2">
      <c r="H6764" s="36"/>
    </row>
    <row r="6765" spans="8:8" s="32" customFormat="1" ht="12.75" customHeight="1" x14ac:dyDescent="0.2">
      <c r="H6765" s="36"/>
    </row>
    <row r="6766" spans="8:8" s="32" customFormat="1" ht="12.75" customHeight="1" x14ac:dyDescent="0.2">
      <c r="H6766" s="36"/>
    </row>
    <row r="6767" spans="8:8" s="32" customFormat="1" ht="12.75" customHeight="1" x14ac:dyDescent="0.2">
      <c r="H6767" s="36"/>
    </row>
    <row r="6768" spans="8:8" s="32" customFormat="1" ht="12.75" customHeight="1" x14ac:dyDescent="0.2">
      <c r="H6768" s="36"/>
    </row>
    <row r="6769" spans="8:8" s="32" customFormat="1" ht="12.75" customHeight="1" x14ac:dyDescent="0.2">
      <c r="H6769" s="36"/>
    </row>
    <row r="6770" spans="8:8" s="32" customFormat="1" ht="12.75" customHeight="1" x14ac:dyDescent="0.2">
      <c r="H6770" s="36"/>
    </row>
    <row r="6771" spans="8:8" s="32" customFormat="1" ht="12.75" customHeight="1" x14ac:dyDescent="0.2">
      <c r="H6771" s="36"/>
    </row>
    <row r="6772" spans="8:8" s="32" customFormat="1" ht="12.75" customHeight="1" x14ac:dyDescent="0.2">
      <c r="H6772" s="36"/>
    </row>
    <row r="6773" spans="8:8" s="32" customFormat="1" ht="12.75" customHeight="1" x14ac:dyDescent="0.2">
      <c r="H6773" s="36"/>
    </row>
    <row r="6774" spans="8:8" s="32" customFormat="1" ht="12.75" customHeight="1" x14ac:dyDescent="0.2">
      <c r="H6774" s="36"/>
    </row>
    <row r="6775" spans="8:8" s="32" customFormat="1" ht="12.75" customHeight="1" x14ac:dyDescent="0.2">
      <c r="H6775" s="36"/>
    </row>
    <row r="6776" spans="8:8" s="32" customFormat="1" ht="12.75" customHeight="1" x14ac:dyDescent="0.2">
      <c r="H6776" s="36"/>
    </row>
    <row r="6777" spans="8:8" s="32" customFormat="1" ht="12.75" customHeight="1" x14ac:dyDescent="0.2">
      <c r="H6777" s="36"/>
    </row>
    <row r="6778" spans="8:8" s="32" customFormat="1" ht="12.75" customHeight="1" x14ac:dyDescent="0.2">
      <c r="H6778" s="36"/>
    </row>
    <row r="6779" spans="8:8" s="32" customFormat="1" ht="12.75" customHeight="1" x14ac:dyDescent="0.2">
      <c r="H6779" s="36"/>
    </row>
    <row r="6780" spans="8:8" s="32" customFormat="1" ht="12.75" customHeight="1" x14ac:dyDescent="0.2">
      <c r="H6780" s="36"/>
    </row>
    <row r="6781" spans="8:8" s="32" customFormat="1" ht="12.75" customHeight="1" x14ac:dyDescent="0.2">
      <c r="H6781" s="36"/>
    </row>
    <row r="6782" spans="8:8" s="32" customFormat="1" ht="12.75" customHeight="1" x14ac:dyDescent="0.2">
      <c r="H6782" s="36"/>
    </row>
    <row r="6783" spans="8:8" s="32" customFormat="1" ht="12.75" customHeight="1" x14ac:dyDescent="0.2">
      <c r="H6783" s="36"/>
    </row>
    <row r="6784" spans="8:8" s="32" customFormat="1" ht="12.75" customHeight="1" x14ac:dyDescent="0.2">
      <c r="H6784" s="36"/>
    </row>
    <row r="6785" spans="8:8" s="32" customFormat="1" ht="12.75" customHeight="1" x14ac:dyDescent="0.2">
      <c r="H6785" s="36"/>
    </row>
    <row r="6786" spans="8:8" s="32" customFormat="1" ht="12.75" customHeight="1" x14ac:dyDescent="0.2">
      <c r="H6786" s="36"/>
    </row>
    <row r="6787" spans="8:8" s="32" customFormat="1" ht="12.75" customHeight="1" x14ac:dyDescent="0.2">
      <c r="H6787" s="36"/>
    </row>
    <row r="6788" spans="8:8" s="32" customFormat="1" ht="12.75" customHeight="1" x14ac:dyDescent="0.2">
      <c r="H6788" s="36"/>
    </row>
    <row r="6789" spans="8:8" s="32" customFormat="1" ht="12.75" customHeight="1" x14ac:dyDescent="0.2">
      <c r="H6789" s="36"/>
    </row>
    <row r="6790" spans="8:8" s="32" customFormat="1" ht="12.75" customHeight="1" x14ac:dyDescent="0.2">
      <c r="H6790" s="36"/>
    </row>
    <row r="6791" spans="8:8" s="32" customFormat="1" ht="12.75" customHeight="1" x14ac:dyDescent="0.2">
      <c r="H6791" s="36"/>
    </row>
    <row r="6792" spans="8:8" s="32" customFormat="1" ht="12.75" customHeight="1" x14ac:dyDescent="0.2">
      <c r="H6792" s="36"/>
    </row>
    <row r="6793" spans="8:8" s="32" customFormat="1" ht="12.75" customHeight="1" x14ac:dyDescent="0.2">
      <c r="H6793" s="36"/>
    </row>
    <row r="6794" spans="8:8" s="32" customFormat="1" ht="12.75" customHeight="1" x14ac:dyDescent="0.2">
      <c r="H6794" s="36"/>
    </row>
    <row r="6795" spans="8:8" s="32" customFormat="1" ht="12.75" customHeight="1" x14ac:dyDescent="0.2">
      <c r="H6795" s="36"/>
    </row>
    <row r="6796" spans="8:8" s="32" customFormat="1" ht="12.75" customHeight="1" x14ac:dyDescent="0.2">
      <c r="H6796" s="36"/>
    </row>
    <row r="6797" spans="8:8" s="32" customFormat="1" ht="12.75" customHeight="1" x14ac:dyDescent="0.2">
      <c r="H6797" s="36"/>
    </row>
    <row r="6798" spans="8:8" s="32" customFormat="1" ht="12.75" customHeight="1" x14ac:dyDescent="0.2">
      <c r="H6798" s="36"/>
    </row>
    <row r="6799" spans="8:8" s="32" customFormat="1" ht="12.75" customHeight="1" x14ac:dyDescent="0.2">
      <c r="H6799" s="36"/>
    </row>
    <row r="6800" spans="8:8" s="32" customFormat="1" ht="12.75" customHeight="1" x14ac:dyDescent="0.2">
      <c r="H6800" s="36"/>
    </row>
    <row r="6801" spans="8:8" s="32" customFormat="1" ht="12.75" customHeight="1" x14ac:dyDescent="0.2">
      <c r="H6801" s="36"/>
    </row>
    <row r="6802" spans="8:8" s="32" customFormat="1" ht="12.75" customHeight="1" x14ac:dyDescent="0.2">
      <c r="H6802" s="36"/>
    </row>
    <row r="6803" spans="8:8" s="32" customFormat="1" ht="12.75" customHeight="1" x14ac:dyDescent="0.2">
      <c r="H6803" s="36"/>
    </row>
    <row r="6804" spans="8:8" s="32" customFormat="1" ht="12.75" customHeight="1" x14ac:dyDescent="0.2">
      <c r="H6804" s="36"/>
    </row>
    <row r="6805" spans="8:8" s="32" customFormat="1" ht="12.75" customHeight="1" x14ac:dyDescent="0.2">
      <c r="H6805" s="36"/>
    </row>
    <row r="6806" spans="8:8" s="32" customFormat="1" ht="12.75" customHeight="1" x14ac:dyDescent="0.2">
      <c r="H6806" s="36"/>
    </row>
    <row r="6807" spans="8:8" s="32" customFormat="1" ht="12.75" customHeight="1" x14ac:dyDescent="0.2">
      <c r="H6807" s="36"/>
    </row>
    <row r="6808" spans="8:8" s="32" customFormat="1" ht="12.75" customHeight="1" x14ac:dyDescent="0.2">
      <c r="H6808" s="36"/>
    </row>
    <row r="6809" spans="8:8" s="32" customFormat="1" ht="12.75" customHeight="1" x14ac:dyDescent="0.2">
      <c r="H6809" s="36"/>
    </row>
    <row r="6810" spans="8:8" s="32" customFormat="1" ht="12.75" customHeight="1" x14ac:dyDescent="0.2">
      <c r="H6810" s="36"/>
    </row>
    <row r="6811" spans="8:8" s="32" customFormat="1" ht="12.75" customHeight="1" x14ac:dyDescent="0.2">
      <c r="H6811" s="36"/>
    </row>
    <row r="6812" spans="8:8" s="32" customFormat="1" ht="12.75" customHeight="1" x14ac:dyDescent="0.2">
      <c r="H6812" s="36"/>
    </row>
    <row r="6813" spans="8:8" s="32" customFormat="1" ht="12.75" customHeight="1" x14ac:dyDescent="0.2">
      <c r="H6813" s="36"/>
    </row>
    <row r="6814" spans="8:8" s="32" customFormat="1" ht="12.75" customHeight="1" x14ac:dyDescent="0.2">
      <c r="H6814" s="36"/>
    </row>
    <row r="6815" spans="8:8" s="32" customFormat="1" ht="12.75" customHeight="1" x14ac:dyDescent="0.2">
      <c r="H6815" s="36"/>
    </row>
    <row r="6816" spans="8:8" s="32" customFormat="1" ht="12.75" customHeight="1" x14ac:dyDescent="0.2">
      <c r="H6816" s="36"/>
    </row>
    <row r="6817" spans="8:8" s="32" customFormat="1" ht="12.75" customHeight="1" x14ac:dyDescent="0.2">
      <c r="H6817" s="36"/>
    </row>
    <row r="6818" spans="8:8" s="32" customFormat="1" ht="12.75" customHeight="1" x14ac:dyDescent="0.2">
      <c r="H6818" s="36"/>
    </row>
    <row r="6819" spans="8:8" s="32" customFormat="1" ht="12.75" customHeight="1" x14ac:dyDescent="0.2">
      <c r="H6819" s="36"/>
    </row>
    <row r="6820" spans="8:8" s="32" customFormat="1" ht="12.75" customHeight="1" x14ac:dyDescent="0.2">
      <c r="H6820" s="36"/>
    </row>
    <row r="6821" spans="8:8" s="32" customFormat="1" ht="12.75" customHeight="1" x14ac:dyDescent="0.2">
      <c r="H6821" s="36"/>
    </row>
    <row r="6822" spans="8:8" s="32" customFormat="1" ht="12.75" customHeight="1" x14ac:dyDescent="0.2">
      <c r="H6822" s="36"/>
    </row>
    <row r="6823" spans="8:8" s="32" customFormat="1" ht="12.75" customHeight="1" x14ac:dyDescent="0.2">
      <c r="H6823" s="36"/>
    </row>
    <row r="6824" spans="8:8" s="32" customFormat="1" ht="12.75" customHeight="1" x14ac:dyDescent="0.2">
      <c r="H6824" s="36"/>
    </row>
    <row r="6825" spans="8:8" s="32" customFormat="1" ht="12.75" customHeight="1" x14ac:dyDescent="0.2">
      <c r="H6825" s="36"/>
    </row>
    <row r="6826" spans="8:8" s="32" customFormat="1" ht="12.75" customHeight="1" x14ac:dyDescent="0.2">
      <c r="H6826" s="36"/>
    </row>
    <row r="6827" spans="8:8" s="32" customFormat="1" ht="12.75" customHeight="1" x14ac:dyDescent="0.2">
      <c r="H6827" s="36"/>
    </row>
    <row r="6828" spans="8:8" s="32" customFormat="1" ht="12.75" customHeight="1" x14ac:dyDescent="0.2">
      <c r="H6828" s="36"/>
    </row>
    <row r="6829" spans="8:8" s="32" customFormat="1" ht="12.75" customHeight="1" x14ac:dyDescent="0.2">
      <c r="H6829" s="36"/>
    </row>
    <row r="6830" spans="8:8" s="32" customFormat="1" ht="12.75" customHeight="1" x14ac:dyDescent="0.2">
      <c r="H6830" s="36"/>
    </row>
    <row r="6831" spans="8:8" s="32" customFormat="1" ht="12.75" customHeight="1" x14ac:dyDescent="0.2">
      <c r="H6831" s="36"/>
    </row>
    <row r="6832" spans="8:8" s="32" customFormat="1" ht="12.75" customHeight="1" x14ac:dyDescent="0.2">
      <c r="H6832" s="36"/>
    </row>
    <row r="6833" spans="8:8" s="32" customFormat="1" ht="12.75" customHeight="1" x14ac:dyDescent="0.2">
      <c r="H6833" s="36"/>
    </row>
    <row r="6834" spans="8:8" s="32" customFormat="1" ht="12.75" customHeight="1" x14ac:dyDescent="0.2">
      <c r="H6834" s="36"/>
    </row>
    <row r="6835" spans="8:8" s="32" customFormat="1" ht="12.75" customHeight="1" x14ac:dyDescent="0.2">
      <c r="H6835" s="36"/>
    </row>
    <row r="6836" spans="8:8" s="32" customFormat="1" ht="12.75" customHeight="1" x14ac:dyDescent="0.2">
      <c r="H6836" s="36"/>
    </row>
    <row r="6837" spans="8:8" s="32" customFormat="1" ht="12.75" customHeight="1" x14ac:dyDescent="0.2">
      <c r="H6837" s="36"/>
    </row>
    <row r="6838" spans="8:8" s="32" customFormat="1" ht="12.75" customHeight="1" x14ac:dyDescent="0.2">
      <c r="H6838" s="36"/>
    </row>
    <row r="6839" spans="8:8" s="32" customFormat="1" ht="12.75" customHeight="1" x14ac:dyDescent="0.2">
      <c r="H6839" s="36"/>
    </row>
    <row r="6840" spans="8:8" s="32" customFormat="1" ht="12.75" customHeight="1" x14ac:dyDescent="0.2">
      <c r="H6840" s="36"/>
    </row>
    <row r="6841" spans="8:8" s="32" customFormat="1" ht="12.75" customHeight="1" x14ac:dyDescent="0.2">
      <c r="H6841" s="36"/>
    </row>
    <row r="6842" spans="8:8" s="32" customFormat="1" ht="12.75" customHeight="1" x14ac:dyDescent="0.2">
      <c r="H6842" s="36"/>
    </row>
    <row r="6843" spans="8:8" s="32" customFormat="1" ht="12.75" customHeight="1" x14ac:dyDescent="0.2">
      <c r="H6843" s="36"/>
    </row>
    <row r="6844" spans="8:8" s="32" customFormat="1" ht="12.75" customHeight="1" x14ac:dyDescent="0.2">
      <c r="H6844" s="36"/>
    </row>
    <row r="6845" spans="8:8" s="32" customFormat="1" ht="12.75" customHeight="1" x14ac:dyDescent="0.2">
      <c r="H6845" s="36"/>
    </row>
    <row r="6846" spans="8:8" s="32" customFormat="1" ht="12.75" customHeight="1" x14ac:dyDescent="0.2">
      <c r="H6846" s="36"/>
    </row>
    <row r="6847" spans="8:8" s="32" customFormat="1" ht="12.75" customHeight="1" x14ac:dyDescent="0.2">
      <c r="H6847" s="36"/>
    </row>
    <row r="6848" spans="8:8" s="32" customFormat="1" ht="12.75" customHeight="1" x14ac:dyDescent="0.2">
      <c r="H6848" s="36"/>
    </row>
    <row r="6849" spans="8:8" s="32" customFormat="1" ht="12.75" customHeight="1" x14ac:dyDescent="0.2">
      <c r="H6849" s="36"/>
    </row>
    <row r="6850" spans="8:8" s="32" customFormat="1" ht="12.75" customHeight="1" x14ac:dyDescent="0.2">
      <c r="H6850" s="36"/>
    </row>
    <row r="6851" spans="8:8" s="32" customFormat="1" ht="12.75" customHeight="1" x14ac:dyDescent="0.2">
      <c r="H6851" s="36"/>
    </row>
    <row r="6852" spans="8:8" s="32" customFormat="1" ht="12.75" customHeight="1" x14ac:dyDescent="0.2">
      <c r="H6852" s="36"/>
    </row>
    <row r="6853" spans="8:8" s="32" customFormat="1" ht="12.75" customHeight="1" x14ac:dyDescent="0.2">
      <c r="H6853" s="36"/>
    </row>
    <row r="6854" spans="8:8" s="32" customFormat="1" ht="12.75" customHeight="1" x14ac:dyDescent="0.2">
      <c r="H6854" s="36"/>
    </row>
    <row r="6855" spans="8:8" s="32" customFormat="1" ht="12.75" customHeight="1" x14ac:dyDescent="0.2">
      <c r="H6855" s="36"/>
    </row>
    <row r="6856" spans="8:8" s="32" customFormat="1" ht="12.75" customHeight="1" x14ac:dyDescent="0.2">
      <c r="H6856" s="36"/>
    </row>
    <row r="6857" spans="8:8" s="32" customFormat="1" ht="12.75" customHeight="1" x14ac:dyDescent="0.2">
      <c r="H6857" s="36"/>
    </row>
    <row r="6858" spans="8:8" s="32" customFormat="1" ht="12.75" customHeight="1" x14ac:dyDescent="0.2">
      <c r="H6858" s="36"/>
    </row>
    <row r="6859" spans="8:8" s="32" customFormat="1" ht="12.75" customHeight="1" x14ac:dyDescent="0.2">
      <c r="H6859" s="36"/>
    </row>
    <row r="6860" spans="8:8" s="32" customFormat="1" ht="12.75" customHeight="1" x14ac:dyDescent="0.2">
      <c r="H6860" s="36"/>
    </row>
    <row r="6861" spans="8:8" s="32" customFormat="1" ht="12.75" customHeight="1" x14ac:dyDescent="0.2">
      <c r="H6861" s="36"/>
    </row>
    <row r="6862" spans="8:8" s="32" customFormat="1" ht="12.75" customHeight="1" x14ac:dyDescent="0.2">
      <c r="H6862" s="36"/>
    </row>
    <row r="6863" spans="8:8" s="32" customFormat="1" ht="12.75" customHeight="1" x14ac:dyDescent="0.2">
      <c r="H6863" s="36"/>
    </row>
    <row r="6864" spans="8:8" s="32" customFormat="1" ht="12.75" customHeight="1" x14ac:dyDescent="0.2">
      <c r="H6864" s="36"/>
    </row>
    <row r="6865" spans="8:8" s="32" customFormat="1" ht="12.75" customHeight="1" x14ac:dyDescent="0.2">
      <c r="H6865" s="36"/>
    </row>
    <row r="6866" spans="8:8" s="32" customFormat="1" ht="12.75" customHeight="1" x14ac:dyDescent="0.2">
      <c r="H6866" s="36"/>
    </row>
    <row r="6867" spans="8:8" s="32" customFormat="1" ht="12.75" customHeight="1" x14ac:dyDescent="0.2">
      <c r="H6867" s="36"/>
    </row>
    <row r="6868" spans="8:8" s="32" customFormat="1" ht="12.75" customHeight="1" x14ac:dyDescent="0.2">
      <c r="H6868" s="36"/>
    </row>
    <row r="6869" spans="8:8" s="32" customFormat="1" ht="12.75" customHeight="1" x14ac:dyDescent="0.2">
      <c r="H6869" s="36"/>
    </row>
    <row r="6870" spans="8:8" s="32" customFormat="1" ht="12.75" customHeight="1" x14ac:dyDescent="0.2">
      <c r="H6870" s="36"/>
    </row>
    <row r="6871" spans="8:8" s="32" customFormat="1" ht="12.75" customHeight="1" x14ac:dyDescent="0.2">
      <c r="H6871" s="36"/>
    </row>
    <row r="6872" spans="8:8" s="32" customFormat="1" ht="12.75" customHeight="1" x14ac:dyDescent="0.2">
      <c r="H6872" s="36"/>
    </row>
    <row r="6873" spans="8:8" s="32" customFormat="1" ht="12.75" customHeight="1" x14ac:dyDescent="0.2">
      <c r="H6873" s="36"/>
    </row>
    <row r="6874" spans="8:8" s="32" customFormat="1" ht="12.75" customHeight="1" x14ac:dyDescent="0.2">
      <c r="H6874" s="36"/>
    </row>
    <row r="6875" spans="8:8" s="32" customFormat="1" ht="12.75" customHeight="1" x14ac:dyDescent="0.2">
      <c r="H6875" s="36"/>
    </row>
    <row r="6876" spans="8:8" s="32" customFormat="1" ht="12.75" customHeight="1" x14ac:dyDescent="0.2">
      <c r="H6876" s="36"/>
    </row>
    <row r="6877" spans="8:8" s="32" customFormat="1" ht="12.75" customHeight="1" x14ac:dyDescent="0.2">
      <c r="H6877" s="36"/>
    </row>
    <row r="6878" spans="8:8" s="32" customFormat="1" ht="12.75" customHeight="1" x14ac:dyDescent="0.2">
      <c r="H6878" s="36"/>
    </row>
    <row r="6879" spans="8:8" s="32" customFormat="1" ht="12.75" customHeight="1" x14ac:dyDescent="0.2">
      <c r="H6879" s="36"/>
    </row>
    <row r="6880" spans="8:8" s="32" customFormat="1" ht="12.75" customHeight="1" x14ac:dyDescent="0.2">
      <c r="H6880" s="36"/>
    </row>
    <row r="6881" spans="8:8" s="32" customFormat="1" ht="12.75" customHeight="1" x14ac:dyDescent="0.2">
      <c r="H6881" s="36"/>
    </row>
    <row r="6882" spans="8:8" s="32" customFormat="1" ht="12.75" customHeight="1" x14ac:dyDescent="0.2">
      <c r="H6882" s="36"/>
    </row>
    <row r="6883" spans="8:8" s="32" customFormat="1" ht="12.75" customHeight="1" x14ac:dyDescent="0.2">
      <c r="H6883" s="36"/>
    </row>
    <row r="6884" spans="8:8" s="32" customFormat="1" ht="12.75" customHeight="1" x14ac:dyDescent="0.2">
      <c r="H6884" s="36"/>
    </row>
    <row r="6885" spans="8:8" s="32" customFormat="1" ht="12.75" customHeight="1" x14ac:dyDescent="0.2">
      <c r="H6885" s="36"/>
    </row>
    <row r="6886" spans="8:8" s="32" customFormat="1" ht="12.75" customHeight="1" x14ac:dyDescent="0.2">
      <c r="H6886" s="36"/>
    </row>
    <row r="6887" spans="8:8" s="32" customFormat="1" ht="12.75" customHeight="1" x14ac:dyDescent="0.2">
      <c r="H6887" s="36"/>
    </row>
    <row r="6888" spans="8:8" s="32" customFormat="1" ht="12.75" customHeight="1" x14ac:dyDescent="0.2">
      <c r="H6888" s="36"/>
    </row>
    <row r="6889" spans="8:8" s="32" customFormat="1" ht="12.75" customHeight="1" x14ac:dyDescent="0.2">
      <c r="H6889" s="36"/>
    </row>
    <row r="6890" spans="8:8" s="32" customFormat="1" ht="12.75" customHeight="1" x14ac:dyDescent="0.2">
      <c r="H6890" s="36"/>
    </row>
    <row r="6891" spans="8:8" s="32" customFormat="1" ht="12.75" customHeight="1" x14ac:dyDescent="0.2">
      <c r="H6891" s="36"/>
    </row>
    <row r="6892" spans="8:8" s="32" customFormat="1" ht="12.75" customHeight="1" x14ac:dyDescent="0.2">
      <c r="H6892" s="36"/>
    </row>
    <row r="6893" spans="8:8" s="32" customFormat="1" ht="12.75" customHeight="1" x14ac:dyDescent="0.2">
      <c r="H6893" s="36"/>
    </row>
    <row r="6894" spans="8:8" s="32" customFormat="1" ht="12.75" customHeight="1" x14ac:dyDescent="0.2">
      <c r="H6894" s="36"/>
    </row>
    <row r="6895" spans="8:8" s="32" customFormat="1" ht="12.75" customHeight="1" x14ac:dyDescent="0.2">
      <c r="H6895" s="36"/>
    </row>
    <row r="6896" spans="8:8" s="32" customFormat="1" ht="12.75" customHeight="1" x14ac:dyDescent="0.2">
      <c r="H6896" s="36"/>
    </row>
    <row r="6897" spans="8:8" s="32" customFormat="1" ht="12.75" customHeight="1" x14ac:dyDescent="0.2">
      <c r="H6897" s="36"/>
    </row>
    <row r="6898" spans="8:8" s="32" customFormat="1" ht="12.75" customHeight="1" x14ac:dyDescent="0.2">
      <c r="H6898" s="36"/>
    </row>
    <row r="6899" spans="8:8" s="32" customFormat="1" ht="12.75" customHeight="1" x14ac:dyDescent="0.2">
      <c r="H6899" s="36"/>
    </row>
    <row r="6900" spans="8:8" s="32" customFormat="1" ht="12.75" customHeight="1" x14ac:dyDescent="0.2">
      <c r="H6900" s="36"/>
    </row>
    <row r="6901" spans="8:8" s="32" customFormat="1" ht="12.75" customHeight="1" x14ac:dyDescent="0.2">
      <c r="H6901" s="36"/>
    </row>
    <row r="6902" spans="8:8" s="32" customFormat="1" ht="12.75" customHeight="1" x14ac:dyDescent="0.2">
      <c r="H6902" s="36"/>
    </row>
    <row r="6903" spans="8:8" s="32" customFormat="1" ht="12.75" customHeight="1" x14ac:dyDescent="0.2">
      <c r="H6903" s="36"/>
    </row>
    <row r="6904" spans="8:8" s="32" customFormat="1" ht="12.75" customHeight="1" x14ac:dyDescent="0.2">
      <c r="H6904" s="36"/>
    </row>
    <row r="6905" spans="8:8" s="32" customFormat="1" ht="12.75" customHeight="1" x14ac:dyDescent="0.2">
      <c r="H6905" s="36"/>
    </row>
    <row r="6906" spans="8:8" s="32" customFormat="1" ht="12.75" customHeight="1" x14ac:dyDescent="0.2">
      <c r="H6906" s="36"/>
    </row>
    <row r="6907" spans="8:8" s="32" customFormat="1" ht="12.75" customHeight="1" x14ac:dyDescent="0.2">
      <c r="H6907" s="36"/>
    </row>
    <row r="6908" spans="8:8" s="32" customFormat="1" ht="12.75" customHeight="1" x14ac:dyDescent="0.2">
      <c r="H6908" s="36"/>
    </row>
    <row r="6909" spans="8:8" s="32" customFormat="1" ht="12.75" customHeight="1" x14ac:dyDescent="0.2">
      <c r="H6909" s="36"/>
    </row>
    <row r="6910" spans="8:8" s="32" customFormat="1" ht="12.75" customHeight="1" x14ac:dyDescent="0.2">
      <c r="H6910" s="36"/>
    </row>
    <row r="6911" spans="8:8" s="32" customFormat="1" ht="12.75" customHeight="1" x14ac:dyDescent="0.2">
      <c r="H6911" s="36"/>
    </row>
    <row r="6912" spans="8:8" s="32" customFormat="1" ht="12.75" customHeight="1" x14ac:dyDescent="0.2">
      <c r="H6912" s="36"/>
    </row>
    <row r="6913" spans="8:8" s="32" customFormat="1" ht="12.75" customHeight="1" x14ac:dyDescent="0.2">
      <c r="H6913" s="36"/>
    </row>
    <row r="6914" spans="8:8" s="32" customFormat="1" ht="12.75" customHeight="1" x14ac:dyDescent="0.2">
      <c r="H6914" s="36"/>
    </row>
    <row r="6915" spans="8:8" s="32" customFormat="1" ht="12.75" customHeight="1" x14ac:dyDescent="0.2">
      <c r="H6915" s="36"/>
    </row>
    <row r="6916" spans="8:8" s="32" customFormat="1" ht="12.75" customHeight="1" x14ac:dyDescent="0.2">
      <c r="H6916" s="36"/>
    </row>
    <row r="6917" spans="8:8" s="32" customFormat="1" ht="12.75" customHeight="1" x14ac:dyDescent="0.2">
      <c r="H6917" s="36"/>
    </row>
    <row r="6918" spans="8:8" s="32" customFormat="1" ht="12.75" customHeight="1" x14ac:dyDescent="0.2">
      <c r="H6918" s="36"/>
    </row>
    <row r="6919" spans="8:8" s="32" customFormat="1" ht="12.75" customHeight="1" x14ac:dyDescent="0.2">
      <c r="H6919" s="36"/>
    </row>
    <row r="6920" spans="8:8" s="32" customFormat="1" ht="12.75" customHeight="1" x14ac:dyDescent="0.2">
      <c r="H6920" s="36"/>
    </row>
    <row r="6921" spans="8:8" s="32" customFormat="1" ht="12.75" customHeight="1" x14ac:dyDescent="0.2">
      <c r="H6921" s="36"/>
    </row>
    <row r="6922" spans="8:8" s="32" customFormat="1" ht="12.75" customHeight="1" x14ac:dyDescent="0.2">
      <c r="H6922" s="36"/>
    </row>
    <row r="6923" spans="8:8" s="32" customFormat="1" ht="12.75" customHeight="1" x14ac:dyDescent="0.2">
      <c r="H6923" s="36"/>
    </row>
    <row r="6924" spans="8:8" s="32" customFormat="1" ht="12.75" customHeight="1" x14ac:dyDescent="0.2">
      <c r="H6924" s="36"/>
    </row>
    <row r="6925" spans="8:8" s="32" customFormat="1" ht="12.75" customHeight="1" x14ac:dyDescent="0.2">
      <c r="H6925" s="36"/>
    </row>
    <row r="6926" spans="8:8" s="32" customFormat="1" ht="12.75" customHeight="1" x14ac:dyDescent="0.2">
      <c r="H6926" s="36"/>
    </row>
    <row r="6927" spans="8:8" s="32" customFormat="1" ht="12.75" customHeight="1" x14ac:dyDescent="0.2">
      <c r="H6927" s="36"/>
    </row>
    <row r="6928" spans="8:8" s="32" customFormat="1" ht="12.75" customHeight="1" x14ac:dyDescent="0.2">
      <c r="H6928" s="36"/>
    </row>
    <row r="6929" spans="8:8" s="32" customFormat="1" ht="12.75" customHeight="1" x14ac:dyDescent="0.2">
      <c r="H6929" s="36"/>
    </row>
    <row r="6930" spans="8:8" s="32" customFormat="1" ht="12.75" customHeight="1" x14ac:dyDescent="0.2">
      <c r="H6930" s="36"/>
    </row>
    <row r="6931" spans="8:8" s="32" customFormat="1" ht="12.75" customHeight="1" x14ac:dyDescent="0.2">
      <c r="H6931" s="36"/>
    </row>
    <row r="6932" spans="8:8" s="32" customFormat="1" ht="12.75" customHeight="1" x14ac:dyDescent="0.2">
      <c r="H6932" s="36"/>
    </row>
    <row r="6933" spans="8:8" s="32" customFormat="1" ht="12.75" customHeight="1" x14ac:dyDescent="0.2">
      <c r="H6933" s="36"/>
    </row>
    <row r="6934" spans="8:8" s="32" customFormat="1" ht="12.75" customHeight="1" x14ac:dyDescent="0.2">
      <c r="H6934" s="36"/>
    </row>
    <row r="6935" spans="8:8" s="32" customFormat="1" ht="12.75" customHeight="1" x14ac:dyDescent="0.2">
      <c r="H6935" s="36"/>
    </row>
    <row r="6936" spans="8:8" s="32" customFormat="1" ht="12.75" customHeight="1" x14ac:dyDescent="0.2">
      <c r="H6936" s="36"/>
    </row>
    <row r="6937" spans="8:8" s="32" customFormat="1" ht="12.75" customHeight="1" x14ac:dyDescent="0.2">
      <c r="H6937" s="36"/>
    </row>
    <row r="6938" spans="8:8" s="32" customFormat="1" ht="12.75" customHeight="1" x14ac:dyDescent="0.2">
      <c r="H6938" s="36"/>
    </row>
    <row r="6939" spans="8:8" s="32" customFormat="1" ht="12.75" customHeight="1" x14ac:dyDescent="0.2">
      <c r="H6939" s="36"/>
    </row>
    <row r="6940" spans="8:8" s="32" customFormat="1" ht="12.75" customHeight="1" x14ac:dyDescent="0.2">
      <c r="H6940" s="36"/>
    </row>
    <row r="6941" spans="8:8" s="32" customFormat="1" ht="12.75" customHeight="1" x14ac:dyDescent="0.2">
      <c r="H6941" s="36"/>
    </row>
    <row r="6942" spans="8:8" s="32" customFormat="1" ht="12.75" customHeight="1" x14ac:dyDescent="0.2">
      <c r="H6942" s="36"/>
    </row>
    <row r="6943" spans="8:8" s="32" customFormat="1" ht="12.75" customHeight="1" x14ac:dyDescent="0.2">
      <c r="H6943" s="36"/>
    </row>
    <row r="6944" spans="8:8" s="32" customFormat="1" ht="12.75" customHeight="1" x14ac:dyDescent="0.2">
      <c r="H6944" s="36"/>
    </row>
    <row r="6945" spans="8:8" s="32" customFormat="1" ht="12.75" customHeight="1" x14ac:dyDescent="0.2">
      <c r="H6945" s="36"/>
    </row>
    <row r="6946" spans="8:8" s="32" customFormat="1" ht="12.75" customHeight="1" x14ac:dyDescent="0.2">
      <c r="H6946" s="36"/>
    </row>
    <row r="6947" spans="8:8" s="32" customFormat="1" ht="12.75" customHeight="1" x14ac:dyDescent="0.2">
      <c r="H6947" s="36"/>
    </row>
    <row r="6948" spans="8:8" s="32" customFormat="1" ht="12.75" customHeight="1" x14ac:dyDescent="0.2">
      <c r="H6948" s="36"/>
    </row>
    <row r="6949" spans="8:8" s="32" customFormat="1" ht="12.75" customHeight="1" x14ac:dyDescent="0.2">
      <c r="H6949" s="36"/>
    </row>
    <row r="6950" spans="8:8" s="32" customFormat="1" ht="12.75" customHeight="1" x14ac:dyDescent="0.2">
      <c r="H6950" s="36"/>
    </row>
    <row r="6951" spans="8:8" s="32" customFormat="1" ht="12.75" customHeight="1" x14ac:dyDescent="0.2">
      <c r="H6951" s="36"/>
    </row>
    <row r="6952" spans="8:8" s="32" customFormat="1" ht="12.75" customHeight="1" x14ac:dyDescent="0.2">
      <c r="H6952" s="36"/>
    </row>
    <row r="6953" spans="8:8" s="32" customFormat="1" ht="12.75" customHeight="1" x14ac:dyDescent="0.2">
      <c r="H6953" s="36"/>
    </row>
    <row r="6954" spans="8:8" s="32" customFormat="1" ht="12.75" customHeight="1" x14ac:dyDescent="0.2">
      <c r="H6954" s="36"/>
    </row>
    <row r="6955" spans="8:8" s="32" customFormat="1" ht="12.75" customHeight="1" x14ac:dyDescent="0.2">
      <c r="H6955" s="36"/>
    </row>
    <row r="6956" spans="8:8" s="32" customFormat="1" ht="12.75" customHeight="1" x14ac:dyDescent="0.2">
      <c r="H6956" s="36"/>
    </row>
    <row r="6957" spans="8:8" s="32" customFormat="1" ht="12.75" customHeight="1" x14ac:dyDescent="0.2">
      <c r="H6957" s="36"/>
    </row>
    <row r="6958" spans="8:8" s="32" customFormat="1" ht="12.75" customHeight="1" x14ac:dyDescent="0.2">
      <c r="H6958" s="36"/>
    </row>
    <row r="6959" spans="8:8" s="32" customFormat="1" ht="12.75" customHeight="1" x14ac:dyDescent="0.2">
      <c r="H6959" s="36"/>
    </row>
    <row r="6960" spans="8:8" s="32" customFormat="1" ht="12.75" customHeight="1" x14ac:dyDescent="0.2">
      <c r="H6960" s="36"/>
    </row>
    <row r="6961" spans="8:8" s="32" customFormat="1" ht="12.75" customHeight="1" x14ac:dyDescent="0.2">
      <c r="H6961" s="36"/>
    </row>
    <row r="6962" spans="8:8" s="32" customFormat="1" ht="12.75" customHeight="1" x14ac:dyDescent="0.2">
      <c r="H6962" s="36"/>
    </row>
    <row r="6963" spans="8:8" s="32" customFormat="1" ht="12.75" customHeight="1" x14ac:dyDescent="0.2">
      <c r="H6963" s="36"/>
    </row>
    <row r="6964" spans="8:8" s="32" customFormat="1" ht="12.75" customHeight="1" x14ac:dyDescent="0.2">
      <c r="H6964" s="36"/>
    </row>
    <row r="6965" spans="8:8" s="32" customFormat="1" ht="12.75" customHeight="1" x14ac:dyDescent="0.2">
      <c r="H6965" s="36"/>
    </row>
    <row r="6966" spans="8:8" s="32" customFormat="1" ht="12.75" customHeight="1" x14ac:dyDescent="0.2">
      <c r="H6966" s="36"/>
    </row>
    <row r="6967" spans="8:8" s="32" customFormat="1" ht="12.75" customHeight="1" x14ac:dyDescent="0.2">
      <c r="H6967" s="36"/>
    </row>
    <row r="6968" spans="8:8" s="32" customFormat="1" ht="12.75" customHeight="1" x14ac:dyDescent="0.2">
      <c r="H6968" s="36"/>
    </row>
    <row r="6969" spans="8:8" s="32" customFormat="1" ht="12.75" customHeight="1" x14ac:dyDescent="0.2">
      <c r="H6969" s="36"/>
    </row>
    <row r="6970" spans="8:8" s="32" customFormat="1" ht="12.75" customHeight="1" x14ac:dyDescent="0.2">
      <c r="H6970" s="36"/>
    </row>
    <row r="6971" spans="8:8" s="32" customFormat="1" ht="12.75" customHeight="1" x14ac:dyDescent="0.2">
      <c r="H6971" s="36"/>
    </row>
    <row r="6972" spans="8:8" s="32" customFormat="1" ht="12.75" customHeight="1" x14ac:dyDescent="0.2">
      <c r="H6972" s="36"/>
    </row>
    <row r="6973" spans="8:8" s="32" customFormat="1" ht="12.75" customHeight="1" x14ac:dyDescent="0.2">
      <c r="H6973" s="36"/>
    </row>
    <row r="6974" spans="8:8" s="32" customFormat="1" ht="12.75" customHeight="1" x14ac:dyDescent="0.2">
      <c r="H6974" s="36"/>
    </row>
    <row r="6975" spans="8:8" s="32" customFormat="1" ht="12.75" customHeight="1" x14ac:dyDescent="0.2">
      <c r="H6975" s="36"/>
    </row>
    <row r="6976" spans="8:8" s="32" customFormat="1" ht="12.75" customHeight="1" x14ac:dyDescent="0.2">
      <c r="H6976" s="36"/>
    </row>
    <row r="6977" spans="8:8" s="32" customFormat="1" ht="12.75" customHeight="1" x14ac:dyDescent="0.2">
      <c r="H6977" s="36"/>
    </row>
    <row r="6978" spans="8:8" s="32" customFormat="1" ht="12.75" customHeight="1" x14ac:dyDescent="0.2">
      <c r="H6978" s="36"/>
    </row>
    <row r="6979" spans="8:8" s="32" customFormat="1" ht="12.75" customHeight="1" x14ac:dyDescent="0.2">
      <c r="H6979" s="36"/>
    </row>
    <row r="6980" spans="8:8" s="32" customFormat="1" ht="12.75" customHeight="1" x14ac:dyDescent="0.2">
      <c r="H6980" s="36"/>
    </row>
    <row r="6981" spans="8:8" s="32" customFormat="1" ht="12.75" customHeight="1" x14ac:dyDescent="0.2">
      <c r="H6981" s="36"/>
    </row>
    <row r="6982" spans="8:8" s="32" customFormat="1" ht="12.75" customHeight="1" x14ac:dyDescent="0.2">
      <c r="H6982" s="36"/>
    </row>
    <row r="6983" spans="8:8" s="32" customFormat="1" ht="12.75" customHeight="1" x14ac:dyDescent="0.2">
      <c r="H6983" s="36"/>
    </row>
    <row r="6984" spans="8:8" s="32" customFormat="1" ht="12.75" customHeight="1" x14ac:dyDescent="0.2">
      <c r="H6984" s="36"/>
    </row>
    <row r="6985" spans="8:8" s="32" customFormat="1" ht="12.75" customHeight="1" x14ac:dyDescent="0.2">
      <c r="H6985" s="36"/>
    </row>
    <row r="6986" spans="8:8" s="32" customFormat="1" ht="12.75" customHeight="1" x14ac:dyDescent="0.2">
      <c r="H6986" s="36"/>
    </row>
    <row r="6987" spans="8:8" s="32" customFormat="1" ht="12.75" customHeight="1" x14ac:dyDescent="0.2">
      <c r="H6987" s="36"/>
    </row>
    <row r="6988" spans="8:8" s="32" customFormat="1" ht="12.75" customHeight="1" x14ac:dyDescent="0.2">
      <c r="H6988" s="36"/>
    </row>
    <row r="6989" spans="8:8" s="32" customFormat="1" ht="12.75" customHeight="1" x14ac:dyDescent="0.2">
      <c r="H6989" s="36"/>
    </row>
    <row r="6990" spans="8:8" s="32" customFormat="1" ht="12.75" customHeight="1" x14ac:dyDescent="0.2">
      <c r="H6990" s="36"/>
    </row>
    <row r="6991" spans="8:8" s="32" customFormat="1" ht="12.75" customHeight="1" x14ac:dyDescent="0.2">
      <c r="H6991" s="36"/>
    </row>
    <row r="6992" spans="8:8" s="32" customFormat="1" ht="12.75" customHeight="1" x14ac:dyDescent="0.2">
      <c r="H6992" s="36"/>
    </row>
    <row r="6993" spans="8:8" s="32" customFormat="1" ht="12.75" customHeight="1" x14ac:dyDescent="0.2">
      <c r="H6993" s="36"/>
    </row>
    <row r="6994" spans="8:8" s="32" customFormat="1" ht="12.75" customHeight="1" x14ac:dyDescent="0.2">
      <c r="H6994" s="36"/>
    </row>
    <row r="6995" spans="8:8" s="32" customFormat="1" ht="12.75" customHeight="1" x14ac:dyDescent="0.2">
      <c r="H6995" s="36"/>
    </row>
    <row r="6996" spans="8:8" s="32" customFormat="1" ht="12.75" customHeight="1" x14ac:dyDescent="0.2">
      <c r="H6996" s="36"/>
    </row>
    <row r="6997" spans="8:8" s="32" customFormat="1" ht="12.75" customHeight="1" x14ac:dyDescent="0.2">
      <c r="H6997" s="36"/>
    </row>
    <row r="6998" spans="8:8" s="32" customFormat="1" ht="12.75" customHeight="1" x14ac:dyDescent="0.2">
      <c r="H6998" s="36"/>
    </row>
    <row r="6999" spans="8:8" s="32" customFormat="1" ht="12.75" customHeight="1" x14ac:dyDescent="0.2">
      <c r="H6999" s="36"/>
    </row>
    <row r="7000" spans="8:8" s="32" customFormat="1" ht="12.75" customHeight="1" x14ac:dyDescent="0.2">
      <c r="H7000" s="36"/>
    </row>
    <row r="7001" spans="8:8" s="32" customFormat="1" ht="12.75" customHeight="1" x14ac:dyDescent="0.2">
      <c r="H7001" s="36"/>
    </row>
    <row r="7002" spans="8:8" s="32" customFormat="1" ht="12.75" customHeight="1" x14ac:dyDescent="0.2">
      <c r="H7002" s="36"/>
    </row>
    <row r="7003" spans="8:8" s="32" customFormat="1" ht="12.75" customHeight="1" x14ac:dyDescent="0.2">
      <c r="H7003" s="36"/>
    </row>
    <row r="7004" spans="8:8" s="32" customFormat="1" ht="12.75" customHeight="1" x14ac:dyDescent="0.2">
      <c r="H7004" s="36"/>
    </row>
    <row r="7005" spans="8:8" s="32" customFormat="1" ht="12.75" customHeight="1" x14ac:dyDescent="0.2">
      <c r="H7005" s="36"/>
    </row>
    <row r="7006" spans="8:8" s="32" customFormat="1" ht="12.75" customHeight="1" x14ac:dyDescent="0.2">
      <c r="H7006" s="36"/>
    </row>
    <row r="7007" spans="8:8" s="32" customFormat="1" ht="12.75" customHeight="1" x14ac:dyDescent="0.2">
      <c r="H7007" s="36"/>
    </row>
    <row r="7008" spans="8:8" s="32" customFormat="1" ht="12.75" customHeight="1" x14ac:dyDescent="0.2">
      <c r="H7008" s="36"/>
    </row>
    <row r="7009" spans="8:8" s="32" customFormat="1" ht="12.75" customHeight="1" x14ac:dyDescent="0.2">
      <c r="H7009" s="36"/>
    </row>
    <row r="7010" spans="8:8" s="32" customFormat="1" ht="12.75" customHeight="1" x14ac:dyDescent="0.2">
      <c r="H7010" s="36"/>
    </row>
    <row r="7011" spans="8:8" s="32" customFormat="1" ht="12.75" customHeight="1" x14ac:dyDescent="0.2">
      <c r="H7011" s="36"/>
    </row>
    <row r="7012" spans="8:8" s="32" customFormat="1" ht="12.75" customHeight="1" x14ac:dyDescent="0.2">
      <c r="H7012" s="36"/>
    </row>
    <row r="7013" spans="8:8" s="32" customFormat="1" ht="12.75" customHeight="1" x14ac:dyDescent="0.2">
      <c r="H7013" s="36"/>
    </row>
    <row r="7014" spans="8:8" s="32" customFormat="1" ht="12.75" customHeight="1" x14ac:dyDescent="0.2">
      <c r="H7014" s="36"/>
    </row>
    <row r="7015" spans="8:8" s="32" customFormat="1" ht="12.75" customHeight="1" x14ac:dyDescent="0.2">
      <c r="H7015" s="36"/>
    </row>
    <row r="7016" spans="8:8" s="32" customFormat="1" ht="12.75" customHeight="1" x14ac:dyDescent="0.2">
      <c r="H7016" s="36"/>
    </row>
    <row r="7017" spans="8:8" s="32" customFormat="1" ht="12.75" customHeight="1" x14ac:dyDescent="0.2">
      <c r="H7017" s="36"/>
    </row>
    <row r="7018" spans="8:8" s="32" customFormat="1" ht="12.75" customHeight="1" x14ac:dyDescent="0.2">
      <c r="H7018" s="36"/>
    </row>
    <row r="7019" spans="8:8" s="32" customFormat="1" ht="12.75" customHeight="1" x14ac:dyDescent="0.2">
      <c r="H7019" s="36"/>
    </row>
    <row r="7020" spans="8:8" s="32" customFormat="1" ht="12.75" customHeight="1" x14ac:dyDescent="0.2">
      <c r="H7020" s="36"/>
    </row>
    <row r="7021" spans="8:8" s="32" customFormat="1" ht="12.75" customHeight="1" x14ac:dyDescent="0.2">
      <c r="H7021" s="36"/>
    </row>
    <row r="7022" spans="8:8" s="32" customFormat="1" ht="12.75" customHeight="1" x14ac:dyDescent="0.2">
      <c r="H7022" s="36"/>
    </row>
    <row r="7023" spans="8:8" s="32" customFormat="1" ht="12.75" customHeight="1" x14ac:dyDescent="0.2">
      <c r="H7023" s="36"/>
    </row>
    <row r="7024" spans="8:8" s="32" customFormat="1" ht="12.75" customHeight="1" x14ac:dyDescent="0.2">
      <c r="H7024" s="36"/>
    </row>
    <row r="7025" spans="8:8" s="32" customFormat="1" ht="12.75" customHeight="1" x14ac:dyDescent="0.2">
      <c r="H7025" s="36"/>
    </row>
    <row r="7026" spans="8:8" s="32" customFormat="1" ht="12.75" customHeight="1" x14ac:dyDescent="0.2">
      <c r="H7026" s="36"/>
    </row>
    <row r="7027" spans="8:8" s="32" customFormat="1" ht="12.75" customHeight="1" x14ac:dyDescent="0.2">
      <c r="H7027" s="36"/>
    </row>
    <row r="7028" spans="8:8" s="32" customFormat="1" ht="12.75" customHeight="1" x14ac:dyDescent="0.2">
      <c r="H7028" s="36"/>
    </row>
    <row r="7029" spans="8:8" s="32" customFormat="1" ht="12.75" customHeight="1" x14ac:dyDescent="0.2">
      <c r="H7029" s="36"/>
    </row>
    <row r="7030" spans="8:8" s="32" customFormat="1" ht="12.75" customHeight="1" x14ac:dyDescent="0.2">
      <c r="H7030" s="36"/>
    </row>
    <row r="7031" spans="8:8" s="32" customFormat="1" ht="12.75" customHeight="1" x14ac:dyDescent="0.2">
      <c r="H7031" s="36"/>
    </row>
    <row r="7032" spans="8:8" s="32" customFormat="1" ht="12.75" customHeight="1" x14ac:dyDescent="0.2">
      <c r="H7032" s="36"/>
    </row>
    <row r="7033" spans="8:8" s="32" customFormat="1" ht="12.75" customHeight="1" x14ac:dyDescent="0.2">
      <c r="H7033" s="36"/>
    </row>
    <row r="7034" spans="8:8" s="32" customFormat="1" ht="12.75" customHeight="1" x14ac:dyDescent="0.2">
      <c r="H7034" s="36"/>
    </row>
    <row r="7035" spans="8:8" s="32" customFormat="1" ht="12.75" customHeight="1" x14ac:dyDescent="0.2">
      <c r="H7035" s="36"/>
    </row>
    <row r="7036" spans="8:8" s="32" customFormat="1" ht="12.75" customHeight="1" x14ac:dyDescent="0.2">
      <c r="H7036" s="36"/>
    </row>
    <row r="7037" spans="8:8" s="32" customFormat="1" ht="12.75" customHeight="1" x14ac:dyDescent="0.2">
      <c r="H7037" s="36"/>
    </row>
    <row r="7038" spans="8:8" s="32" customFormat="1" ht="12.75" customHeight="1" x14ac:dyDescent="0.2">
      <c r="H7038" s="36"/>
    </row>
    <row r="7039" spans="8:8" s="32" customFormat="1" ht="12.75" customHeight="1" x14ac:dyDescent="0.2">
      <c r="H7039" s="36"/>
    </row>
    <row r="7040" spans="8:8" s="32" customFormat="1" ht="12.75" customHeight="1" x14ac:dyDescent="0.2">
      <c r="H7040" s="36"/>
    </row>
    <row r="7041" spans="8:8" s="32" customFormat="1" ht="12.75" customHeight="1" x14ac:dyDescent="0.2">
      <c r="H7041" s="36"/>
    </row>
    <row r="7042" spans="8:8" s="32" customFormat="1" ht="12.75" customHeight="1" x14ac:dyDescent="0.2">
      <c r="H7042" s="36"/>
    </row>
    <row r="7043" spans="8:8" s="32" customFormat="1" ht="12.75" customHeight="1" x14ac:dyDescent="0.2">
      <c r="H7043" s="36"/>
    </row>
    <row r="7044" spans="8:8" s="32" customFormat="1" ht="12.75" customHeight="1" x14ac:dyDescent="0.2">
      <c r="H7044" s="36"/>
    </row>
    <row r="7045" spans="8:8" s="32" customFormat="1" ht="12.75" customHeight="1" x14ac:dyDescent="0.2">
      <c r="H7045" s="36"/>
    </row>
    <row r="7046" spans="8:8" s="32" customFormat="1" ht="12.75" customHeight="1" x14ac:dyDescent="0.2">
      <c r="H7046" s="36"/>
    </row>
    <row r="7047" spans="8:8" s="32" customFormat="1" ht="12.75" customHeight="1" x14ac:dyDescent="0.2">
      <c r="H7047" s="36"/>
    </row>
    <row r="7048" spans="8:8" s="32" customFormat="1" ht="12.75" customHeight="1" x14ac:dyDescent="0.2">
      <c r="H7048" s="36"/>
    </row>
    <row r="7049" spans="8:8" s="32" customFormat="1" ht="12.75" customHeight="1" x14ac:dyDescent="0.2">
      <c r="H7049" s="36"/>
    </row>
    <row r="7050" spans="8:8" s="32" customFormat="1" ht="12.75" customHeight="1" x14ac:dyDescent="0.2">
      <c r="H7050" s="36"/>
    </row>
    <row r="7051" spans="8:8" s="32" customFormat="1" ht="12.75" customHeight="1" x14ac:dyDescent="0.2">
      <c r="H7051" s="36"/>
    </row>
    <row r="7052" spans="8:8" s="32" customFormat="1" ht="12.75" customHeight="1" x14ac:dyDescent="0.2">
      <c r="H7052" s="36"/>
    </row>
    <row r="7053" spans="8:8" s="32" customFormat="1" ht="12.75" customHeight="1" x14ac:dyDescent="0.2">
      <c r="H7053" s="36"/>
    </row>
    <row r="7054" spans="8:8" s="32" customFormat="1" ht="12.75" customHeight="1" x14ac:dyDescent="0.2">
      <c r="H7054" s="36"/>
    </row>
    <row r="7055" spans="8:8" s="32" customFormat="1" ht="12.75" customHeight="1" x14ac:dyDescent="0.2">
      <c r="H7055" s="36"/>
    </row>
    <row r="7056" spans="8:8" s="32" customFormat="1" ht="12.75" customHeight="1" x14ac:dyDescent="0.2">
      <c r="H7056" s="36"/>
    </row>
    <row r="7057" spans="8:8" s="32" customFormat="1" ht="12.75" customHeight="1" x14ac:dyDescent="0.2">
      <c r="H7057" s="36"/>
    </row>
    <row r="7058" spans="8:8" s="32" customFormat="1" ht="12.75" customHeight="1" x14ac:dyDescent="0.2">
      <c r="H7058" s="36"/>
    </row>
    <row r="7059" spans="8:8" s="32" customFormat="1" ht="12.75" customHeight="1" x14ac:dyDescent="0.2">
      <c r="H7059" s="36"/>
    </row>
    <row r="7060" spans="8:8" s="32" customFormat="1" ht="12.75" customHeight="1" x14ac:dyDescent="0.2">
      <c r="H7060" s="36"/>
    </row>
    <row r="7061" spans="8:8" s="32" customFormat="1" ht="12.75" customHeight="1" x14ac:dyDescent="0.2">
      <c r="H7061" s="36"/>
    </row>
    <row r="7062" spans="8:8" s="32" customFormat="1" ht="12.75" customHeight="1" x14ac:dyDescent="0.2">
      <c r="H7062" s="36"/>
    </row>
    <row r="7063" spans="8:8" s="32" customFormat="1" ht="12.75" customHeight="1" x14ac:dyDescent="0.2">
      <c r="H7063" s="36"/>
    </row>
    <row r="7064" spans="8:8" s="32" customFormat="1" ht="12.75" customHeight="1" x14ac:dyDescent="0.2">
      <c r="H7064" s="36"/>
    </row>
    <row r="7065" spans="8:8" s="32" customFormat="1" ht="12.75" customHeight="1" x14ac:dyDescent="0.2">
      <c r="H7065" s="36"/>
    </row>
    <row r="7066" spans="8:8" s="32" customFormat="1" ht="12.75" customHeight="1" x14ac:dyDescent="0.2">
      <c r="H7066" s="36"/>
    </row>
    <row r="7067" spans="8:8" s="32" customFormat="1" ht="12.75" customHeight="1" x14ac:dyDescent="0.2">
      <c r="H7067" s="36"/>
    </row>
    <row r="7068" spans="8:8" s="32" customFormat="1" ht="12.75" customHeight="1" x14ac:dyDescent="0.2">
      <c r="H7068" s="36"/>
    </row>
    <row r="7069" spans="8:8" s="32" customFormat="1" ht="12.75" customHeight="1" x14ac:dyDescent="0.2">
      <c r="H7069" s="36"/>
    </row>
    <row r="7070" spans="8:8" s="32" customFormat="1" ht="12.75" customHeight="1" x14ac:dyDescent="0.2">
      <c r="H7070" s="36"/>
    </row>
    <row r="7071" spans="8:8" s="32" customFormat="1" ht="12.75" customHeight="1" x14ac:dyDescent="0.2">
      <c r="H7071" s="36"/>
    </row>
    <row r="7072" spans="8:8" s="32" customFormat="1" ht="12.75" customHeight="1" x14ac:dyDescent="0.2">
      <c r="H7072" s="36"/>
    </row>
    <row r="7073" spans="8:8" s="32" customFormat="1" ht="12.75" customHeight="1" x14ac:dyDescent="0.2">
      <c r="H7073" s="36"/>
    </row>
    <row r="7074" spans="8:8" s="32" customFormat="1" ht="12.75" customHeight="1" x14ac:dyDescent="0.2">
      <c r="H7074" s="36"/>
    </row>
    <row r="7075" spans="8:8" s="32" customFormat="1" ht="12.75" customHeight="1" x14ac:dyDescent="0.2">
      <c r="H7075" s="36"/>
    </row>
    <row r="7076" spans="8:8" s="32" customFormat="1" ht="12.75" customHeight="1" x14ac:dyDescent="0.2">
      <c r="H7076" s="36"/>
    </row>
    <row r="7077" spans="8:8" s="32" customFormat="1" ht="12.75" customHeight="1" x14ac:dyDescent="0.2">
      <c r="H7077" s="36"/>
    </row>
    <row r="7078" spans="8:8" s="32" customFormat="1" ht="12.75" customHeight="1" x14ac:dyDescent="0.2">
      <c r="H7078" s="36"/>
    </row>
    <row r="7079" spans="8:8" s="32" customFormat="1" ht="12.75" customHeight="1" x14ac:dyDescent="0.2">
      <c r="H7079" s="36"/>
    </row>
    <row r="7080" spans="8:8" s="32" customFormat="1" ht="12.75" customHeight="1" x14ac:dyDescent="0.2">
      <c r="H7080" s="36"/>
    </row>
    <row r="7081" spans="8:8" s="32" customFormat="1" ht="12.75" customHeight="1" x14ac:dyDescent="0.2">
      <c r="H7081" s="36"/>
    </row>
    <row r="7082" spans="8:8" s="32" customFormat="1" ht="12.75" customHeight="1" x14ac:dyDescent="0.2">
      <c r="H7082" s="36"/>
    </row>
    <row r="7083" spans="8:8" s="32" customFormat="1" ht="12.75" customHeight="1" x14ac:dyDescent="0.2">
      <c r="H7083" s="36"/>
    </row>
    <row r="7084" spans="8:8" s="32" customFormat="1" ht="12.75" customHeight="1" x14ac:dyDescent="0.2">
      <c r="H7084" s="36"/>
    </row>
    <row r="7085" spans="8:8" s="32" customFormat="1" ht="12.75" customHeight="1" x14ac:dyDescent="0.2">
      <c r="H7085" s="36"/>
    </row>
    <row r="7086" spans="8:8" s="32" customFormat="1" ht="12.75" customHeight="1" x14ac:dyDescent="0.2">
      <c r="H7086" s="36"/>
    </row>
    <row r="7087" spans="8:8" s="32" customFormat="1" ht="12.75" customHeight="1" x14ac:dyDescent="0.2">
      <c r="H7087" s="36"/>
    </row>
    <row r="7088" spans="8:8" s="32" customFormat="1" ht="12.75" customHeight="1" x14ac:dyDescent="0.2">
      <c r="H7088" s="36"/>
    </row>
    <row r="7089" spans="8:8" s="32" customFormat="1" ht="12.75" customHeight="1" x14ac:dyDescent="0.2">
      <c r="H7089" s="36"/>
    </row>
    <row r="7090" spans="8:8" s="32" customFormat="1" ht="12.75" customHeight="1" x14ac:dyDescent="0.2">
      <c r="H7090" s="36"/>
    </row>
    <row r="7091" spans="8:8" s="32" customFormat="1" ht="12.75" customHeight="1" x14ac:dyDescent="0.2">
      <c r="H7091" s="36"/>
    </row>
    <row r="7092" spans="8:8" s="32" customFormat="1" ht="12.75" customHeight="1" x14ac:dyDescent="0.2">
      <c r="H7092" s="36"/>
    </row>
    <row r="7093" spans="8:8" s="32" customFormat="1" ht="12.75" customHeight="1" x14ac:dyDescent="0.2">
      <c r="H7093" s="36"/>
    </row>
    <row r="7094" spans="8:8" s="32" customFormat="1" ht="12.75" customHeight="1" x14ac:dyDescent="0.2">
      <c r="H7094" s="36"/>
    </row>
    <row r="7095" spans="8:8" s="32" customFormat="1" ht="12.75" customHeight="1" x14ac:dyDescent="0.2">
      <c r="H7095" s="36"/>
    </row>
    <row r="7096" spans="8:8" s="32" customFormat="1" ht="12.75" customHeight="1" x14ac:dyDescent="0.2">
      <c r="H7096" s="36"/>
    </row>
    <row r="7097" spans="8:8" s="32" customFormat="1" ht="12.75" customHeight="1" x14ac:dyDescent="0.2">
      <c r="H7097" s="36"/>
    </row>
    <row r="7098" spans="8:8" s="32" customFormat="1" ht="12.75" customHeight="1" x14ac:dyDescent="0.2">
      <c r="H7098" s="36"/>
    </row>
    <row r="7099" spans="8:8" s="32" customFormat="1" ht="12.75" customHeight="1" x14ac:dyDescent="0.2">
      <c r="H7099" s="36"/>
    </row>
    <row r="7100" spans="8:8" s="32" customFormat="1" ht="12.75" customHeight="1" x14ac:dyDescent="0.2">
      <c r="H7100" s="36"/>
    </row>
    <row r="7101" spans="8:8" s="32" customFormat="1" ht="12.75" customHeight="1" x14ac:dyDescent="0.2">
      <c r="H7101" s="36"/>
    </row>
    <row r="7102" spans="8:8" s="32" customFormat="1" ht="12.75" customHeight="1" x14ac:dyDescent="0.2">
      <c r="H7102" s="36"/>
    </row>
    <row r="7103" spans="8:8" s="32" customFormat="1" ht="12.75" customHeight="1" x14ac:dyDescent="0.2">
      <c r="H7103" s="36"/>
    </row>
    <row r="7104" spans="8:8" s="32" customFormat="1" ht="12.75" customHeight="1" x14ac:dyDescent="0.2">
      <c r="H7104" s="36"/>
    </row>
    <row r="7105" spans="8:8" s="32" customFormat="1" ht="12.75" customHeight="1" x14ac:dyDescent="0.2">
      <c r="H7105" s="36"/>
    </row>
    <row r="7106" spans="8:8" s="32" customFormat="1" ht="12.75" customHeight="1" x14ac:dyDescent="0.2">
      <c r="H7106" s="36"/>
    </row>
    <row r="7107" spans="8:8" s="32" customFormat="1" ht="12.75" customHeight="1" x14ac:dyDescent="0.2">
      <c r="H7107" s="36"/>
    </row>
    <row r="7108" spans="8:8" s="32" customFormat="1" ht="12.75" customHeight="1" x14ac:dyDescent="0.2">
      <c r="H7108" s="36"/>
    </row>
    <row r="7109" spans="8:8" s="32" customFormat="1" ht="12.75" customHeight="1" x14ac:dyDescent="0.2">
      <c r="H7109" s="36"/>
    </row>
    <row r="7110" spans="8:8" s="32" customFormat="1" ht="12.75" customHeight="1" x14ac:dyDescent="0.2">
      <c r="H7110" s="36"/>
    </row>
    <row r="7111" spans="8:8" s="32" customFormat="1" ht="12.75" customHeight="1" x14ac:dyDescent="0.2">
      <c r="H7111" s="36"/>
    </row>
    <row r="7112" spans="8:8" s="32" customFormat="1" ht="12.75" customHeight="1" x14ac:dyDescent="0.2">
      <c r="H7112" s="36"/>
    </row>
    <row r="7113" spans="8:8" s="32" customFormat="1" ht="12.75" customHeight="1" x14ac:dyDescent="0.2">
      <c r="H7113" s="36"/>
    </row>
    <row r="7114" spans="8:8" s="32" customFormat="1" ht="12.75" customHeight="1" x14ac:dyDescent="0.2">
      <c r="H7114" s="36"/>
    </row>
    <row r="7115" spans="8:8" s="32" customFormat="1" ht="12.75" customHeight="1" x14ac:dyDescent="0.2">
      <c r="H7115" s="36"/>
    </row>
    <row r="7116" spans="8:8" s="32" customFormat="1" ht="12.75" customHeight="1" x14ac:dyDescent="0.2">
      <c r="H7116" s="36"/>
    </row>
    <row r="7117" spans="8:8" s="32" customFormat="1" ht="12.75" customHeight="1" x14ac:dyDescent="0.2">
      <c r="H7117" s="36"/>
    </row>
    <row r="7118" spans="8:8" s="32" customFormat="1" ht="12.75" customHeight="1" x14ac:dyDescent="0.2">
      <c r="H7118" s="36"/>
    </row>
    <row r="7119" spans="8:8" s="32" customFormat="1" ht="12.75" customHeight="1" x14ac:dyDescent="0.2">
      <c r="H7119" s="36"/>
    </row>
    <row r="7120" spans="8:8" s="32" customFormat="1" ht="12.75" customHeight="1" x14ac:dyDescent="0.2">
      <c r="H7120" s="36"/>
    </row>
    <row r="7121" spans="8:8" s="32" customFormat="1" ht="12.75" customHeight="1" x14ac:dyDescent="0.2">
      <c r="H7121" s="36"/>
    </row>
    <row r="7122" spans="8:8" s="32" customFormat="1" ht="12.75" customHeight="1" x14ac:dyDescent="0.2">
      <c r="H7122" s="36"/>
    </row>
    <row r="7123" spans="8:8" s="32" customFormat="1" ht="12.75" customHeight="1" x14ac:dyDescent="0.2">
      <c r="H7123" s="36"/>
    </row>
    <row r="7124" spans="8:8" s="32" customFormat="1" ht="12.75" customHeight="1" x14ac:dyDescent="0.2">
      <c r="H7124" s="36"/>
    </row>
    <row r="7125" spans="8:8" s="32" customFormat="1" ht="12.75" customHeight="1" x14ac:dyDescent="0.2">
      <c r="H7125" s="36"/>
    </row>
    <row r="7126" spans="8:8" s="32" customFormat="1" ht="12.75" customHeight="1" x14ac:dyDescent="0.2">
      <c r="H7126" s="36"/>
    </row>
    <row r="7127" spans="8:8" s="32" customFormat="1" ht="12.75" customHeight="1" x14ac:dyDescent="0.2">
      <c r="H7127" s="36"/>
    </row>
    <row r="7128" spans="8:8" s="32" customFormat="1" ht="12.75" customHeight="1" x14ac:dyDescent="0.2">
      <c r="H7128" s="36"/>
    </row>
    <row r="7129" spans="8:8" s="32" customFormat="1" ht="12.75" customHeight="1" x14ac:dyDescent="0.2">
      <c r="H7129" s="36"/>
    </row>
    <row r="7130" spans="8:8" s="32" customFormat="1" ht="12.75" customHeight="1" x14ac:dyDescent="0.2">
      <c r="H7130" s="36"/>
    </row>
    <row r="7131" spans="8:8" s="32" customFormat="1" ht="12.75" customHeight="1" x14ac:dyDescent="0.2">
      <c r="H7131" s="36"/>
    </row>
    <row r="7132" spans="8:8" s="32" customFormat="1" ht="12.75" customHeight="1" x14ac:dyDescent="0.2">
      <c r="H7132" s="36"/>
    </row>
    <row r="7133" spans="8:8" s="32" customFormat="1" ht="12.75" customHeight="1" x14ac:dyDescent="0.2">
      <c r="H7133" s="36"/>
    </row>
    <row r="7134" spans="8:8" s="32" customFormat="1" ht="12.75" customHeight="1" x14ac:dyDescent="0.2">
      <c r="H7134" s="36"/>
    </row>
    <row r="7135" spans="8:8" s="32" customFormat="1" ht="12.75" customHeight="1" x14ac:dyDescent="0.2">
      <c r="H7135" s="36"/>
    </row>
    <row r="7136" spans="8:8" s="32" customFormat="1" ht="12.75" customHeight="1" x14ac:dyDescent="0.2">
      <c r="H7136" s="36"/>
    </row>
    <row r="7137" spans="8:8" s="32" customFormat="1" ht="12.75" customHeight="1" x14ac:dyDescent="0.2">
      <c r="H7137" s="36"/>
    </row>
    <row r="7138" spans="8:8" s="32" customFormat="1" ht="12.75" customHeight="1" x14ac:dyDescent="0.2">
      <c r="H7138" s="36"/>
    </row>
    <row r="7139" spans="8:8" s="32" customFormat="1" ht="12.75" customHeight="1" x14ac:dyDescent="0.2">
      <c r="H7139" s="36"/>
    </row>
    <row r="7140" spans="8:8" s="32" customFormat="1" ht="12.75" customHeight="1" x14ac:dyDescent="0.2">
      <c r="H7140" s="36"/>
    </row>
    <row r="7141" spans="8:8" s="32" customFormat="1" ht="12.75" customHeight="1" x14ac:dyDescent="0.2">
      <c r="H7141" s="36"/>
    </row>
    <row r="7142" spans="8:8" s="32" customFormat="1" ht="12.75" customHeight="1" x14ac:dyDescent="0.2">
      <c r="H7142" s="36"/>
    </row>
    <row r="7143" spans="8:8" s="32" customFormat="1" ht="12.75" customHeight="1" x14ac:dyDescent="0.2">
      <c r="H7143" s="36"/>
    </row>
    <row r="7144" spans="8:8" s="32" customFormat="1" ht="12.75" customHeight="1" x14ac:dyDescent="0.2">
      <c r="H7144" s="36"/>
    </row>
    <row r="7145" spans="8:8" s="32" customFormat="1" ht="12.75" customHeight="1" x14ac:dyDescent="0.2">
      <c r="H7145" s="36"/>
    </row>
    <row r="7146" spans="8:8" s="32" customFormat="1" ht="12.75" customHeight="1" x14ac:dyDescent="0.2">
      <c r="H7146" s="36"/>
    </row>
    <row r="7147" spans="8:8" s="32" customFormat="1" ht="12.75" customHeight="1" x14ac:dyDescent="0.2">
      <c r="H7147" s="36"/>
    </row>
    <row r="7148" spans="8:8" s="32" customFormat="1" ht="12.75" customHeight="1" x14ac:dyDescent="0.2">
      <c r="H7148" s="36"/>
    </row>
    <row r="7149" spans="8:8" s="32" customFormat="1" ht="12.75" customHeight="1" x14ac:dyDescent="0.2">
      <c r="H7149" s="36"/>
    </row>
    <row r="7150" spans="8:8" s="32" customFormat="1" ht="12.75" customHeight="1" x14ac:dyDescent="0.2">
      <c r="H7150" s="36"/>
    </row>
    <row r="7151" spans="8:8" s="32" customFormat="1" ht="12.75" customHeight="1" x14ac:dyDescent="0.2">
      <c r="H7151" s="36"/>
    </row>
    <row r="7152" spans="8:8" s="32" customFormat="1" ht="12.75" customHeight="1" x14ac:dyDescent="0.2">
      <c r="H7152" s="36"/>
    </row>
    <row r="7153" spans="8:8" s="32" customFormat="1" ht="12.75" customHeight="1" x14ac:dyDescent="0.2">
      <c r="H7153" s="36"/>
    </row>
    <row r="7154" spans="8:8" s="32" customFormat="1" ht="12.75" customHeight="1" x14ac:dyDescent="0.2">
      <c r="H7154" s="36"/>
    </row>
    <row r="7155" spans="8:8" s="32" customFormat="1" ht="12.75" customHeight="1" x14ac:dyDescent="0.2">
      <c r="H7155" s="36"/>
    </row>
    <row r="7156" spans="8:8" s="32" customFormat="1" ht="12.75" customHeight="1" x14ac:dyDescent="0.2">
      <c r="H7156" s="36"/>
    </row>
    <row r="7157" spans="8:8" s="32" customFormat="1" ht="12.75" customHeight="1" x14ac:dyDescent="0.2">
      <c r="H7157" s="36"/>
    </row>
    <row r="7158" spans="8:8" s="32" customFormat="1" ht="12.75" customHeight="1" x14ac:dyDescent="0.2">
      <c r="H7158" s="36"/>
    </row>
    <row r="7159" spans="8:8" s="32" customFormat="1" ht="12.75" customHeight="1" x14ac:dyDescent="0.2">
      <c r="H7159" s="36"/>
    </row>
    <row r="7160" spans="8:8" s="32" customFormat="1" ht="12.75" customHeight="1" x14ac:dyDescent="0.2">
      <c r="H7160" s="36"/>
    </row>
    <row r="7161" spans="8:8" s="32" customFormat="1" ht="12.75" customHeight="1" x14ac:dyDescent="0.2">
      <c r="H7161" s="36"/>
    </row>
    <row r="7162" spans="8:8" s="32" customFormat="1" ht="12.75" customHeight="1" x14ac:dyDescent="0.2">
      <c r="H7162" s="36"/>
    </row>
    <row r="7163" spans="8:8" s="32" customFormat="1" ht="12.75" customHeight="1" x14ac:dyDescent="0.2">
      <c r="H7163" s="36"/>
    </row>
    <row r="7164" spans="8:8" s="32" customFormat="1" ht="12.75" customHeight="1" x14ac:dyDescent="0.2">
      <c r="H7164" s="36"/>
    </row>
    <row r="7165" spans="8:8" s="32" customFormat="1" ht="12.75" customHeight="1" x14ac:dyDescent="0.2">
      <c r="H7165" s="36"/>
    </row>
    <row r="7166" spans="8:8" s="32" customFormat="1" ht="12.75" customHeight="1" x14ac:dyDescent="0.2">
      <c r="H7166" s="36"/>
    </row>
    <row r="7167" spans="8:8" s="32" customFormat="1" ht="12.75" customHeight="1" x14ac:dyDescent="0.2">
      <c r="H7167" s="36"/>
    </row>
    <row r="7168" spans="8:8" s="32" customFormat="1" ht="12.75" customHeight="1" x14ac:dyDescent="0.2">
      <c r="H7168" s="36"/>
    </row>
    <row r="7169" spans="8:8" s="32" customFormat="1" ht="12.75" customHeight="1" x14ac:dyDescent="0.2">
      <c r="H7169" s="36"/>
    </row>
    <row r="7170" spans="8:8" s="32" customFormat="1" ht="12.75" customHeight="1" x14ac:dyDescent="0.2">
      <c r="H7170" s="36"/>
    </row>
    <row r="7171" spans="8:8" s="32" customFormat="1" ht="12.75" customHeight="1" x14ac:dyDescent="0.2">
      <c r="H7171" s="36"/>
    </row>
    <row r="7172" spans="8:8" s="32" customFormat="1" ht="12.75" customHeight="1" x14ac:dyDescent="0.2">
      <c r="H7172" s="36"/>
    </row>
    <row r="7173" spans="8:8" s="32" customFormat="1" ht="12.75" customHeight="1" x14ac:dyDescent="0.2">
      <c r="H7173" s="36"/>
    </row>
    <row r="7174" spans="8:8" s="32" customFormat="1" ht="12.75" customHeight="1" x14ac:dyDescent="0.2">
      <c r="H7174" s="36"/>
    </row>
    <row r="7175" spans="8:8" s="32" customFormat="1" ht="12.75" customHeight="1" x14ac:dyDescent="0.2">
      <c r="H7175" s="36"/>
    </row>
    <row r="7176" spans="8:8" s="32" customFormat="1" ht="12.75" customHeight="1" x14ac:dyDescent="0.2">
      <c r="H7176" s="36"/>
    </row>
    <row r="7177" spans="8:8" s="32" customFormat="1" ht="12.75" customHeight="1" x14ac:dyDescent="0.2">
      <c r="H7177" s="36"/>
    </row>
    <row r="7178" spans="8:8" s="32" customFormat="1" ht="12.75" customHeight="1" x14ac:dyDescent="0.2">
      <c r="H7178" s="36"/>
    </row>
    <row r="7179" spans="8:8" s="32" customFormat="1" ht="12.75" customHeight="1" x14ac:dyDescent="0.2">
      <c r="H7179" s="36"/>
    </row>
    <row r="7180" spans="8:8" s="32" customFormat="1" ht="12.75" customHeight="1" x14ac:dyDescent="0.2">
      <c r="H7180" s="36"/>
    </row>
    <row r="7181" spans="8:8" s="32" customFormat="1" ht="12.75" customHeight="1" x14ac:dyDescent="0.2">
      <c r="H7181" s="36"/>
    </row>
    <row r="7182" spans="8:8" s="32" customFormat="1" ht="12.75" customHeight="1" x14ac:dyDescent="0.2">
      <c r="H7182" s="36"/>
    </row>
    <row r="7183" spans="8:8" s="32" customFormat="1" ht="12.75" customHeight="1" x14ac:dyDescent="0.2">
      <c r="H7183" s="36"/>
    </row>
    <row r="7184" spans="8:8" s="32" customFormat="1" ht="12.75" customHeight="1" x14ac:dyDescent="0.2">
      <c r="H7184" s="36"/>
    </row>
    <row r="7185" spans="8:8" s="32" customFormat="1" ht="12.75" customHeight="1" x14ac:dyDescent="0.2">
      <c r="H7185" s="36"/>
    </row>
    <row r="7186" spans="8:8" s="32" customFormat="1" ht="12.75" customHeight="1" x14ac:dyDescent="0.2">
      <c r="H7186" s="36"/>
    </row>
    <row r="7187" spans="8:8" s="32" customFormat="1" ht="12.75" customHeight="1" x14ac:dyDescent="0.2">
      <c r="H7187" s="36"/>
    </row>
    <row r="7188" spans="8:8" s="32" customFormat="1" ht="12.75" customHeight="1" x14ac:dyDescent="0.2">
      <c r="H7188" s="36"/>
    </row>
    <row r="7189" spans="8:8" s="32" customFormat="1" ht="12.75" customHeight="1" x14ac:dyDescent="0.2">
      <c r="H7189" s="36"/>
    </row>
    <row r="7190" spans="8:8" s="32" customFormat="1" ht="12.75" customHeight="1" x14ac:dyDescent="0.2">
      <c r="H7190" s="36"/>
    </row>
    <row r="7191" spans="8:8" s="32" customFormat="1" ht="12.75" customHeight="1" x14ac:dyDescent="0.2">
      <c r="H7191" s="36"/>
    </row>
    <row r="7192" spans="8:8" s="32" customFormat="1" ht="12.75" customHeight="1" x14ac:dyDescent="0.2">
      <c r="H7192" s="36"/>
    </row>
    <row r="7193" spans="8:8" s="32" customFormat="1" ht="12.75" customHeight="1" x14ac:dyDescent="0.2">
      <c r="H7193" s="36"/>
    </row>
    <row r="7194" spans="8:8" s="32" customFormat="1" ht="12.75" customHeight="1" x14ac:dyDescent="0.2">
      <c r="H7194" s="36"/>
    </row>
    <row r="7195" spans="8:8" s="32" customFormat="1" ht="12.75" customHeight="1" x14ac:dyDescent="0.2">
      <c r="H7195" s="36"/>
    </row>
    <row r="7196" spans="8:8" s="32" customFormat="1" ht="12.75" customHeight="1" x14ac:dyDescent="0.2">
      <c r="H7196" s="36"/>
    </row>
    <row r="7197" spans="8:8" s="32" customFormat="1" ht="12.75" customHeight="1" x14ac:dyDescent="0.2">
      <c r="H7197" s="36"/>
    </row>
    <row r="7198" spans="8:8" s="32" customFormat="1" ht="12.75" customHeight="1" x14ac:dyDescent="0.2">
      <c r="H7198" s="36"/>
    </row>
    <row r="7199" spans="8:8" s="32" customFormat="1" ht="12.75" customHeight="1" x14ac:dyDescent="0.2">
      <c r="H7199" s="36"/>
    </row>
    <row r="7200" spans="8:8" s="32" customFormat="1" ht="12.75" customHeight="1" x14ac:dyDescent="0.2">
      <c r="H7200" s="36"/>
    </row>
    <row r="7201" spans="8:8" s="32" customFormat="1" ht="12.75" customHeight="1" x14ac:dyDescent="0.2">
      <c r="H7201" s="36"/>
    </row>
    <row r="7202" spans="8:8" s="32" customFormat="1" ht="12.75" customHeight="1" x14ac:dyDescent="0.2">
      <c r="H7202" s="36"/>
    </row>
    <row r="7203" spans="8:8" s="32" customFormat="1" ht="12.75" customHeight="1" x14ac:dyDescent="0.2">
      <c r="H7203" s="36"/>
    </row>
    <row r="7204" spans="8:8" s="32" customFormat="1" ht="12.75" customHeight="1" x14ac:dyDescent="0.2">
      <c r="H7204" s="36"/>
    </row>
    <row r="7205" spans="8:8" s="32" customFormat="1" ht="12.75" customHeight="1" x14ac:dyDescent="0.2">
      <c r="H7205" s="36"/>
    </row>
    <row r="7206" spans="8:8" s="32" customFormat="1" ht="12.75" customHeight="1" x14ac:dyDescent="0.2">
      <c r="H7206" s="36"/>
    </row>
    <row r="7207" spans="8:8" s="32" customFormat="1" ht="12.75" customHeight="1" x14ac:dyDescent="0.2">
      <c r="H7207" s="36"/>
    </row>
    <row r="7208" spans="8:8" s="32" customFormat="1" ht="12.75" customHeight="1" x14ac:dyDescent="0.2">
      <c r="H7208" s="36"/>
    </row>
    <row r="7209" spans="8:8" s="32" customFormat="1" ht="12.75" customHeight="1" x14ac:dyDescent="0.2">
      <c r="H7209" s="36"/>
    </row>
    <row r="7210" spans="8:8" s="32" customFormat="1" ht="12.75" customHeight="1" x14ac:dyDescent="0.2">
      <c r="H7210" s="36"/>
    </row>
    <row r="7211" spans="8:8" s="32" customFormat="1" ht="12.75" customHeight="1" x14ac:dyDescent="0.2">
      <c r="H7211" s="36"/>
    </row>
    <row r="7212" spans="8:8" s="32" customFormat="1" ht="12.75" customHeight="1" x14ac:dyDescent="0.2">
      <c r="H7212" s="36"/>
    </row>
    <row r="7213" spans="8:8" s="32" customFormat="1" ht="12.75" customHeight="1" x14ac:dyDescent="0.2">
      <c r="H7213" s="36"/>
    </row>
    <row r="7214" spans="8:8" s="32" customFormat="1" ht="12.75" customHeight="1" x14ac:dyDescent="0.2">
      <c r="H7214" s="36"/>
    </row>
    <row r="7215" spans="8:8" s="32" customFormat="1" ht="12.75" customHeight="1" x14ac:dyDescent="0.2">
      <c r="H7215" s="36"/>
    </row>
    <row r="7216" spans="8:8" s="32" customFormat="1" ht="12.75" customHeight="1" x14ac:dyDescent="0.2">
      <c r="H7216" s="36"/>
    </row>
    <row r="7217" spans="8:8" s="32" customFormat="1" ht="12.75" customHeight="1" x14ac:dyDescent="0.2">
      <c r="H7217" s="36"/>
    </row>
    <row r="7218" spans="8:8" s="32" customFormat="1" ht="12.75" customHeight="1" x14ac:dyDescent="0.2">
      <c r="H7218" s="36"/>
    </row>
    <row r="7219" spans="8:8" s="32" customFormat="1" ht="12.75" customHeight="1" x14ac:dyDescent="0.2">
      <c r="H7219" s="36"/>
    </row>
    <row r="7220" spans="8:8" s="32" customFormat="1" ht="12.75" customHeight="1" x14ac:dyDescent="0.2">
      <c r="H7220" s="36"/>
    </row>
    <row r="7221" spans="8:8" s="32" customFormat="1" ht="12.75" customHeight="1" x14ac:dyDescent="0.2">
      <c r="H7221" s="36"/>
    </row>
    <row r="7222" spans="8:8" s="32" customFormat="1" ht="12.75" customHeight="1" x14ac:dyDescent="0.2">
      <c r="H7222" s="36"/>
    </row>
    <row r="7223" spans="8:8" s="32" customFormat="1" ht="12.75" customHeight="1" x14ac:dyDescent="0.2">
      <c r="H7223" s="36"/>
    </row>
    <row r="7224" spans="8:8" s="32" customFormat="1" ht="12.75" customHeight="1" x14ac:dyDescent="0.2">
      <c r="H7224" s="36"/>
    </row>
    <row r="7225" spans="8:8" s="32" customFormat="1" ht="12.75" customHeight="1" x14ac:dyDescent="0.2">
      <c r="H7225" s="36"/>
    </row>
    <row r="7226" spans="8:8" s="32" customFormat="1" ht="12.75" customHeight="1" x14ac:dyDescent="0.2">
      <c r="H7226" s="36"/>
    </row>
    <row r="7227" spans="8:8" s="32" customFormat="1" ht="12.75" customHeight="1" x14ac:dyDescent="0.2">
      <c r="H7227" s="36"/>
    </row>
    <row r="7228" spans="8:8" s="32" customFormat="1" ht="12.75" customHeight="1" x14ac:dyDescent="0.2">
      <c r="H7228" s="36"/>
    </row>
    <row r="7229" spans="8:8" s="32" customFormat="1" ht="12.75" customHeight="1" x14ac:dyDescent="0.2">
      <c r="H7229" s="36"/>
    </row>
    <row r="7230" spans="8:8" s="32" customFormat="1" ht="12.75" customHeight="1" x14ac:dyDescent="0.2">
      <c r="H7230" s="36"/>
    </row>
    <row r="7231" spans="8:8" s="32" customFormat="1" ht="12.75" customHeight="1" x14ac:dyDescent="0.2">
      <c r="H7231" s="36"/>
    </row>
    <row r="7232" spans="8:8" s="32" customFormat="1" ht="12.75" customHeight="1" x14ac:dyDescent="0.2">
      <c r="H7232" s="36"/>
    </row>
    <row r="7233" spans="8:8" s="32" customFormat="1" ht="12.75" customHeight="1" x14ac:dyDescent="0.2">
      <c r="H7233" s="36"/>
    </row>
    <row r="7234" spans="8:8" s="32" customFormat="1" ht="12.75" customHeight="1" x14ac:dyDescent="0.2">
      <c r="H7234" s="36"/>
    </row>
    <row r="7235" spans="8:8" s="32" customFormat="1" ht="12.75" customHeight="1" x14ac:dyDescent="0.2">
      <c r="H7235" s="36"/>
    </row>
    <row r="7236" spans="8:8" s="32" customFormat="1" ht="12.75" customHeight="1" x14ac:dyDescent="0.2">
      <c r="H7236" s="36"/>
    </row>
    <row r="7237" spans="8:8" s="32" customFormat="1" ht="12.75" customHeight="1" x14ac:dyDescent="0.2">
      <c r="H7237" s="36"/>
    </row>
    <row r="7238" spans="8:8" s="32" customFormat="1" ht="12.75" customHeight="1" x14ac:dyDescent="0.2">
      <c r="H7238" s="36"/>
    </row>
    <row r="7239" spans="8:8" s="32" customFormat="1" ht="12.75" customHeight="1" x14ac:dyDescent="0.2">
      <c r="H7239" s="36"/>
    </row>
    <row r="7240" spans="8:8" s="32" customFormat="1" ht="12.75" customHeight="1" x14ac:dyDescent="0.2">
      <c r="H7240" s="36"/>
    </row>
    <row r="7241" spans="8:8" s="32" customFormat="1" ht="12.75" customHeight="1" x14ac:dyDescent="0.2">
      <c r="H7241" s="36"/>
    </row>
    <row r="7242" spans="8:8" s="32" customFormat="1" ht="12.75" customHeight="1" x14ac:dyDescent="0.2">
      <c r="H7242" s="36"/>
    </row>
    <row r="7243" spans="8:8" s="32" customFormat="1" ht="12.75" customHeight="1" x14ac:dyDescent="0.2">
      <c r="H7243" s="36"/>
    </row>
    <row r="7244" spans="8:8" s="32" customFormat="1" ht="12.75" customHeight="1" x14ac:dyDescent="0.2">
      <c r="H7244" s="36"/>
    </row>
    <row r="7245" spans="8:8" s="32" customFormat="1" ht="12.75" customHeight="1" x14ac:dyDescent="0.2">
      <c r="H7245" s="36"/>
    </row>
    <row r="7246" spans="8:8" s="32" customFormat="1" ht="12.75" customHeight="1" x14ac:dyDescent="0.2">
      <c r="H7246" s="36"/>
    </row>
    <row r="7247" spans="8:8" s="32" customFormat="1" ht="12.75" customHeight="1" x14ac:dyDescent="0.2">
      <c r="H7247" s="36"/>
    </row>
    <row r="7248" spans="8:8" s="32" customFormat="1" ht="12.75" customHeight="1" x14ac:dyDescent="0.2">
      <c r="H7248" s="36"/>
    </row>
    <row r="7249" spans="8:8" s="32" customFormat="1" ht="12.75" customHeight="1" x14ac:dyDescent="0.2">
      <c r="H7249" s="36"/>
    </row>
    <row r="7250" spans="8:8" s="32" customFormat="1" ht="12.75" customHeight="1" x14ac:dyDescent="0.2">
      <c r="H7250" s="36"/>
    </row>
    <row r="7251" spans="8:8" s="32" customFormat="1" ht="12.75" customHeight="1" x14ac:dyDescent="0.2">
      <c r="H7251" s="36"/>
    </row>
    <row r="7252" spans="8:8" s="32" customFormat="1" ht="12.75" customHeight="1" x14ac:dyDescent="0.2">
      <c r="H7252" s="36"/>
    </row>
    <row r="7253" spans="8:8" s="32" customFormat="1" ht="12.75" customHeight="1" x14ac:dyDescent="0.2">
      <c r="H7253" s="36"/>
    </row>
    <row r="7254" spans="8:8" s="32" customFormat="1" ht="12.75" customHeight="1" x14ac:dyDescent="0.2">
      <c r="H7254" s="36"/>
    </row>
    <row r="7255" spans="8:8" s="32" customFormat="1" ht="12.75" customHeight="1" x14ac:dyDescent="0.2">
      <c r="H7255" s="36"/>
    </row>
    <row r="7256" spans="8:8" s="32" customFormat="1" ht="12.75" customHeight="1" x14ac:dyDescent="0.2">
      <c r="H7256" s="36"/>
    </row>
    <row r="7257" spans="8:8" s="32" customFormat="1" ht="12.75" customHeight="1" x14ac:dyDescent="0.2">
      <c r="H7257" s="36"/>
    </row>
    <row r="7258" spans="8:8" s="32" customFormat="1" ht="12.75" customHeight="1" x14ac:dyDescent="0.2">
      <c r="H7258" s="36"/>
    </row>
    <row r="7259" spans="8:8" s="32" customFormat="1" ht="12.75" customHeight="1" x14ac:dyDescent="0.2">
      <c r="H7259" s="36"/>
    </row>
    <row r="7260" spans="8:8" s="32" customFormat="1" ht="12.75" customHeight="1" x14ac:dyDescent="0.2">
      <c r="H7260" s="36"/>
    </row>
    <row r="7261" spans="8:8" s="32" customFormat="1" ht="12.75" customHeight="1" x14ac:dyDescent="0.2">
      <c r="H7261" s="36"/>
    </row>
    <row r="7262" spans="8:8" s="32" customFormat="1" ht="12.75" customHeight="1" x14ac:dyDescent="0.2">
      <c r="H7262" s="36"/>
    </row>
    <row r="7263" spans="8:8" s="32" customFormat="1" ht="12.75" customHeight="1" x14ac:dyDescent="0.2">
      <c r="H7263" s="36"/>
    </row>
    <row r="7264" spans="8:8" s="32" customFormat="1" ht="12.75" customHeight="1" x14ac:dyDescent="0.2">
      <c r="H7264" s="36"/>
    </row>
    <row r="7265" spans="8:8" s="32" customFormat="1" ht="12.75" customHeight="1" x14ac:dyDescent="0.2">
      <c r="H7265" s="36"/>
    </row>
    <row r="7266" spans="8:8" s="32" customFormat="1" ht="12.75" customHeight="1" x14ac:dyDescent="0.2">
      <c r="H7266" s="36"/>
    </row>
    <row r="7267" spans="8:8" s="32" customFormat="1" ht="12.75" customHeight="1" x14ac:dyDescent="0.2">
      <c r="H7267" s="36"/>
    </row>
    <row r="7268" spans="8:8" s="32" customFormat="1" ht="12.75" customHeight="1" x14ac:dyDescent="0.2">
      <c r="H7268" s="36"/>
    </row>
    <row r="7269" spans="8:8" s="32" customFormat="1" ht="12.75" customHeight="1" x14ac:dyDescent="0.2">
      <c r="H7269" s="36"/>
    </row>
    <row r="7270" spans="8:8" s="32" customFormat="1" ht="12.75" customHeight="1" x14ac:dyDescent="0.2">
      <c r="H7270" s="36"/>
    </row>
    <row r="7271" spans="8:8" s="32" customFormat="1" ht="12.75" customHeight="1" x14ac:dyDescent="0.2">
      <c r="H7271" s="36"/>
    </row>
    <row r="7272" spans="8:8" s="32" customFormat="1" ht="12.75" customHeight="1" x14ac:dyDescent="0.2">
      <c r="H7272" s="36"/>
    </row>
    <row r="7273" spans="8:8" s="32" customFormat="1" ht="12.75" customHeight="1" x14ac:dyDescent="0.2">
      <c r="H7273" s="36"/>
    </row>
    <row r="7274" spans="8:8" s="32" customFormat="1" ht="12.75" customHeight="1" x14ac:dyDescent="0.2">
      <c r="H7274" s="36"/>
    </row>
    <row r="7275" spans="8:8" s="32" customFormat="1" ht="12.75" customHeight="1" x14ac:dyDescent="0.2">
      <c r="H7275" s="36"/>
    </row>
    <row r="7276" spans="8:8" s="32" customFormat="1" ht="12.75" customHeight="1" x14ac:dyDescent="0.2">
      <c r="H7276" s="36"/>
    </row>
    <row r="7277" spans="8:8" s="32" customFormat="1" ht="12.75" customHeight="1" x14ac:dyDescent="0.2">
      <c r="H7277" s="36"/>
    </row>
    <row r="7278" spans="8:8" s="32" customFormat="1" ht="12.75" customHeight="1" x14ac:dyDescent="0.2">
      <c r="H7278" s="36"/>
    </row>
    <row r="7279" spans="8:8" s="32" customFormat="1" ht="12.75" customHeight="1" x14ac:dyDescent="0.2">
      <c r="H7279" s="36"/>
    </row>
    <row r="7280" spans="8:8" s="32" customFormat="1" ht="12.75" customHeight="1" x14ac:dyDescent="0.2">
      <c r="H7280" s="36"/>
    </row>
    <row r="7281" spans="8:8" s="32" customFormat="1" ht="12.75" customHeight="1" x14ac:dyDescent="0.2">
      <c r="H7281" s="36"/>
    </row>
    <row r="7282" spans="8:8" s="32" customFormat="1" ht="12.75" customHeight="1" x14ac:dyDescent="0.2">
      <c r="H7282" s="36"/>
    </row>
    <row r="7283" spans="8:8" s="32" customFormat="1" ht="12.75" customHeight="1" x14ac:dyDescent="0.2">
      <c r="H7283" s="36"/>
    </row>
    <row r="7284" spans="8:8" s="32" customFormat="1" ht="12.75" customHeight="1" x14ac:dyDescent="0.2">
      <c r="H7284" s="36"/>
    </row>
    <row r="7285" spans="8:8" s="32" customFormat="1" ht="12.75" customHeight="1" x14ac:dyDescent="0.2">
      <c r="H7285" s="36"/>
    </row>
    <row r="7286" spans="8:8" s="32" customFormat="1" ht="12.75" customHeight="1" x14ac:dyDescent="0.2">
      <c r="H7286" s="36"/>
    </row>
    <row r="7287" spans="8:8" s="32" customFormat="1" ht="12.75" customHeight="1" x14ac:dyDescent="0.2">
      <c r="H7287" s="36"/>
    </row>
    <row r="7288" spans="8:8" s="32" customFormat="1" ht="12.75" customHeight="1" x14ac:dyDescent="0.2">
      <c r="H7288" s="36"/>
    </row>
    <row r="7289" spans="8:8" s="32" customFormat="1" ht="12.75" customHeight="1" x14ac:dyDescent="0.2">
      <c r="H7289" s="36"/>
    </row>
    <row r="7290" spans="8:8" s="32" customFormat="1" ht="12.75" customHeight="1" x14ac:dyDescent="0.2">
      <c r="H7290" s="36"/>
    </row>
    <row r="7291" spans="8:8" s="32" customFormat="1" ht="12.75" customHeight="1" x14ac:dyDescent="0.2">
      <c r="H7291" s="36"/>
    </row>
    <row r="7292" spans="8:8" s="32" customFormat="1" ht="12.75" customHeight="1" x14ac:dyDescent="0.2">
      <c r="H7292" s="36"/>
    </row>
    <row r="7293" spans="8:8" s="32" customFormat="1" ht="12.75" customHeight="1" x14ac:dyDescent="0.2">
      <c r="H7293" s="36"/>
    </row>
    <row r="7294" spans="8:8" s="32" customFormat="1" ht="12.75" customHeight="1" x14ac:dyDescent="0.2">
      <c r="H7294" s="36"/>
    </row>
    <row r="7295" spans="8:8" s="32" customFormat="1" ht="12.75" customHeight="1" x14ac:dyDescent="0.2">
      <c r="H7295" s="36"/>
    </row>
    <row r="7296" spans="8:8" s="32" customFormat="1" ht="12.75" customHeight="1" x14ac:dyDescent="0.2">
      <c r="H7296" s="36"/>
    </row>
    <row r="7297" spans="8:8" s="32" customFormat="1" ht="12.75" customHeight="1" x14ac:dyDescent="0.2">
      <c r="H7297" s="36"/>
    </row>
    <row r="7298" spans="8:8" s="32" customFormat="1" ht="12.75" customHeight="1" x14ac:dyDescent="0.2">
      <c r="H7298" s="36"/>
    </row>
    <row r="7299" spans="8:8" s="32" customFormat="1" ht="12.75" customHeight="1" x14ac:dyDescent="0.2">
      <c r="H7299" s="36"/>
    </row>
    <row r="7300" spans="8:8" s="32" customFormat="1" ht="12.75" customHeight="1" x14ac:dyDescent="0.2">
      <c r="H7300" s="36"/>
    </row>
    <row r="7301" spans="8:8" s="32" customFormat="1" ht="12.75" customHeight="1" x14ac:dyDescent="0.2">
      <c r="H7301" s="36"/>
    </row>
    <row r="7302" spans="8:8" s="32" customFormat="1" ht="12.75" customHeight="1" x14ac:dyDescent="0.2">
      <c r="H7302" s="36"/>
    </row>
    <row r="7303" spans="8:8" s="32" customFormat="1" ht="12.75" customHeight="1" x14ac:dyDescent="0.2">
      <c r="H7303" s="36"/>
    </row>
    <row r="7304" spans="8:8" s="32" customFormat="1" ht="12.75" customHeight="1" x14ac:dyDescent="0.2">
      <c r="H7304" s="36"/>
    </row>
    <row r="7305" spans="8:8" s="32" customFormat="1" ht="12.75" customHeight="1" x14ac:dyDescent="0.2">
      <c r="H7305" s="36"/>
    </row>
    <row r="7306" spans="8:8" s="32" customFormat="1" ht="12.75" customHeight="1" x14ac:dyDescent="0.2">
      <c r="H7306" s="36"/>
    </row>
    <row r="7307" spans="8:8" s="32" customFormat="1" ht="12.75" customHeight="1" x14ac:dyDescent="0.2">
      <c r="H7307" s="36"/>
    </row>
    <row r="7308" spans="8:8" s="32" customFormat="1" ht="12.75" customHeight="1" x14ac:dyDescent="0.2">
      <c r="H7308" s="36"/>
    </row>
    <row r="7309" spans="8:8" s="32" customFormat="1" ht="12.75" customHeight="1" x14ac:dyDescent="0.2">
      <c r="H7309" s="36"/>
    </row>
    <row r="7310" spans="8:8" s="32" customFormat="1" ht="12.75" customHeight="1" x14ac:dyDescent="0.2">
      <c r="H7310" s="36"/>
    </row>
    <row r="7311" spans="8:8" s="32" customFormat="1" ht="12.75" customHeight="1" x14ac:dyDescent="0.2">
      <c r="H7311" s="36"/>
    </row>
    <row r="7312" spans="8:8" s="32" customFormat="1" ht="12.75" customHeight="1" x14ac:dyDescent="0.2">
      <c r="H7312" s="36"/>
    </row>
    <row r="7313" spans="8:8" s="32" customFormat="1" ht="12.75" customHeight="1" x14ac:dyDescent="0.2">
      <c r="H7313" s="36"/>
    </row>
    <row r="7314" spans="8:8" s="32" customFormat="1" ht="12.75" customHeight="1" x14ac:dyDescent="0.2">
      <c r="H7314" s="36"/>
    </row>
    <row r="7315" spans="8:8" s="32" customFormat="1" ht="12.75" customHeight="1" x14ac:dyDescent="0.2">
      <c r="H7315" s="36"/>
    </row>
    <row r="7316" spans="8:8" s="32" customFormat="1" ht="12.75" customHeight="1" x14ac:dyDescent="0.2">
      <c r="H7316" s="36"/>
    </row>
    <row r="7317" spans="8:8" s="32" customFormat="1" ht="12.75" customHeight="1" x14ac:dyDescent="0.2">
      <c r="H7317" s="36"/>
    </row>
    <row r="7318" spans="8:8" s="32" customFormat="1" ht="12.75" customHeight="1" x14ac:dyDescent="0.2">
      <c r="H7318" s="36"/>
    </row>
    <row r="7319" spans="8:8" s="32" customFormat="1" ht="12.75" customHeight="1" x14ac:dyDescent="0.2">
      <c r="H7319" s="36"/>
    </row>
    <row r="7320" spans="8:8" s="32" customFormat="1" ht="12.75" customHeight="1" x14ac:dyDescent="0.2">
      <c r="H7320" s="36"/>
    </row>
    <row r="7321" spans="8:8" s="32" customFormat="1" ht="12.75" customHeight="1" x14ac:dyDescent="0.2">
      <c r="H7321" s="36"/>
    </row>
    <row r="7322" spans="8:8" s="32" customFormat="1" ht="12.75" customHeight="1" x14ac:dyDescent="0.2">
      <c r="H7322" s="36"/>
    </row>
    <row r="7323" spans="8:8" s="32" customFormat="1" ht="12.75" customHeight="1" x14ac:dyDescent="0.2">
      <c r="H7323" s="36"/>
    </row>
    <row r="7324" spans="8:8" s="32" customFormat="1" ht="12.75" customHeight="1" x14ac:dyDescent="0.2">
      <c r="H7324" s="36"/>
    </row>
    <row r="7325" spans="8:8" s="32" customFormat="1" ht="12.75" customHeight="1" x14ac:dyDescent="0.2">
      <c r="H7325" s="36"/>
    </row>
    <row r="7326" spans="8:8" s="32" customFormat="1" ht="12.75" customHeight="1" x14ac:dyDescent="0.2">
      <c r="H7326" s="36"/>
    </row>
    <row r="7327" spans="8:8" s="32" customFormat="1" ht="12.75" customHeight="1" x14ac:dyDescent="0.2">
      <c r="H7327" s="36"/>
    </row>
    <row r="7328" spans="8:8" s="32" customFormat="1" ht="12.75" customHeight="1" x14ac:dyDescent="0.2">
      <c r="H7328" s="36"/>
    </row>
    <row r="7329" spans="8:8" s="32" customFormat="1" ht="12.75" customHeight="1" x14ac:dyDescent="0.2">
      <c r="H7329" s="36"/>
    </row>
    <row r="7330" spans="8:8" s="32" customFormat="1" ht="12.75" customHeight="1" x14ac:dyDescent="0.2">
      <c r="H7330" s="36"/>
    </row>
    <row r="7331" spans="8:8" s="32" customFormat="1" ht="12.75" customHeight="1" x14ac:dyDescent="0.2">
      <c r="H7331" s="36"/>
    </row>
    <row r="7332" spans="8:8" s="32" customFormat="1" ht="12.75" customHeight="1" x14ac:dyDescent="0.2">
      <c r="H7332" s="36"/>
    </row>
    <row r="7333" spans="8:8" s="32" customFormat="1" ht="12.75" customHeight="1" x14ac:dyDescent="0.2">
      <c r="H7333" s="36"/>
    </row>
    <row r="7334" spans="8:8" s="32" customFormat="1" ht="12.75" customHeight="1" x14ac:dyDescent="0.2">
      <c r="H7334" s="36"/>
    </row>
    <row r="7335" spans="8:8" s="32" customFormat="1" ht="12.75" customHeight="1" x14ac:dyDescent="0.2">
      <c r="H7335" s="36"/>
    </row>
    <row r="7336" spans="8:8" s="32" customFormat="1" ht="12.75" customHeight="1" x14ac:dyDescent="0.2">
      <c r="H7336" s="36"/>
    </row>
    <row r="7337" spans="8:8" s="32" customFormat="1" ht="12.75" customHeight="1" x14ac:dyDescent="0.2">
      <c r="H7337" s="36"/>
    </row>
    <row r="7338" spans="8:8" s="32" customFormat="1" ht="12.75" customHeight="1" x14ac:dyDescent="0.2">
      <c r="H7338" s="36"/>
    </row>
    <row r="7339" spans="8:8" s="32" customFormat="1" ht="12.75" customHeight="1" x14ac:dyDescent="0.2">
      <c r="H7339" s="36"/>
    </row>
    <row r="7340" spans="8:8" s="32" customFormat="1" ht="12.75" customHeight="1" x14ac:dyDescent="0.2">
      <c r="H7340" s="36"/>
    </row>
    <row r="7341" spans="8:8" s="32" customFormat="1" ht="12.75" customHeight="1" x14ac:dyDescent="0.2">
      <c r="H7341" s="36"/>
    </row>
    <row r="7342" spans="8:8" s="32" customFormat="1" ht="12.75" customHeight="1" x14ac:dyDescent="0.2">
      <c r="H7342" s="36"/>
    </row>
    <row r="7343" spans="8:8" s="32" customFormat="1" ht="12.75" customHeight="1" x14ac:dyDescent="0.2">
      <c r="H7343" s="36"/>
    </row>
    <row r="7344" spans="8:8" s="32" customFormat="1" ht="12.75" customHeight="1" x14ac:dyDescent="0.2">
      <c r="H7344" s="36"/>
    </row>
    <row r="7345" spans="8:8" s="32" customFormat="1" ht="12.75" customHeight="1" x14ac:dyDescent="0.2">
      <c r="H7345" s="36"/>
    </row>
    <row r="7346" spans="8:8" s="32" customFormat="1" ht="12.75" customHeight="1" x14ac:dyDescent="0.2">
      <c r="H7346" s="36"/>
    </row>
    <row r="7347" spans="8:8" s="32" customFormat="1" ht="12.75" customHeight="1" x14ac:dyDescent="0.2">
      <c r="H7347" s="36"/>
    </row>
    <row r="7348" spans="8:8" s="32" customFormat="1" ht="12.75" customHeight="1" x14ac:dyDescent="0.2">
      <c r="H7348" s="36"/>
    </row>
    <row r="7349" spans="8:8" s="32" customFormat="1" ht="12.75" customHeight="1" x14ac:dyDescent="0.2">
      <c r="H7349" s="36"/>
    </row>
    <row r="7350" spans="8:8" s="32" customFormat="1" ht="12.75" customHeight="1" x14ac:dyDescent="0.2">
      <c r="H7350" s="36"/>
    </row>
    <row r="7351" spans="8:8" s="32" customFormat="1" ht="12.75" customHeight="1" x14ac:dyDescent="0.2">
      <c r="H7351" s="36"/>
    </row>
    <row r="7352" spans="8:8" s="32" customFormat="1" ht="12.75" customHeight="1" x14ac:dyDescent="0.2">
      <c r="H7352" s="36"/>
    </row>
    <row r="7353" spans="8:8" s="32" customFormat="1" ht="12.75" customHeight="1" x14ac:dyDescent="0.2">
      <c r="H7353" s="36"/>
    </row>
    <row r="7354" spans="8:8" s="32" customFormat="1" ht="12.75" customHeight="1" x14ac:dyDescent="0.2">
      <c r="H7354" s="36"/>
    </row>
    <row r="7355" spans="8:8" s="32" customFormat="1" ht="12.75" customHeight="1" x14ac:dyDescent="0.2">
      <c r="H7355" s="36"/>
    </row>
    <row r="7356" spans="8:8" s="32" customFormat="1" ht="12.75" customHeight="1" x14ac:dyDescent="0.2">
      <c r="H7356" s="36"/>
    </row>
    <row r="7357" spans="8:8" s="32" customFormat="1" ht="12.75" customHeight="1" x14ac:dyDescent="0.2">
      <c r="H7357" s="36"/>
    </row>
    <row r="7358" spans="8:8" s="32" customFormat="1" ht="12.75" customHeight="1" x14ac:dyDescent="0.2">
      <c r="H7358" s="36"/>
    </row>
    <row r="7359" spans="8:8" s="32" customFormat="1" ht="12.75" customHeight="1" x14ac:dyDescent="0.2">
      <c r="H7359" s="36"/>
    </row>
    <row r="7360" spans="8:8" s="32" customFormat="1" ht="12.75" customHeight="1" x14ac:dyDescent="0.2">
      <c r="H7360" s="36"/>
    </row>
    <row r="7361" spans="8:8" s="32" customFormat="1" ht="12.75" customHeight="1" x14ac:dyDescent="0.2">
      <c r="H7361" s="36"/>
    </row>
    <row r="7362" spans="8:8" s="32" customFormat="1" ht="12.75" customHeight="1" x14ac:dyDescent="0.2">
      <c r="H7362" s="36"/>
    </row>
    <row r="7363" spans="8:8" s="32" customFormat="1" ht="12.75" customHeight="1" x14ac:dyDescent="0.2">
      <c r="H7363" s="36"/>
    </row>
    <row r="7364" spans="8:8" s="32" customFormat="1" ht="12.75" customHeight="1" x14ac:dyDescent="0.2">
      <c r="H7364" s="36"/>
    </row>
    <row r="7365" spans="8:8" s="32" customFormat="1" ht="12.75" customHeight="1" x14ac:dyDescent="0.2">
      <c r="H7365" s="36"/>
    </row>
    <row r="7366" spans="8:8" s="32" customFormat="1" ht="12.75" customHeight="1" x14ac:dyDescent="0.2">
      <c r="H7366" s="36"/>
    </row>
    <row r="7367" spans="8:8" s="32" customFormat="1" ht="12.75" customHeight="1" x14ac:dyDescent="0.2">
      <c r="H7367" s="36"/>
    </row>
    <row r="7368" spans="8:8" s="32" customFormat="1" ht="12.75" customHeight="1" x14ac:dyDescent="0.2">
      <c r="H7368" s="36"/>
    </row>
    <row r="7369" spans="8:8" s="32" customFormat="1" ht="12.75" customHeight="1" x14ac:dyDescent="0.2">
      <c r="H7369" s="36"/>
    </row>
    <row r="7370" spans="8:8" s="32" customFormat="1" ht="12.75" customHeight="1" x14ac:dyDescent="0.2">
      <c r="H7370" s="36"/>
    </row>
    <row r="7371" spans="8:8" s="32" customFormat="1" ht="12.75" customHeight="1" x14ac:dyDescent="0.2">
      <c r="H7371" s="36"/>
    </row>
    <row r="7372" spans="8:8" s="32" customFormat="1" ht="12.75" customHeight="1" x14ac:dyDescent="0.2">
      <c r="H7372" s="36"/>
    </row>
    <row r="7373" spans="8:8" s="32" customFormat="1" ht="12.75" customHeight="1" x14ac:dyDescent="0.2">
      <c r="H7373" s="36"/>
    </row>
    <row r="7374" spans="8:8" s="32" customFormat="1" ht="12.75" customHeight="1" x14ac:dyDescent="0.2">
      <c r="H7374" s="36"/>
    </row>
    <row r="7375" spans="8:8" s="32" customFormat="1" ht="12.75" customHeight="1" x14ac:dyDescent="0.2">
      <c r="H7375" s="36"/>
    </row>
    <row r="7376" spans="8:8" s="32" customFormat="1" ht="12.75" customHeight="1" x14ac:dyDescent="0.2">
      <c r="H7376" s="36"/>
    </row>
    <row r="7377" spans="8:8" s="32" customFormat="1" ht="12.75" customHeight="1" x14ac:dyDescent="0.2">
      <c r="H7377" s="36"/>
    </row>
    <row r="7378" spans="8:8" s="32" customFormat="1" ht="12.75" customHeight="1" x14ac:dyDescent="0.2">
      <c r="H7378" s="36"/>
    </row>
    <row r="7379" spans="8:8" s="32" customFormat="1" ht="12.75" customHeight="1" x14ac:dyDescent="0.2">
      <c r="H7379" s="36"/>
    </row>
    <row r="7380" spans="8:8" s="32" customFormat="1" ht="12.75" customHeight="1" x14ac:dyDescent="0.2">
      <c r="H7380" s="36"/>
    </row>
    <row r="7381" spans="8:8" s="32" customFormat="1" ht="12.75" customHeight="1" x14ac:dyDescent="0.2">
      <c r="H7381" s="36"/>
    </row>
    <row r="7382" spans="8:8" s="32" customFormat="1" ht="12.75" customHeight="1" x14ac:dyDescent="0.2">
      <c r="H7382" s="36"/>
    </row>
    <row r="7383" spans="8:8" s="32" customFormat="1" ht="12.75" customHeight="1" x14ac:dyDescent="0.2">
      <c r="H7383" s="36"/>
    </row>
    <row r="7384" spans="8:8" s="32" customFormat="1" ht="12.75" customHeight="1" x14ac:dyDescent="0.2">
      <c r="H7384" s="36"/>
    </row>
    <row r="7385" spans="8:8" s="32" customFormat="1" ht="12.75" customHeight="1" x14ac:dyDescent="0.2">
      <c r="H7385" s="36"/>
    </row>
    <row r="7386" spans="8:8" s="32" customFormat="1" ht="12.75" customHeight="1" x14ac:dyDescent="0.2">
      <c r="H7386" s="36"/>
    </row>
    <row r="7387" spans="8:8" s="32" customFormat="1" ht="12.75" customHeight="1" x14ac:dyDescent="0.2">
      <c r="H7387" s="36"/>
    </row>
    <row r="7388" spans="8:8" s="32" customFormat="1" ht="12.75" customHeight="1" x14ac:dyDescent="0.2">
      <c r="H7388" s="36"/>
    </row>
    <row r="7389" spans="8:8" s="32" customFormat="1" ht="12.75" customHeight="1" x14ac:dyDescent="0.2">
      <c r="H7389" s="36"/>
    </row>
    <row r="7390" spans="8:8" s="32" customFormat="1" ht="12.75" customHeight="1" x14ac:dyDescent="0.2">
      <c r="H7390" s="36"/>
    </row>
    <row r="7391" spans="8:8" s="32" customFormat="1" ht="12.75" customHeight="1" x14ac:dyDescent="0.2">
      <c r="H7391" s="36"/>
    </row>
    <row r="7392" spans="8:8" s="32" customFormat="1" ht="12.75" customHeight="1" x14ac:dyDescent="0.2">
      <c r="H7392" s="36"/>
    </row>
    <row r="7393" spans="8:8" s="32" customFormat="1" ht="12.75" customHeight="1" x14ac:dyDescent="0.2">
      <c r="H7393" s="36"/>
    </row>
    <row r="7394" spans="8:8" s="32" customFormat="1" ht="12.75" customHeight="1" x14ac:dyDescent="0.2">
      <c r="H7394" s="36"/>
    </row>
    <row r="7395" spans="8:8" s="32" customFormat="1" ht="12.75" customHeight="1" x14ac:dyDescent="0.2">
      <c r="H7395" s="36"/>
    </row>
    <row r="7396" spans="8:8" s="32" customFormat="1" ht="12.75" customHeight="1" x14ac:dyDescent="0.2">
      <c r="H7396" s="36"/>
    </row>
    <row r="7397" spans="8:8" s="32" customFormat="1" ht="12.75" customHeight="1" x14ac:dyDescent="0.2">
      <c r="H7397" s="36"/>
    </row>
    <row r="7398" spans="8:8" s="32" customFormat="1" ht="12.75" customHeight="1" x14ac:dyDescent="0.2">
      <c r="H7398" s="36"/>
    </row>
    <row r="7399" spans="8:8" s="32" customFormat="1" ht="12.75" customHeight="1" x14ac:dyDescent="0.2">
      <c r="H7399" s="36"/>
    </row>
    <row r="7400" spans="8:8" s="32" customFormat="1" ht="12.75" customHeight="1" x14ac:dyDescent="0.2">
      <c r="H7400" s="36"/>
    </row>
    <row r="7401" spans="8:8" s="32" customFormat="1" ht="12.75" customHeight="1" x14ac:dyDescent="0.2">
      <c r="H7401" s="36"/>
    </row>
    <row r="7402" spans="8:8" s="32" customFormat="1" ht="12.75" customHeight="1" x14ac:dyDescent="0.2">
      <c r="H7402" s="36"/>
    </row>
    <row r="7403" spans="8:8" s="32" customFormat="1" ht="12.75" customHeight="1" x14ac:dyDescent="0.2">
      <c r="H7403" s="36"/>
    </row>
    <row r="7404" spans="8:8" s="32" customFormat="1" ht="12.75" customHeight="1" x14ac:dyDescent="0.2">
      <c r="H7404" s="36"/>
    </row>
    <row r="7405" spans="8:8" s="32" customFormat="1" ht="12.75" customHeight="1" x14ac:dyDescent="0.2">
      <c r="H7405" s="36"/>
    </row>
    <row r="7406" spans="8:8" s="32" customFormat="1" ht="12.75" customHeight="1" x14ac:dyDescent="0.2">
      <c r="H7406" s="36"/>
    </row>
    <row r="7407" spans="8:8" s="32" customFormat="1" ht="12.75" customHeight="1" x14ac:dyDescent="0.2">
      <c r="H7407" s="36"/>
    </row>
    <row r="7408" spans="8:8" s="32" customFormat="1" ht="12.75" customHeight="1" x14ac:dyDescent="0.2">
      <c r="H7408" s="36"/>
    </row>
    <row r="7409" spans="8:8" s="32" customFormat="1" ht="12.75" customHeight="1" x14ac:dyDescent="0.2">
      <c r="H7409" s="36"/>
    </row>
    <row r="7410" spans="8:8" s="32" customFormat="1" ht="12.75" customHeight="1" x14ac:dyDescent="0.2">
      <c r="H7410" s="36"/>
    </row>
    <row r="7411" spans="8:8" s="32" customFormat="1" ht="12.75" customHeight="1" x14ac:dyDescent="0.2">
      <c r="H7411" s="36"/>
    </row>
    <row r="7412" spans="8:8" s="32" customFormat="1" ht="12.75" customHeight="1" x14ac:dyDescent="0.2">
      <c r="H7412" s="36"/>
    </row>
    <row r="7413" spans="8:8" s="32" customFormat="1" ht="12.75" customHeight="1" x14ac:dyDescent="0.2">
      <c r="H7413" s="36"/>
    </row>
    <row r="7414" spans="8:8" s="32" customFormat="1" ht="12.75" customHeight="1" x14ac:dyDescent="0.2">
      <c r="H7414" s="36"/>
    </row>
    <row r="7415" spans="8:8" s="32" customFormat="1" ht="12.75" customHeight="1" x14ac:dyDescent="0.2">
      <c r="H7415" s="36"/>
    </row>
    <row r="7416" spans="8:8" s="32" customFormat="1" ht="12.75" customHeight="1" x14ac:dyDescent="0.2">
      <c r="H7416" s="36"/>
    </row>
    <row r="7417" spans="8:8" s="32" customFormat="1" ht="12.75" customHeight="1" x14ac:dyDescent="0.2">
      <c r="H7417" s="36"/>
    </row>
    <row r="7418" spans="8:8" s="32" customFormat="1" ht="12.75" customHeight="1" x14ac:dyDescent="0.2">
      <c r="H7418" s="36"/>
    </row>
    <row r="7419" spans="8:8" s="32" customFormat="1" ht="12.75" customHeight="1" x14ac:dyDescent="0.2">
      <c r="H7419" s="36"/>
    </row>
    <row r="7420" spans="8:8" s="32" customFormat="1" ht="12.75" customHeight="1" x14ac:dyDescent="0.2">
      <c r="H7420" s="36"/>
    </row>
    <row r="7421" spans="8:8" s="32" customFormat="1" ht="12.75" customHeight="1" x14ac:dyDescent="0.2">
      <c r="H7421" s="36"/>
    </row>
    <row r="7422" spans="8:8" s="32" customFormat="1" ht="12.75" customHeight="1" x14ac:dyDescent="0.2">
      <c r="H7422" s="36"/>
    </row>
    <row r="7423" spans="8:8" s="32" customFormat="1" ht="12.75" customHeight="1" x14ac:dyDescent="0.2">
      <c r="H7423" s="36"/>
    </row>
    <row r="7424" spans="8:8" s="32" customFormat="1" ht="12.75" customHeight="1" x14ac:dyDescent="0.2">
      <c r="H7424" s="36"/>
    </row>
    <row r="7425" spans="8:8" s="32" customFormat="1" ht="12.75" customHeight="1" x14ac:dyDescent="0.2">
      <c r="H7425" s="36"/>
    </row>
    <row r="7426" spans="8:8" s="32" customFormat="1" ht="12.75" customHeight="1" x14ac:dyDescent="0.2">
      <c r="H7426" s="36"/>
    </row>
    <row r="7427" spans="8:8" s="32" customFormat="1" ht="12.75" customHeight="1" x14ac:dyDescent="0.2">
      <c r="H7427" s="36"/>
    </row>
    <row r="7428" spans="8:8" s="32" customFormat="1" ht="12.75" customHeight="1" x14ac:dyDescent="0.2">
      <c r="H7428" s="36"/>
    </row>
    <row r="7429" spans="8:8" s="32" customFormat="1" ht="12.75" customHeight="1" x14ac:dyDescent="0.2">
      <c r="H7429" s="36"/>
    </row>
    <row r="7430" spans="8:8" s="32" customFormat="1" ht="12.75" customHeight="1" x14ac:dyDescent="0.2">
      <c r="H7430" s="36"/>
    </row>
    <row r="7431" spans="8:8" s="32" customFormat="1" ht="12.75" customHeight="1" x14ac:dyDescent="0.2">
      <c r="H7431" s="36"/>
    </row>
    <row r="7432" spans="8:8" s="32" customFormat="1" ht="12.75" customHeight="1" x14ac:dyDescent="0.2">
      <c r="H7432" s="36"/>
    </row>
    <row r="7433" spans="8:8" s="32" customFormat="1" ht="12.75" customHeight="1" x14ac:dyDescent="0.2">
      <c r="H7433" s="36"/>
    </row>
    <row r="7434" spans="8:8" s="32" customFormat="1" ht="12.75" customHeight="1" x14ac:dyDescent="0.2">
      <c r="H7434" s="36"/>
    </row>
    <row r="7435" spans="8:8" s="32" customFormat="1" ht="12.75" customHeight="1" x14ac:dyDescent="0.2">
      <c r="H7435" s="36"/>
    </row>
    <row r="7436" spans="8:8" s="32" customFormat="1" ht="12.75" customHeight="1" x14ac:dyDescent="0.2">
      <c r="H7436" s="36"/>
    </row>
    <row r="7437" spans="8:8" s="32" customFormat="1" ht="12.75" customHeight="1" x14ac:dyDescent="0.2">
      <c r="H7437" s="36"/>
    </row>
    <row r="7438" spans="8:8" s="32" customFormat="1" ht="12.75" customHeight="1" x14ac:dyDescent="0.2">
      <c r="H7438" s="36"/>
    </row>
    <row r="7439" spans="8:8" s="32" customFormat="1" ht="12.75" customHeight="1" x14ac:dyDescent="0.2">
      <c r="H7439" s="36"/>
    </row>
    <row r="7440" spans="8:8" s="32" customFormat="1" ht="12.75" customHeight="1" x14ac:dyDescent="0.2">
      <c r="H7440" s="36"/>
    </row>
    <row r="7441" spans="8:8" s="32" customFormat="1" ht="12.75" customHeight="1" x14ac:dyDescent="0.2">
      <c r="H7441" s="36"/>
    </row>
    <row r="7442" spans="8:8" s="32" customFormat="1" ht="12.75" customHeight="1" x14ac:dyDescent="0.2">
      <c r="H7442" s="36"/>
    </row>
    <row r="7443" spans="8:8" s="32" customFormat="1" ht="12.75" customHeight="1" x14ac:dyDescent="0.2">
      <c r="H7443" s="36"/>
    </row>
    <row r="7444" spans="8:8" s="32" customFormat="1" ht="12.75" customHeight="1" x14ac:dyDescent="0.2">
      <c r="H7444" s="36"/>
    </row>
    <row r="7445" spans="8:8" s="32" customFormat="1" ht="12.75" customHeight="1" x14ac:dyDescent="0.2">
      <c r="H7445" s="36"/>
    </row>
    <row r="7446" spans="8:8" s="32" customFormat="1" ht="12.75" customHeight="1" x14ac:dyDescent="0.2">
      <c r="H7446" s="36"/>
    </row>
    <row r="7447" spans="8:8" s="32" customFormat="1" ht="12.75" customHeight="1" x14ac:dyDescent="0.2">
      <c r="H7447" s="36"/>
    </row>
    <row r="7448" spans="8:8" s="32" customFormat="1" ht="12.75" customHeight="1" x14ac:dyDescent="0.2">
      <c r="H7448" s="36"/>
    </row>
    <row r="7449" spans="8:8" s="32" customFormat="1" ht="12.75" customHeight="1" x14ac:dyDescent="0.2">
      <c r="H7449" s="36"/>
    </row>
    <row r="7450" spans="8:8" s="32" customFormat="1" ht="12.75" customHeight="1" x14ac:dyDescent="0.2">
      <c r="H7450" s="36"/>
    </row>
    <row r="7451" spans="8:8" s="32" customFormat="1" ht="12.75" customHeight="1" x14ac:dyDescent="0.2">
      <c r="H7451" s="36"/>
    </row>
    <row r="7452" spans="8:8" s="32" customFormat="1" ht="12.75" customHeight="1" x14ac:dyDescent="0.2">
      <c r="H7452" s="36"/>
    </row>
    <row r="7453" spans="8:8" s="32" customFormat="1" ht="12.75" customHeight="1" x14ac:dyDescent="0.2">
      <c r="H7453" s="36"/>
    </row>
    <row r="7454" spans="8:8" s="32" customFormat="1" ht="12.75" customHeight="1" x14ac:dyDescent="0.2">
      <c r="H7454" s="36"/>
    </row>
    <row r="7455" spans="8:8" s="32" customFormat="1" ht="12.75" customHeight="1" x14ac:dyDescent="0.2">
      <c r="H7455" s="36"/>
    </row>
    <row r="7456" spans="8:8" s="32" customFormat="1" ht="12.75" customHeight="1" x14ac:dyDescent="0.2">
      <c r="H7456" s="36"/>
    </row>
    <row r="7457" spans="8:8" s="32" customFormat="1" ht="12.75" customHeight="1" x14ac:dyDescent="0.2">
      <c r="H7457" s="36"/>
    </row>
    <row r="7458" spans="8:8" s="32" customFormat="1" ht="12.75" customHeight="1" x14ac:dyDescent="0.2">
      <c r="H7458" s="36"/>
    </row>
    <row r="7459" spans="8:8" s="32" customFormat="1" ht="12.75" customHeight="1" x14ac:dyDescent="0.2">
      <c r="H7459" s="36"/>
    </row>
    <row r="7460" spans="8:8" s="32" customFormat="1" ht="12.75" customHeight="1" x14ac:dyDescent="0.2">
      <c r="H7460" s="36"/>
    </row>
    <row r="7461" spans="8:8" s="32" customFormat="1" ht="12.75" customHeight="1" x14ac:dyDescent="0.2">
      <c r="H7461" s="36"/>
    </row>
    <row r="7462" spans="8:8" s="32" customFormat="1" ht="12.75" customHeight="1" x14ac:dyDescent="0.2">
      <c r="H7462" s="36"/>
    </row>
    <row r="7463" spans="8:8" s="32" customFormat="1" ht="12.75" customHeight="1" x14ac:dyDescent="0.2">
      <c r="H7463" s="36"/>
    </row>
    <row r="7464" spans="8:8" s="32" customFormat="1" ht="12.75" customHeight="1" x14ac:dyDescent="0.2">
      <c r="H7464" s="36"/>
    </row>
    <row r="7465" spans="8:8" s="32" customFormat="1" ht="12.75" customHeight="1" x14ac:dyDescent="0.2">
      <c r="H7465" s="36"/>
    </row>
    <row r="7466" spans="8:8" s="32" customFormat="1" ht="12.75" customHeight="1" x14ac:dyDescent="0.2">
      <c r="H7466" s="36"/>
    </row>
    <row r="7467" spans="8:8" s="32" customFormat="1" ht="12.75" customHeight="1" x14ac:dyDescent="0.2">
      <c r="H7467" s="36"/>
    </row>
    <row r="7468" spans="8:8" s="32" customFormat="1" ht="12.75" customHeight="1" x14ac:dyDescent="0.2">
      <c r="H7468" s="36"/>
    </row>
    <row r="7469" spans="8:8" s="32" customFormat="1" ht="12.75" customHeight="1" x14ac:dyDescent="0.2">
      <c r="H7469" s="36"/>
    </row>
    <row r="7470" spans="8:8" s="32" customFormat="1" ht="12.75" customHeight="1" x14ac:dyDescent="0.2">
      <c r="H7470" s="36"/>
    </row>
    <row r="7471" spans="8:8" s="32" customFormat="1" ht="12.75" customHeight="1" x14ac:dyDescent="0.2">
      <c r="H7471" s="36"/>
    </row>
    <row r="7472" spans="8:8" s="32" customFormat="1" ht="12.75" customHeight="1" x14ac:dyDescent="0.2">
      <c r="H7472" s="36"/>
    </row>
    <row r="7473" spans="8:8" s="32" customFormat="1" ht="12.75" customHeight="1" x14ac:dyDescent="0.2">
      <c r="H7473" s="36"/>
    </row>
    <row r="7474" spans="8:8" s="32" customFormat="1" ht="12.75" customHeight="1" x14ac:dyDescent="0.2">
      <c r="H7474" s="36"/>
    </row>
    <row r="7475" spans="8:8" s="32" customFormat="1" ht="12.75" customHeight="1" x14ac:dyDescent="0.2">
      <c r="H7475" s="36"/>
    </row>
    <row r="7476" spans="8:8" s="32" customFormat="1" ht="12.75" customHeight="1" x14ac:dyDescent="0.2">
      <c r="H7476" s="36"/>
    </row>
    <row r="7477" spans="8:8" s="32" customFormat="1" ht="12.75" customHeight="1" x14ac:dyDescent="0.2">
      <c r="H7477" s="36"/>
    </row>
    <row r="7478" spans="8:8" s="32" customFormat="1" ht="12.75" customHeight="1" x14ac:dyDescent="0.2">
      <c r="H7478" s="36"/>
    </row>
    <row r="7479" spans="8:8" s="32" customFormat="1" ht="12.75" customHeight="1" x14ac:dyDescent="0.2">
      <c r="H7479" s="36"/>
    </row>
    <row r="7480" spans="8:8" s="32" customFormat="1" ht="12.75" customHeight="1" x14ac:dyDescent="0.2">
      <c r="H7480" s="36"/>
    </row>
    <row r="7481" spans="8:8" s="32" customFormat="1" ht="12.75" customHeight="1" x14ac:dyDescent="0.2">
      <c r="H7481" s="36"/>
    </row>
    <row r="7482" spans="8:8" s="32" customFormat="1" ht="12.75" customHeight="1" x14ac:dyDescent="0.2">
      <c r="H7482" s="36"/>
    </row>
    <row r="7483" spans="8:8" s="32" customFormat="1" ht="12.75" customHeight="1" x14ac:dyDescent="0.2">
      <c r="H7483" s="36"/>
    </row>
    <row r="7484" spans="8:8" s="32" customFormat="1" ht="12.75" customHeight="1" x14ac:dyDescent="0.2">
      <c r="H7484" s="36"/>
    </row>
    <row r="7485" spans="8:8" s="32" customFormat="1" ht="12.75" customHeight="1" x14ac:dyDescent="0.2">
      <c r="H7485" s="36"/>
    </row>
    <row r="7486" spans="8:8" s="32" customFormat="1" ht="12.75" customHeight="1" x14ac:dyDescent="0.2">
      <c r="H7486" s="36"/>
    </row>
    <row r="7487" spans="8:8" s="32" customFormat="1" ht="12.75" customHeight="1" x14ac:dyDescent="0.2">
      <c r="H7487" s="36"/>
    </row>
    <row r="7488" spans="8:8" s="32" customFormat="1" ht="12.75" customHeight="1" x14ac:dyDescent="0.2">
      <c r="H7488" s="36"/>
    </row>
    <row r="7489" spans="8:8" s="32" customFormat="1" ht="12.75" customHeight="1" x14ac:dyDescent="0.2">
      <c r="H7489" s="36"/>
    </row>
    <row r="7490" spans="8:8" s="32" customFormat="1" ht="12.75" customHeight="1" x14ac:dyDescent="0.2">
      <c r="H7490" s="36"/>
    </row>
    <row r="7491" spans="8:8" s="32" customFormat="1" ht="12.75" customHeight="1" x14ac:dyDescent="0.2">
      <c r="H7491" s="36"/>
    </row>
    <row r="7492" spans="8:8" s="32" customFormat="1" ht="12.75" customHeight="1" x14ac:dyDescent="0.2">
      <c r="H7492" s="36"/>
    </row>
    <row r="7493" spans="8:8" s="32" customFormat="1" ht="12.75" customHeight="1" x14ac:dyDescent="0.2">
      <c r="H7493" s="36"/>
    </row>
    <row r="7494" spans="8:8" s="32" customFormat="1" ht="12.75" customHeight="1" x14ac:dyDescent="0.2">
      <c r="H7494" s="36"/>
    </row>
    <row r="7495" spans="8:8" s="32" customFormat="1" ht="12.75" customHeight="1" x14ac:dyDescent="0.2">
      <c r="H7495" s="36"/>
    </row>
    <row r="7496" spans="8:8" s="32" customFormat="1" ht="12.75" customHeight="1" x14ac:dyDescent="0.2">
      <c r="H7496" s="36"/>
    </row>
    <row r="7497" spans="8:8" s="32" customFormat="1" ht="12.75" customHeight="1" x14ac:dyDescent="0.2">
      <c r="H7497" s="36"/>
    </row>
    <row r="7498" spans="8:8" s="32" customFormat="1" ht="12.75" customHeight="1" x14ac:dyDescent="0.2">
      <c r="H7498" s="36"/>
    </row>
    <row r="7499" spans="8:8" s="32" customFormat="1" ht="12.75" customHeight="1" x14ac:dyDescent="0.2">
      <c r="H7499" s="36"/>
    </row>
    <row r="7500" spans="8:8" s="32" customFormat="1" ht="12.75" customHeight="1" x14ac:dyDescent="0.2">
      <c r="H7500" s="36"/>
    </row>
    <row r="7501" spans="8:8" s="32" customFormat="1" ht="12.75" customHeight="1" x14ac:dyDescent="0.2">
      <c r="H7501" s="36"/>
    </row>
    <row r="7502" spans="8:8" s="32" customFormat="1" ht="12.75" customHeight="1" x14ac:dyDescent="0.2">
      <c r="H7502" s="36"/>
    </row>
    <row r="7503" spans="8:8" s="32" customFormat="1" ht="12.75" customHeight="1" x14ac:dyDescent="0.2">
      <c r="H7503" s="36"/>
    </row>
    <row r="7504" spans="8:8" s="32" customFormat="1" ht="12.75" customHeight="1" x14ac:dyDescent="0.2">
      <c r="H7504" s="36"/>
    </row>
    <row r="7505" spans="8:8" s="32" customFormat="1" ht="12.75" customHeight="1" x14ac:dyDescent="0.2">
      <c r="H7505" s="36"/>
    </row>
    <row r="7506" spans="8:8" s="32" customFormat="1" ht="12.75" customHeight="1" x14ac:dyDescent="0.2">
      <c r="H7506" s="36"/>
    </row>
    <row r="7507" spans="8:8" s="32" customFormat="1" ht="12.75" customHeight="1" x14ac:dyDescent="0.2">
      <c r="H7507" s="36"/>
    </row>
    <row r="7508" spans="8:8" s="32" customFormat="1" ht="12.75" customHeight="1" x14ac:dyDescent="0.2">
      <c r="H7508" s="36"/>
    </row>
    <row r="7509" spans="8:8" s="32" customFormat="1" ht="12.75" customHeight="1" x14ac:dyDescent="0.2">
      <c r="H7509" s="36"/>
    </row>
    <row r="7510" spans="8:8" s="32" customFormat="1" ht="12.75" customHeight="1" x14ac:dyDescent="0.2">
      <c r="H7510" s="36"/>
    </row>
    <row r="7511" spans="8:8" s="32" customFormat="1" ht="12.75" customHeight="1" x14ac:dyDescent="0.2">
      <c r="H7511" s="36"/>
    </row>
    <row r="7512" spans="8:8" s="32" customFormat="1" ht="12.75" customHeight="1" x14ac:dyDescent="0.2">
      <c r="H7512" s="36"/>
    </row>
    <row r="7513" spans="8:8" s="32" customFormat="1" ht="12.75" customHeight="1" x14ac:dyDescent="0.2">
      <c r="H7513" s="36"/>
    </row>
    <row r="7514" spans="8:8" s="32" customFormat="1" ht="12.75" customHeight="1" x14ac:dyDescent="0.2">
      <c r="H7514" s="36"/>
    </row>
    <row r="7515" spans="8:8" s="32" customFormat="1" ht="12.75" customHeight="1" x14ac:dyDescent="0.2">
      <c r="H7515" s="36"/>
    </row>
    <row r="7516" spans="8:8" s="32" customFormat="1" ht="12.75" customHeight="1" x14ac:dyDescent="0.2">
      <c r="H7516" s="36"/>
    </row>
    <row r="7517" spans="8:8" s="32" customFormat="1" ht="12.75" customHeight="1" x14ac:dyDescent="0.2">
      <c r="H7517" s="36"/>
    </row>
    <row r="7518" spans="8:8" s="32" customFormat="1" ht="12.75" customHeight="1" x14ac:dyDescent="0.2">
      <c r="H7518" s="36"/>
    </row>
    <row r="7519" spans="8:8" s="32" customFormat="1" ht="12.75" customHeight="1" x14ac:dyDescent="0.2">
      <c r="H7519" s="36"/>
    </row>
    <row r="7520" spans="8:8" s="32" customFormat="1" ht="12.75" customHeight="1" x14ac:dyDescent="0.2">
      <c r="H7520" s="36"/>
    </row>
    <row r="7521" spans="8:8" s="32" customFormat="1" ht="12.75" customHeight="1" x14ac:dyDescent="0.2">
      <c r="H7521" s="36"/>
    </row>
    <row r="7522" spans="8:8" s="32" customFormat="1" ht="12.75" customHeight="1" x14ac:dyDescent="0.2">
      <c r="H7522" s="36"/>
    </row>
    <row r="7523" spans="8:8" s="32" customFormat="1" ht="12.75" customHeight="1" x14ac:dyDescent="0.2">
      <c r="H7523" s="36"/>
    </row>
    <row r="7524" spans="8:8" s="32" customFormat="1" ht="12.75" customHeight="1" x14ac:dyDescent="0.2">
      <c r="H7524" s="36"/>
    </row>
    <row r="7525" spans="8:8" s="32" customFormat="1" ht="12.75" customHeight="1" x14ac:dyDescent="0.2">
      <c r="H7525" s="36"/>
    </row>
    <row r="7526" spans="8:8" s="32" customFormat="1" ht="12.75" customHeight="1" x14ac:dyDescent="0.2">
      <c r="H7526" s="36"/>
    </row>
    <row r="7527" spans="8:8" s="32" customFormat="1" ht="12.75" customHeight="1" x14ac:dyDescent="0.2">
      <c r="H7527" s="36"/>
    </row>
    <row r="7528" spans="8:8" s="32" customFormat="1" ht="12.75" customHeight="1" x14ac:dyDescent="0.2">
      <c r="H7528" s="36"/>
    </row>
    <row r="7529" spans="8:8" s="32" customFormat="1" ht="12.75" customHeight="1" x14ac:dyDescent="0.2">
      <c r="H7529" s="36"/>
    </row>
    <row r="7530" spans="8:8" s="32" customFormat="1" ht="12.75" customHeight="1" x14ac:dyDescent="0.2">
      <c r="H7530" s="36"/>
    </row>
    <row r="7531" spans="8:8" s="32" customFormat="1" ht="12.75" customHeight="1" x14ac:dyDescent="0.2">
      <c r="H7531" s="36"/>
    </row>
    <row r="7532" spans="8:8" s="32" customFormat="1" ht="12.75" customHeight="1" x14ac:dyDescent="0.2">
      <c r="H7532" s="36"/>
    </row>
    <row r="7533" spans="8:8" s="32" customFormat="1" ht="12.75" customHeight="1" x14ac:dyDescent="0.2">
      <c r="H7533" s="36"/>
    </row>
    <row r="7534" spans="8:8" s="32" customFormat="1" ht="12.75" customHeight="1" x14ac:dyDescent="0.2">
      <c r="H7534" s="36"/>
    </row>
    <row r="7535" spans="8:8" s="32" customFormat="1" ht="12.75" customHeight="1" x14ac:dyDescent="0.2">
      <c r="H7535" s="36"/>
    </row>
    <row r="7536" spans="8:8" s="32" customFormat="1" ht="12.75" customHeight="1" x14ac:dyDescent="0.2">
      <c r="H7536" s="36"/>
    </row>
    <row r="7537" spans="8:8" s="32" customFormat="1" ht="12.75" customHeight="1" x14ac:dyDescent="0.2">
      <c r="H7537" s="36"/>
    </row>
    <row r="7538" spans="8:8" s="32" customFormat="1" ht="12.75" customHeight="1" x14ac:dyDescent="0.2">
      <c r="H7538" s="36"/>
    </row>
    <row r="7539" spans="8:8" s="32" customFormat="1" ht="12.75" customHeight="1" x14ac:dyDescent="0.2">
      <c r="H7539" s="36"/>
    </row>
    <row r="7540" spans="8:8" s="32" customFormat="1" ht="12.75" customHeight="1" x14ac:dyDescent="0.2">
      <c r="H7540" s="36"/>
    </row>
    <row r="7541" spans="8:8" s="32" customFormat="1" ht="12.75" customHeight="1" x14ac:dyDescent="0.2">
      <c r="H7541" s="36"/>
    </row>
    <row r="7542" spans="8:8" s="32" customFormat="1" ht="12.75" customHeight="1" x14ac:dyDescent="0.2">
      <c r="H7542" s="36"/>
    </row>
    <row r="7543" spans="8:8" s="32" customFormat="1" ht="12.75" customHeight="1" x14ac:dyDescent="0.2">
      <c r="H7543" s="36"/>
    </row>
    <row r="7544" spans="8:8" s="32" customFormat="1" ht="12.75" customHeight="1" x14ac:dyDescent="0.2">
      <c r="H7544" s="36"/>
    </row>
    <row r="7545" spans="8:8" s="32" customFormat="1" ht="12.75" customHeight="1" x14ac:dyDescent="0.2">
      <c r="H7545" s="36"/>
    </row>
    <row r="7546" spans="8:8" s="32" customFormat="1" ht="12.75" customHeight="1" x14ac:dyDescent="0.2">
      <c r="H7546" s="36"/>
    </row>
    <row r="7547" spans="8:8" s="32" customFormat="1" ht="12.75" customHeight="1" x14ac:dyDescent="0.2">
      <c r="H7547" s="36"/>
    </row>
    <row r="7548" spans="8:8" s="32" customFormat="1" ht="12.75" customHeight="1" x14ac:dyDescent="0.2">
      <c r="H7548" s="36"/>
    </row>
    <row r="7549" spans="8:8" s="32" customFormat="1" ht="12.75" customHeight="1" x14ac:dyDescent="0.2">
      <c r="H7549" s="36"/>
    </row>
    <row r="7550" spans="8:8" s="32" customFormat="1" ht="12.75" customHeight="1" x14ac:dyDescent="0.2">
      <c r="H7550" s="36"/>
    </row>
    <row r="7551" spans="8:8" s="32" customFormat="1" ht="12.75" customHeight="1" x14ac:dyDescent="0.2">
      <c r="H7551" s="36"/>
    </row>
    <row r="7552" spans="8:8" s="32" customFormat="1" ht="12.75" customHeight="1" x14ac:dyDescent="0.2">
      <c r="H7552" s="36"/>
    </row>
    <row r="7553" spans="8:8" s="32" customFormat="1" ht="12.75" customHeight="1" x14ac:dyDescent="0.2">
      <c r="H7553" s="36"/>
    </row>
    <row r="7554" spans="8:8" s="32" customFormat="1" ht="12.75" customHeight="1" x14ac:dyDescent="0.2">
      <c r="H7554" s="36"/>
    </row>
    <row r="7555" spans="8:8" s="32" customFormat="1" ht="12.75" customHeight="1" x14ac:dyDescent="0.2">
      <c r="H7555" s="36"/>
    </row>
    <row r="7556" spans="8:8" s="32" customFormat="1" ht="12.75" customHeight="1" x14ac:dyDescent="0.2">
      <c r="H7556" s="36"/>
    </row>
    <row r="7557" spans="8:8" s="32" customFormat="1" ht="12.75" customHeight="1" x14ac:dyDescent="0.2">
      <c r="H7557" s="36"/>
    </row>
    <row r="7558" spans="8:8" s="32" customFormat="1" ht="12.75" customHeight="1" x14ac:dyDescent="0.2">
      <c r="H7558" s="36"/>
    </row>
    <row r="7559" spans="8:8" s="32" customFormat="1" ht="12.75" customHeight="1" x14ac:dyDescent="0.2">
      <c r="H7559" s="36"/>
    </row>
    <row r="7560" spans="8:8" s="32" customFormat="1" ht="12.75" customHeight="1" x14ac:dyDescent="0.2">
      <c r="H7560" s="36"/>
    </row>
    <row r="7561" spans="8:8" s="32" customFormat="1" ht="12.75" customHeight="1" x14ac:dyDescent="0.2">
      <c r="H7561" s="36"/>
    </row>
    <row r="7562" spans="8:8" s="32" customFormat="1" ht="12.75" customHeight="1" x14ac:dyDescent="0.2">
      <c r="H7562" s="36"/>
    </row>
    <row r="7563" spans="8:8" s="32" customFormat="1" ht="12.75" customHeight="1" x14ac:dyDescent="0.2">
      <c r="H7563" s="36"/>
    </row>
    <row r="7564" spans="8:8" s="32" customFormat="1" ht="12.75" customHeight="1" x14ac:dyDescent="0.2">
      <c r="H7564" s="36"/>
    </row>
    <row r="7565" spans="8:8" s="32" customFormat="1" ht="12.75" customHeight="1" x14ac:dyDescent="0.2">
      <c r="H7565" s="36"/>
    </row>
    <row r="7566" spans="8:8" s="32" customFormat="1" ht="12.75" customHeight="1" x14ac:dyDescent="0.2">
      <c r="H7566" s="36"/>
    </row>
    <row r="7567" spans="8:8" s="32" customFormat="1" ht="12.75" customHeight="1" x14ac:dyDescent="0.2">
      <c r="H7567" s="36"/>
    </row>
    <row r="7568" spans="8:8" s="32" customFormat="1" ht="12.75" customHeight="1" x14ac:dyDescent="0.2">
      <c r="H7568" s="36"/>
    </row>
    <row r="7569" spans="8:8" s="32" customFormat="1" ht="12.75" customHeight="1" x14ac:dyDescent="0.2">
      <c r="H7569" s="36"/>
    </row>
    <row r="7570" spans="8:8" s="32" customFormat="1" ht="12.75" customHeight="1" x14ac:dyDescent="0.2">
      <c r="H7570" s="36"/>
    </row>
    <row r="7571" spans="8:8" s="32" customFormat="1" ht="12.75" customHeight="1" x14ac:dyDescent="0.2">
      <c r="H7571" s="36"/>
    </row>
    <row r="7572" spans="8:8" s="32" customFormat="1" ht="12.75" customHeight="1" x14ac:dyDescent="0.2">
      <c r="H7572" s="36"/>
    </row>
    <row r="7573" spans="8:8" s="32" customFormat="1" ht="12.75" customHeight="1" x14ac:dyDescent="0.2">
      <c r="H7573" s="36"/>
    </row>
    <row r="7574" spans="8:8" s="32" customFormat="1" ht="12.75" customHeight="1" x14ac:dyDescent="0.2">
      <c r="H7574" s="36"/>
    </row>
    <row r="7575" spans="8:8" s="32" customFormat="1" ht="12.75" customHeight="1" x14ac:dyDescent="0.2">
      <c r="H7575" s="36"/>
    </row>
    <row r="7576" spans="8:8" s="32" customFormat="1" ht="12.75" customHeight="1" x14ac:dyDescent="0.2">
      <c r="H7576" s="36"/>
    </row>
    <row r="7577" spans="8:8" s="32" customFormat="1" ht="12.75" customHeight="1" x14ac:dyDescent="0.2">
      <c r="H7577" s="36"/>
    </row>
    <row r="7578" spans="8:8" s="32" customFormat="1" ht="12.75" customHeight="1" x14ac:dyDescent="0.2">
      <c r="H7578" s="36"/>
    </row>
    <row r="7579" spans="8:8" s="32" customFormat="1" ht="12.75" customHeight="1" x14ac:dyDescent="0.2">
      <c r="H7579" s="36"/>
    </row>
    <row r="7580" spans="8:8" s="32" customFormat="1" ht="12.75" customHeight="1" x14ac:dyDescent="0.2">
      <c r="H7580" s="36"/>
    </row>
    <row r="7581" spans="8:8" s="32" customFormat="1" ht="12.75" customHeight="1" x14ac:dyDescent="0.2">
      <c r="H7581" s="36"/>
    </row>
    <row r="7582" spans="8:8" s="32" customFormat="1" ht="12.75" customHeight="1" x14ac:dyDescent="0.2">
      <c r="H7582" s="36"/>
    </row>
    <row r="7583" spans="8:8" s="32" customFormat="1" ht="12.75" customHeight="1" x14ac:dyDescent="0.2">
      <c r="H7583" s="36"/>
    </row>
    <row r="7584" spans="8:8" s="32" customFormat="1" ht="12.75" customHeight="1" x14ac:dyDescent="0.2">
      <c r="H7584" s="36"/>
    </row>
    <row r="7585" spans="8:8" s="32" customFormat="1" ht="12.75" customHeight="1" x14ac:dyDescent="0.2">
      <c r="H7585" s="36"/>
    </row>
    <row r="7586" spans="8:8" s="32" customFormat="1" ht="12.75" customHeight="1" x14ac:dyDescent="0.2">
      <c r="H7586" s="36"/>
    </row>
    <row r="7587" spans="8:8" s="32" customFormat="1" ht="12.75" customHeight="1" x14ac:dyDescent="0.2">
      <c r="H7587" s="36"/>
    </row>
    <row r="7588" spans="8:8" s="32" customFormat="1" ht="12.75" customHeight="1" x14ac:dyDescent="0.2">
      <c r="H7588" s="36"/>
    </row>
    <row r="7589" spans="8:8" s="32" customFormat="1" ht="12.75" customHeight="1" x14ac:dyDescent="0.2">
      <c r="H7589" s="36"/>
    </row>
    <row r="7590" spans="8:8" s="32" customFormat="1" ht="12.75" customHeight="1" x14ac:dyDescent="0.2">
      <c r="H7590" s="36"/>
    </row>
    <row r="7591" spans="8:8" s="32" customFormat="1" ht="12.75" customHeight="1" x14ac:dyDescent="0.2">
      <c r="H7591" s="36"/>
    </row>
    <row r="7592" spans="8:8" s="32" customFormat="1" ht="12.75" customHeight="1" x14ac:dyDescent="0.2">
      <c r="H7592" s="36"/>
    </row>
    <row r="7593" spans="8:8" s="32" customFormat="1" ht="12.75" customHeight="1" x14ac:dyDescent="0.2">
      <c r="H7593" s="36"/>
    </row>
    <row r="7594" spans="8:8" s="32" customFormat="1" ht="12.75" customHeight="1" x14ac:dyDescent="0.2">
      <c r="H7594" s="36"/>
    </row>
    <row r="7595" spans="8:8" s="32" customFormat="1" ht="12.75" customHeight="1" x14ac:dyDescent="0.2">
      <c r="H7595" s="36"/>
    </row>
    <row r="7596" spans="8:8" s="32" customFormat="1" ht="12.75" customHeight="1" x14ac:dyDescent="0.2">
      <c r="H7596" s="36"/>
    </row>
    <row r="7597" spans="8:8" s="32" customFormat="1" ht="12.75" customHeight="1" x14ac:dyDescent="0.2">
      <c r="H7597" s="36"/>
    </row>
    <row r="7598" spans="8:8" s="32" customFormat="1" ht="12.75" customHeight="1" x14ac:dyDescent="0.2">
      <c r="H7598" s="36"/>
    </row>
    <row r="7599" spans="8:8" s="32" customFormat="1" ht="12.75" customHeight="1" x14ac:dyDescent="0.2">
      <c r="H7599" s="36"/>
    </row>
    <row r="7600" spans="8:8" s="32" customFormat="1" ht="12.75" customHeight="1" x14ac:dyDescent="0.2">
      <c r="H7600" s="36"/>
    </row>
    <row r="7601" spans="8:8" s="32" customFormat="1" ht="12.75" customHeight="1" x14ac:dyDescent="0.2">
      <c r="H7601" s="36"/>
    </row>
    <row r="7602" spans="8:8" s="32" customFormat="1" ht="12.75" customHeight="1" x14ac:dyDescent="0.2">
      <c r="H7602" s="36"/>
    </row>
    <row r="7603" spans="8:8" s="32" customFormat="1" ht="12.75" customHeight="1" x14ac:dyDescent="0.2">
      <c r="H7603" s="36"/>
    </row>
    <row r="7604" spans="8:8" s="32" customFormat="1" ht="12.75" customHeight="1" x14ac:dyDescent="0.2">
      <c r="H7604" s="36"/>
    </row>
    <row r="7605" spans="8:8" s="32" customFormat="1" ht="12.75" customHeight="1" x14ac:dyDescent="0.2">
      <c r="H7605" s="36"/>
    </row>
    <row r="7606" spans="8:8" s="32" customFormat="1" ht="12.75" customHeight="1" x14ac:dyDescent="0.2">
      <c r="H7606" s="36"/>
    </row>
    <row r="7607" spans="8:8" s="32" customFormat="1" ht="12.75" customHeight="1" x14ac:dyDescent="0.2">
      <c r="H7607" s="36"/>
    </row>
    <row r="7608" spans="8:8" s="32" customFormat="1" ht="12.75" customHeight="1" x14ac:dyDescent="0.2">
      <c r="H7608" s="36"/>
    </row>
    <row r="7609" spans="8:8" s="32" customFormat="1" ht="12.75" customHeight="1" x14ac:dyDescent="0.2">
      <c r="H7609" s="36"/>
    </row>
    <row r="7610" spans="8:8" s="32" customFormat="1" ht="12.75" customHeight="1" x14ac:dyDescent="0.2">
      <c r="H7610" s="36"/>
    </row>
    <row r="7611" spans="8:8" s="32" customFormat="1" ht="12.75" customHeight="1" x14ac:dyDescent="0.2">
      <c r="H7611" s="36"/>
    </row>
    <row r="7612" spans="8:8" s="32" customFormat="1" ht="12.75" customHeight="1" x14ac:dyDescent="0.2">
      <c r="H7612" s="36"/>
    </row>
    <row r="7613" spans="8:8" s="32" customFormat="1" ht="12.75" customHeight="1" x14ac:dyDescent="0.2">
      <c r="H7613" s="36"/>
    </row>
    <row r="7614" spans="8:8" s="32" customFormat="1" ht="12.75" customHeight="1" x14ac:dyDescent="0.2">
      <c r="H7614" s="36"/>
    </row>
    <row r="7615" spans="8:8" s="32" customFormat="1" ht="12.75" customHeight="1" x14ac:dyDescent="0.2">
      <c r="H7615" s="36"/>
    </row>
    <row r="7616" spans="8:8" s="32" customFormat="1" ht="12.75" customHeight="1" x14ac:dyDescent="0.2">
      <c r="H7616" s="36"/>
    </row>
    <row r="7617" spans="8:8" s="32" customFormat="1" ht="12.75" customHeight="1" x14ac:dyDescent="0.2">
      <c r="H7617" s="36"/>
    </row>
    <row r="7618" spans="8:8" s="32" customFormat="1" ht="12.75" customHeight="1" x14ac:dyDescent="0.2">
      <c r="H7618" s="36"/>
    </row>
    <row r="7619" spans="8:8" s="32" customFormat="1" ht="12.75" customHeight="1" x14ac:dyDescent="0.2">
      <c r="H7619" s="36"/>
    </row>
    <row r="7620" spans="8:8" s="32" customFormat="1" ht="12.75" customHeight="1" x14ac:dyDescent="0.2">
      <c r="H7620" s="36"/>
    </row>
    <row r="7621" spans="8:8" s="32" customFormat="1" ht="12.75" customHeight="1" x14ac:dyDescent="0.2">
      <c r="H7621" s="36"/>
    </row>
    <row r="7622" spans="8:8" s="32" customFormat="1" ht="12.75" customHeight="1" x14ac:dyDescent="0.2">
      <c r="H7622" s="36"/>
    </row>
    <row r="7623" spans="8:8" s="32" customFormat="1" ht="12.75" customHeight="1" x14ac:dyDescent="0.2">
      <c r="H7623" s="36"/>
    </row>
    <row r="7624" spans="8:8" s="32" customFormat="1" ht="12.75" customHeight="1" x14ac:dyDescent="0.2">
      <c r="H7624" s="36"/>
    </row>
    <row r="7625" spans="8:8" s="32" customFormat="1" ht="12.75" customHeight="1" x14ac:dyDescent="0.2">
      <c r="H7625" s="36"/>
    </row>
    <row r="7626" spans="8:8" s="32" customFormat="1" ht="12.75" customHeight="1" x14ac:dyDescent="0.2">
      <c r="H7626" s="36"/>
    </row>
    <row r="7627" spans="8:8" s="32" customFormat="1" ht="12.75" customHeight="1" x14ac:dyDescent="0.2">
      <c r="H7627" s="36"/>
    </row>
    <row r="7628" spans="8:8" s="32" customFormat="1" ht="12.75" customHeight="1" x14ac:dyDescent="0.2">
      <c r="H7628" s="36"/>
    </row>
    <row r="7629" spans="8:8" s="32" customFormat="1" ht="12.75" customHeight="1" x14ac:dyDescent="0.2">
      <c r="H7629" s="36"/>
    </row>
    <row r="7630" spans="8:8" s="32" customFormat="1" ht="12.75" customHeight="1" x14ac:dyDescent="0.2">
      <c r="H7630" s="36"/>
    </row>
    <row r="7631" spans="8:8" s="32" customFormat="1" ht="12.75" customHeight="1" x14ac:dyDescent="0.2">
      <c r="H7631" s="36"/>
    </row>
    <row r="7632" spans="8:8" s="32" customFormat="1" ht="12.75" customHeight="1" x14ac:dyDescent="0.2">
      <c r="H7632" s="36"/>
    </row>
    <row r="7633" spans="8:8" s="32" customFormat="1" ht="12.75" customHeight="1" x14ac:dyDescent="0.2">
      <c r="H7633" s="36"/>
    </row>
    <row r="7634" spans="8:8" s="32" customFormat="1" ht="12.75" customHeight="1" x14ac:dyDescent="0.2">
      <c r="H7634" s="36"/>
    </row>
    <row r="7635" spans="8:8" s="32" customFormat="1" ht="12.75" customHeight="1" x14ac:dyDescent="0.2">
      <c r="H7635" s="36"/>
    </row>
    <row r="7636" spans="8:8" s="32" customFormat="1" ht="12.75" customHeight="1" x14ac:dyDescent="0.2">
      <c r="H7636" s="36"/>
    </row>
    <row r="7637" spans="8:8" s="32" customFormat="1" ht="12.75" customHeight="1" x14ac:dyDescent="0.2">
      <c r="H7637" s="36"/>
    </row>
    <row r="7638" spans="8:8" s="32" customFormat="1" ht="12.75" customHeight="1" x14ac:dyDescent="0.2">
      <c r="H7638" s="36"/>
    </row>
    <row r="7639" spans="8:8" s="32" customFormat="1" ht="12.75" customHeight="1" x14ac:dyDescent="0.2">
      <c r="H7639" s="36"/>
    </row>
    <row r="7640" spans="8:8" s="32" customFormat="1" ht="12.75" customHeight="1" x14ac:dyDescent="0.2">
      <c r="H7640" s="36"/>
    </row>
    <row r="7641" spans="8:8" s="32" customFormat="1" ht="12.75" customHeight="1" x14ac:dyDescent="0.2">
      <c r="H7641" s="36"/>
    </row>
    <row r="7642" spans="8:8" s="32" customFormat="1" ht="12.75" customHeight="1" x14ac:dyDescent="0.2">
      <c r="H7642" s="36"/>
    </row>
    <row r="7643" spans="8:8" s="32" customFormat="1" ht="12.75" customHeight="1" x14ac:dyDescent="0.2">
      <c r="H7643" s="36"/>
    </row>
    <row r="7644" spans="8:8" s="32" customFormat="1" ht="12.75" customHeight="1" x14ac:dyDescent="0.2">
      <c r="H7644" s="36"/>
    </row>
    <row r="7645" spans="8:8" s="32" customFormat="1" ht="12.75" customHeight="1" x14ac:dyDescent="0.2">
      <c r="H7645" s="36"/>
    </row>
    <row r="7646" spans="8:8" s="32" customFormat="1" ht="12.75" customHeight="1" x14ac:dyDescent="0.2">
      <c r="H7646" s="36"/>
    </row>
    <row r="7647" spans="8:8" s="32" customFormat="1" ht="12.75" customHeight="1" x14ac:dyDescent="0.2">
      <c r="H7647" s="36"/>
    </row>
    <row r="7648" spans="8:8" s="32" customFormat="1" ht="12.75" customHeight="1" x14ac:dyDescent="0.2">
      <c r="H7648" s="36"/>
    </row>
    <row r="7649" spans="8:8" s="32" customFormat="1" ht="12.75" customHeight="1" x14ac:dyDescent="0.2">
      <c r="H7649" s="36"/>
    </row>
    <row r="7650" spans="8:8" s="32" customFormat="1" ht="12.75" customHeight="1" x14ac:dyDescent="0.2">
      <c r="H7650" s="36"/>
    </row>
    <row r="7651" spans="8:8" s="32" customFormat="1" ht="12.75" customHeight="1" x14ac:dyDescent="0.2">
      <c r="H7651" s="36"/>
    </row>
    <row r="7652" spans="8:8" s="32" customFormat="1" ht="12.75" customHeight="1" x14ac:dyDescent="0.2">
      <c r="H7652" s="36"/>
    </row>
    <row r="7653" spans="8:8" s="32" customFormat="1" ht="12.75" customHeight="1" x14ac:dyDescent="0.2">
      <c r="H7653" s="36"/>
    </row>
    <row r="7654" spans="8:8" s="32" customFormat="1" ht="12.75" customHeight="1" x14ac:dyDescent="0.2">
      <c r="H7654" s="36"/>
    </row>
    <row r="7655" spans="8:8" s="32" customFormat="1" ht="12.75" customHeight="1" x14ac:dyDescent="0.2">
      <c r="H7655" s="36"/>
    </row>
    <row r="7656" spans="8:8" s="32" customFormat="1" ht="12.75" customHeight="1" x14ac:dyDescent="0.2">
      <c r="H7656" s="36"/>
    </row>
    <row r="7657" spans="8:8" s="32" customFormat="1" ht="12.75" customHeight="1" x14ac:dyDescent="0.2">
      <c r="H7657" s="36"/>
    </row>
    <row r="7658" spans="8:8" s="32" customFormat="1" ht="12.75" customHeight="1" x14ac:dyDescent="0.2">
      <c r="H7658" s="36"/>
    </row>
    <row r="7659" spans="8:8" s="32" customFormat="1" ht="12.75" customHeight="1" x14ac:dyDescent="0.2">
      <c r="H7659" s="36"/>
    </row>
    <row r="7660" spans="8:8" s="32" customFormat="1" ht="12.75" customHeight="1" x14ac:dyDescent="0.2">
      <c r="H7660" s="36"/>
    </row>
    <row r="7661" spans="8:8" s="32" customFormat="1" ht="12.75" customHeight="1" x14ac:dyDescent="0.2">
      <c r="H7661" s="36"/>
    </row>
    <row r="7662" spans="8:8" s="32" customFormat="1" ht="12.75" customHeight="1" x14ac:dyDescent="0.2">
      <c r="H7662" s="36"/>
    </row>
    <row r="7663" spans="8:8" s="32" customFormat="1" ht="12.75" customHeight="1" x14ac:dyDescent="0.2">
      <c r="H7663" s="36"/>
    </row>
    <row r="7664" spans="8:8" s="32" customFormat="1" ht="12.75" customHeight="1" x14ac:dyDescent="0.2">
      <c r="H7664" s="36"/>
    </row>
    <row r="7665" spans="8:8" s="32" customFormat="1" ht="12.75" customHeight="1" x14ac:dyDescent="0.2">
      <c r="H7665" s="36"/>
    </row>
    <row r="7666" spans="8:8" s="32" customFormat="1" ht="12.75" customHeight="1" x14ac:dyDescent="0.2">
      <c r="H7666" s="36"/>
    </row>
    <row r="7667" spans="8:8" s="32" customFormat="1" ht="12.75" customHeight="1" x14ac:dyDescent="0.2">
      <c r="H7667" s="36"/>
    </row>
    <row r="7668" spans="8:8" s="32" customFormat="1" ht="12.75" customHeight="1" x14ac:dyDescent="0.2">
      <c r="H7668" s="36"/>
    </row>
    <row r="7669" spans="8:8" s="32" customFormat="1" ht="12.75" customHeight="1" x14ac:dyDescent="0.2">
      <c r="H7669" s="36"/>
    </row>
    <row r="7670" spans="8:8" s="32" customFormat="1" ht="12.75" customHeight="1" x14ac:dyDescent="0.2">
      <c r="H7670" s="36"/>
    </row>
    <row r="7671" spans="8:8" s="32" customFormat="1" ht="12.75" customHeight="1" x14ac:dyDescent="0.2">
      <c r="H7671" s="36"/>
    </row>
    <row r="7672" spans="8:8" s="32" customFormat="1" ht="12.75" customHeight="1" x14ac:dyDescent="0.2">
      <c r="H7672" s="36"/>
    </row>
    <row r="7673" spans="8:8" s="32" customFormat="1" ht="12.75" customHeight="1" x14ac:dyDescent="0.2">
      <c r="H7673" s="36"/>
    </row>
    <row r="7674" spans="8:8" s="32" customFormat="1" ht="12.75" customHeight="1" x14ac:dyDescent="0.2">
      <c r="H7674" s="36"/>
    </row>
    <row r="7675" spans="8:8" s="32" customFormat="1" ht="12.75" customHeight="1" x14ac:dyDescent="0.2">
      <c r="H7675" s="36"/>
    </row>
    <row r="7676" spans="8:8" s="32" customFormat="1" ht="12.75" customHeight="1" x14ac:dyDescent="0.2">
      <c r="H7676" s="36"/>
    </row>
    <row r="7677" spans="8:8" s="32" customFormat="1" ht="12.75" customHeight="1" x14ac:dyDescent="0.2">
      <c r="H7677" s="36"/>
    </row>
    <row r="7678" spans="8:8" s="32" customFormat="1" ht="12.75" customHeight="1" x14ac:dyDescent="0.2">
      <c r="H7678" s="36"/>
    </row>
    <row r="7679" spans="8:8" s="32" customFormat="1" ht="12.75" customHeight="1" x14ac:dyDescent="0.2">
      <c r="H7679" s="36"/>
    </row>
    <row r="7680" spans="8:8" s="32" customFormat="1" ht="12.75" customHeight="1" x14ac:dyDescent="0.2">
      <c r="H7680" s="36"/>
    </row>
    <row r="7681" spans="8:8" s="32" customFormat="1" ht="12.75" customHeight="1" x14ac:dyDescent="0.2">
      <c r="H7681" s="36"/>
    </row>
    <row r="7682" spans="8:8" s="32" customFormat="1" ht="12.75" customHeight="1" x14ac:dyDescent="0.2">
      <c r="H7682" s="36"/>
    </row>
    <row r="7683" spans="8:8" s="32" customFormat="1" ht="12.75" customHeight="1" x14ac:dyDescent="0.2">
      <c r="H7683" s="36"/>
    </row>
    <row r="7684" spans="8:8" s="32" customFormat="1" ht="12.75" customHeight="1" x14ac:dyDescent="0.2">
      <c r="H7684" s="36"/>
    </row>
    <row r="7685" spans="8:8" s="32" customFormat="1" ht="12.75" customHeight="1" x14ac:dyDescent="0.2">
      <c r="H7685" s="36"/>
    </row>
    <row r="7686" spans="8:8" s="32" customFormat="1" ht="12.75" customHeight="1" x14ac:dyDescent="0.2">
      <c r="H7686" s="36"/>
    </row>
    <row r="7687" spans="8:8" s="32" customFormat="1" ht="12.75" customHeight="1" x14ac:dyDescent="0.2">
      <c r="H7687" s="36"/>
    </row>
    <row r="7688" spans="8:8" s="32" customFormat="1" ht="12.75" customHeight="1" x14ac:dyDescent="0.2">
      <c r="H7688" s="36"/>
    </row>
    <row r="7689" spans="8:8" s="32" customFormat="1" ht="12.75" customHeight="1" x14ac:dyDescent="0.2">
      <c r="H7689" s="36"/>
    </row>
    <row r="7690" spans="8:8" s="32" customFormat="1" ht="12.75" customHeight="1" x14ac:dyDescent="0.2">
      <c r="H7690" s="36"/>
    </row>
    <row r="7691" spans="8:8" s="32" customFormat="1" ht="12.75" customHeight="1" x14ac:dyDescent="0.2">
      <c r="H7691" s="36"/>
    </row>
    <row r="7692" spans="8:8" s="32" customFormat="1" ht="12.75" customHeight="1" x14ac:dyDescent="0.2">
      <c r="H7692" s="36"/>
    </row>
    <row r="7693" spans="8:8" s="32" customFormat="1" ht="12.75" customHeight="1" x14ac:dyDescent="0.2">
      <c r="H7693" s="36"/>
    </row>
    <row r="7694" spans="8:8" s="32" customFormat="1" ht="12.75" customHeight="1" x14ac:dyDescent="0.2">
      <c r="H7694" s="36"/>
    </row>
    <row r="7695" spans="8:8" s="32" customFormat="1" ht="12.75" customHeight="1" x14ac:dyDescent="0.2">
      <c r="H7695" s="36"/>
    </row>
    <row r="7696" spans="8:8" s="32" customFormat="1" ht="12.75" customHeight="1" x14ac:dyDescent="0.2">
      <c r="H7696" s="36"/>
    </row>
    <row r="7697" spans="8:8" s="32" customFormat="1" ht="12.75" customHeight="1" x14ac:dyDescent="0.2">
      <c r="H7697" s="36"/>
    </row>
    <row r="7698" spans="8:8" s="32" customFormat="1" ht="12.75" customHeight="1" x14ac:dyDescent="0.2">
      <c r="H7698" s="36"/>
    </row>
    <row r="7699" spans="8:8" s="32" customFormat="1" ht="12.75" customHeight="1" x14ac:dyDescent="0.2">
      <c r="H7699" s="36"/>
    </row>
    <row r="7700" spans="8:8" s="32" customFormat="1" ht="12.75" customHeight="1" x14ac:dyDescent="0.2">
      <c r="H7700" s="36"/>
    </row>
    <row r="7701" spans="8:8" s="32" customFormat="1" ht="12.75" customHeight="1" x14ac:dyDescent="0.2">
      <c r="H7701" s="36"/>
    </row>
    <row r="7702" spans="8:8" s="32" customFormat="1" ht="12.75" customHeight="1" x14ac:dyDescent="0.2">
      <c r="H7702" s="36"/>
    </row>
    <row r="7703" spans="8:8" s="32" customFormat="1" ht="12.75" customHeight="1" x14ac:dyDescent="0.2">
      <c r="H7703" s="36"/>
    </row>
    <row r="7704" spans="8:8" s="32" customFormat="1" ht="12.75" customHeight="1" x14ac:dyDescent="0.2">
      <c r="H7704" s="36"/>
    </row>
    <row r="7705" spans="8:8" s="32" customFormat="1" ht="12.75" customHeight="1" x14ac:dyDescent="0.2">
      <c r="H7705" s="36"/>
    </row>
    <row r="7706" spans="8:8" s="32" customFormat="1" ht="12.75" customHeight="1" x14ac:dyDescent="0.2">
      <c r="H7706" s="36"/>
    </row>
    <row r="7707" spans="8:8" s="32" customFormat="1" ht="12.75" customHeight="1" x14ac:dyDescent="0.2">
      <c r="H7707" s="36"/>
    </row>
    <row r="7708" spans="8:8" s="32" customFormat="1" ht="12.75" customHeight="1" x14ac:dyDescent="0.2">
      <c r="H7708" s="36"/>
    </row>
    <row r="7709" spans="8:8" s="32" customFormat="1" ht="12.75" customHeight="1" x14ac:dyDescent="0.2">
      <c r="H7709" s="36"/>
    </row>
    <row r="7710" spans="8:8" s="32" customFormat="1" ht="12.75" customHeight="1" x14ac:dyDescent="0.2">
      <c r="H7710" s="36"/>
    </row>
    <row r="7711" spans="8:8" s="32" customFormat="1" ht="12.75" customHeight="1" x14ac:dyDescent="0.2">
      <c r="H7711" s="36"/>
    </row>
    <row r="7712" spans="8:8" s="32" customFormat="1" ht="12.75" customHeight="1" x14ac:dyDescent="0.2">
      <c r="H7712" s="36"/>
    </row>
    <row r="7713" spans="8:8" s="32" customFormat="1" ht="12.75" customHeight="1" x14ac:dyDescent="0.2">
      <c r="H7713" s="36"/>
    </row>
    <row r="7714" spans="8:8" s="32" customFormat="1" ht="12.75" customHeight="1" x14ac:dyDescent="0.2">
      <c r="H7714" s="36"/>
    </row>
    <row r="7715" spans="8:8" s="32" customFormat="1" ht="12.75" customHeight="1" x14ac:dyDescent="0.2">
      <c r="H7715" s="36"/>
    </row>
    <row r="7716" spans="8:8" s="32" customFormat="1" ht="12.75" customHeight="1" x14ac:dyDescent="0.2">
      <c r="H7716" s="36"/>
    </row>
    <row r="7717" spans="8:8" s="32" customFormat="1" ht="12.75" customHeight="1" x14ac:dyDescent="0.2">
      <c r="H7717" s="36"/>
    </row>
    <row r="7718" spans="8:8" s="32" customFormat="1" ht="12.75" customHeight="1" x14ac:dyDescent="0.2">
      <c r="H7718" s="36"/>
    </row>
    <row r="7719" spans="8:8" s="32" customFormat="1" ht="12.75" customHeight="1" x14ac:dyDescent="0.2">
      <c r="H7719" s="36"/>
    </row>
    <row r="7720" spans="8:8" s="32" customFormat="1" ht="12.75" customHeight="1" x14ac:dyDescent="0.2">
      <c r="H7720" s="36"/>
    </row>
    <row r="7721" spans="8:8" s="32" customFormat="1" ht="12.75" customHeight="1" x14ac:dyDescent="0.2">
      <c r="H7721" s="36"/>
    </row>
    <row r="7722" spans="8:8" s="32" customFormat="1" ht="12.75" customHeight="1" x14ac:dyDescent="0.2">
      <c r="H7722" s="36"/>
    </row>
    <row r="7723" spans="8:8" s="32" customFormat="1" ht="12.75" customHeight="1" x14ac:dyDescent="0.2">
      <c r="H7723" s="36"/>
    </row>
    <row r="7724" spans="8:8" s="32" customFormat="1" ht="12.75" customHeight="1" x14ac:dyDescent="0.2">
      <c r="H7724" s="36"/>
    </row>
    <row r="7725" spans="8:8" s="32" customFormat="1" ht="12.75" customHeight="1" x14ac:dyDescent="0.2">
      <c r="H7725" s="36"/>
    </row>
    <row r="7726" spans="8:8" s="32" customFormat="1" ht="12.75" customHeight="1" x14ac:dyDescent="0.2">
      <c r="H7726" s="36"/>
    </row>
    <row r="7727" spans="8:8" s="32" customFormat="1" ht="12.75" customHeight="1" x14ac:dyDescent="0.2">
      <c r="H7727" s="36"/>
    </row>
    <row r="7728" spans="8:8" s="32" customFormat="1" ht="12.75" customHeight="1" x14ac:dyDescent="0.2">
      <c r="H7728" s="36"/>
    </row>
    <row r="7729" spans="8:8" s="32" customFormat="1" ht="12.75" customHeight="1" x14ac:dyDescent="0.2">
      <c r="H7729" s="36"/>
    </row>
    <row r="7730" spans="8:8" s="32" customFormat="1" ht="12.75" customHeight="1" x14ac:dyDescent="0.2">
      <c r="H7730" s="36"/>
    </row>
    <row r="7731" spans="8:8" s="32" customFormat="1" ht="12.75" customHeight="1" x14ac:dyDescent="0.2">
      <c r="H7731" s="36"/>
    </row>
    <row r="7732" spans="8:8" s="32" customFormat="1" ht="12.75" customHeight="1" x14ac:dyDescent="0.2">
      <c r="H7732" s="36"/>
    </row>
    <row r="7733" spans="8:8" s="32" customFormat="1" ht="12.75" customHeight="1" x14ac:dyDescent="0.2">
      <c r="H7733" s="36"/>
    </row>
    <row r="7734" spans="8:8" s="32" customFormat="1" ht="12.75" customHeight="1" x14ac:dyDescent="0.2">
      <c r="H7734" s="36"/>
    </row>
    <row r="7735" spans="8:8" s="32" customFormat="1" ht="12.75" customHeight="1" x14ac:dyDescent="0.2">
      <c r="H7735" s="36"/>
    </row>
    <row r="7736" spans="8:8" s="32" customFormat="1" ht="12.75" customHeight="1" x14ac:dyDescent="0.2">
      <c r="H7736" s="36"/>
    </row>
    <row r="7737" spans="8:8" s="32" customFormat="1" ht="12.75" customHeight="1" x14ac:dyDescent="0.2">
      <c r="H7737" s="36"/>
    </row>
    <row r="7738" spans="8:8" s="32" customFormat="1" ht="12.75" customHeight="1" x14ac:dyDescent="0.2">
      <c r="H7738" s="36"/>
    </row>
    <row r="7739" spans="8:8" s="32" customFormat="1" ht="12.75" customHeight="1" x14ac:dyDescent="0.2">
      <c r="H7739" s="36"/>
    </row>
    <row r="7740" spans="8:8" s="32" customFormat="1" ht="12.75" customHeight="1" x14ac:dyDescent="0.2">
      <c r="H7740" s="36"/>
    </row>
    <row r="7741" spans="8:8" s="32" customFormat="1" ht="12.75" customHeight="1" x14ac:dyDescent="0.2">
      <c r="H7741" s="36"/>
    </row>
    <row r="7742" spans="8:8" s="32" customFormat="1" ht="12.75" customHeight="1" x14ac:dyDescent="0.2">
      <c r="H7742" s="36"/>
    </row>
    <row r="7743" spans="8:8" s="32" customFormat="1" ht="12.75" customHeight="1" x14ac:dyDescent="0.2">
      <c r="H7743" s="36"/>
    </row>
    <row r="7744" spans="8:8" s="32" customFormat="1" ht="12.75" customHeight="1" x14ac:dyDescent="0.2">
      <c r="H7744" s="36"/>
    </row>
    <row r="7745" spans="8:8" s="32" customFormat="1" ht="12.75" customHeight="1" x14ac:dyDescent="0.2">
      <c r="H7745" s="36"/>
    </row>
    <row r="7746" spans="8:8" s="32" customFormat="1" ht="12.75" customHeight="1" x14ac:dyDescent="0.2">
      <c r="H7746" s="36"/>
    </row>
    <row r="7747" spans="8:8" s="32" customFormat="1" ht="12.75" customHeight="1" x14ac:dyDescent="0.2">
      <c r="H7747" s="36"/>
    </row>
    <row r="7748" spans="8:8" s="32" customFormat="1" ht="12.75" customHeight="1" x14ac:dyDescent="0.2">
      <c r="H7748" s="36"/>
    </row>
    <row r="7749" spans="8:8" s="32" customFormat="1" ht="12.75" customHeight="1" x14ac:dyDescent="0.2">
      <c r="H7749" s="36"/>
    </row>
    <row r="7750" spans="8:8" s="32" customFormat="1" ht="12.75" customHeight="1" x14ac:dyDescent="0.2">
      <c r="H7750" s="36"/>
    </row>
    <row r="7751" spans="8:8" s="32" customFormat="1" ht="12.75" customHeight="1" x14ac:dyDescent="0.2">
      <c r="H7751" s="36"/>
    </row>
    <row r="7752" spans="8:8" s="32" customFormat="1" ht="12.75" customHeight="1" x14ac:dyDescent="0.2">
      <c r="H7752" s="36"/>
    </row>
    <row r="7753" spans="8:8" s="32" customFormat="1" ht="12.75" customHeight="1" x14ac:dyDescent="0.2">
      <c r="H7753" s="36"/>
    </row>
    <row r="7754" spans="8:8" s="32" customFormat="1" ht="12.75" customHeight="1" x14ac:dyDescent="0.2">
      <c r="H7754" s="36"/>
    </row>
    <row r="7755" spans="8:8" s="32" customFormat="1" ht="12.75" customHeight="1" x14ac:dyDescent="0.2">
      <c r="H7755" s="36"/>
    </row>
    <row r="7756" spans="8:8" s="32" customFormat="1" ht="12.75" customHeight="1" x14ac:dyDescent="0.2">
      <c r="H7756" s="36"/>
    </row>
    <row r="7757" spans="8:8" s="32" customFormat="1" ht="12.75" customHeight="1" x14ac:dyDescent="0.2">
      <c r="H7757" s="36"/>
    </row>
    <row r="7758" spans="8:8" s="32" customFormat="1" ht="12.75" customHeight="1" x14ac:dyDescent="0.2">
      <c r="H7758" s="36"/>
    </row>
    <row r="7759" spans="8:8" s="32" customFormat="1" ht="12.75" customHeight="1" x14ac:dyDescent="0.2">
      <c r="H7759" s="36"/>
    </row>
    <row r="7760" spans="8:8" s="32" customFormat="1" ht="12.75" customHeight="1" x14ac:dyDescent="0.2">
      <c r="H7760" s="36"/>
    </row>
    <row r="7761" spans="8:8" s="32" customFormat="1" ht="12.75" customHeight="1" x14ac:dyDescent="0.2">
      <c r="H7761" s="36"/>
    </row>
    <row r="7762" spans="8:8" s="32" customFormat="1" ht="12.75" customHeight="1" x14ac:dyDescent="0.2">
      <c r="H7762" s="36"/>
    </row>
    <row r="7763" spans="8:8" s="32" customFormat="1" ht="12.75" customHeight="1" x14ac:dyDescent="0.2">
      <c r="H7763" s="36"/>
    </row>
    <row r="7764" spans="8:8" s="32" customFormat="1" ht="12.75" customHeight="1" x14ac:dyDescent="0.2">
      <c r="H7764" s="36"/>
    </row>
    <row r="7765" spans="8:8" s="32" customFormat="1" ht="12.75" customHeight="1" x14ac:dyDescent="0.2">
      <c r="H7765" s="36"/>
    </row>
    <row r="7766" spans="8:8" s="32" customFormat="1" ht="12.75" customHeight="1" x14ac:dyDescent="0.2">
      <c r="H7766" s="36"/>
    </row>
    <row r="7767" spans="8:8" s="32" customFormat="1" ht="12.75" customHeight="1" x14ac:dyDescent="0.2">
      <c r="H7767" s="36"/>
    </row>
    <row r="7768" spans="8:8" s="32" customFormat="1" ht="12.75" customHeight="1" x14ac:dyDescent="0.2">
      <c r="H7768" s="36"/>
    </row>
    <row r="7769" spans="8:8" s="32" customFormat="1" ht="12.75" customHeight="1" x14ac:dyDescent="0.2">
      <c r="H7769" s="36"/>
    </row>
    <row r="7770" spans="8:8" s="32" customFormat="1" ht="12.75" customHeight="1" x14ac:dyDescent="0.2">
      <c r="H7770" s="36"/>
    </row>
    <row r="7771" spans="8:8" s="32" customFormat="1" ht="12.75" customHeight="1" x14ac:dyDescent="0.2">
      <c r="H7771" s="36"/>
    </row>
    <row r="7772" spans="8:8" s="32" customFormat="1" ht="12.75" customHeight="1" x14ac:dyDescent="0.2">
      <c r="H7772" s="36"/>
    </row>
    <row r="7773" spans="8:8" s="32" customFormat="1" ht="12.75" customHeight="1" x14ac:dyDescent="0.2">
      <c r="H7773" s="36"/>
    </row>
    <row r="7774" spans="8:8" s="32" customFormat="1" ht="12.75" customHeight="1" x14ac:dyDescent="0.2">
      <c r="H7774" s="36"/>
    </row>
    <row r="7775" spans="8:8" s="32" customFormat="1" ht="12.75" customHeight="1" x14ac:dyDescent="0.2">
      <c r="H7775" s="36"/>
    </row>
    <row r="7776" spans="8:8" s="32" customFormat="1" ht="12.75" customHeight="1" x14ac:dyDescent="0.2">
      <c r="H7776" s="36"/>
    </row>
    <row r="7777" spans="8:8" s="32" customFormat="1" ht="12.75" customHeight="1" x14ac:dyDescent="0.2">
      <c r="H7777" s="36"/>
    </row>
    <row r="7778" spans="8:8" s="32" customFormat="1" ht="12.75" customHeight="1" x14ac:dyDescent="0.2">
      <c r="H7778" s="36"/>
    </row>
    <row r="7779" spans="8:8" s="32" customFormat="1" ht="12.75" customHeight="1" x14ac:dyDescent="0.2">
      <c r="H7779" s="36"/>
    </row>
    <row r="7780" spans="8:8" s="32" customFormat="1" ht="12.75" customHeight="1" x14ac:dyDescent="0.2">
      <c r="H7780" s="36"/>
    </row>
    <row r="7781" spans="8:8" s="32" customFormat="1" ht="12.75" customHeight="1" x14ac:dyDescent="0.2">
      <c r="H7781" s="36"/>
    </row>
    <row r="7782" spans="8:8" s="32" customFormat="1" ht="12.75" customHeight="1" x14ac:dyDescent="0.2">
      <c r="H7782" s="36"/>
    </row>
    <row r="7783" spans="8:8" s="32" customFormat="1" ht="12.75" customHeight="1" x14ac:dyDescent="0.2">
      <c r="H7783" s="36"/>
    </row>
    <row r="7784" spans="8:8" s="32" customFormat="1" ht="12.75" customHeight="1" x14ac:dyDescent="0.2">
      <c r="H7784" s="36"/>
    </row>
    <row r="7785" spans="8:8" s="32" customFormat="1" ht="12.75" customHeight="1" x14ac:dyDescent="0.2">
      <c r="H7785" s="36"/>
    </row>
    <row r="7786" spans="8:8" s="32" customFormat="1" ht="12.75" customHeight="1" x14ac:dyDescent="0.2">
      <c r="H7786" s="36"/>
    </row>
    <row r="7787" spans="8:8" s="32" customFormat="1" ht="12.75" customHeight="1" x14ac:dyDescent="0.2">
      <c r="H7787" s="36"/>
    </row>
    <row r="7788" spans="8:8" s="32" customFormat="1" ht="12.75" customHeight="1" x14ac:dyDescent="0.2">
      <c r="H7788" s="36"/>
    </row>
    <row r="7789" spans="8:8" s="32" customFormat="1" ht="12.75" customHeight="1" x14ac:dyDescent="0.2">
      <c r="H7789" s="36"/>
    </row>
    <row r="7790" spans="8:8" s="32" customFormat="1" ht="12.75" customHeight="1" x14ac:dyDescent="0.2">
      <c r="H7790" s="36"/>
    </row>
    <row r="7791" spans="8:8" s="32" customFormat="1" ht="12.75" customHeight="1" x14ac:dyDescent="0.2">
      <c r="H7791" s="36"/>
    </row>
    <row r="7792" spans="8:8" s="32" customFormat="1" ht="12.75" customHeight="1" x14ac:dyDescent="0.2">
      <c r="H7792" s="36"/>
    </row>
    <row r="7793" spans="8:8" s="32" customFormat="1" ht="12.75" customHeight="1" x14ac:dyDescent="0.2">
      <c r="H7793" s="36"/>
    </row>
    <row r="7794" spans="8:8" s="32" customFormat="1" ht="12.75" customHeight="1" x14ac:dyDescent="0.2">
      <c r="H7794" s="36"/>
    </row>
    <row r="7795" spans="8:8" s="32" customFormat="1" ht="12.75" customHeight="1" x14ac:dyDescent="0.2">
      <c r="H7795" s="36"/>
    </row>
    <row r="7796" spans="8:8" s="32" customFormat="1" ht="12.75" customHeight="1" x14ac:dyDescent="0.2">
      <c r="H7796" s="36"/>
    </row>
    <row r="7797" spans="8:8" s="32" customFormat="1" ht="12.75" customHeight="1" x14ac:dyDescent="0.2">
      <c r="H7797" s="36"/>
    </row>
    <row r="7798" spans="8:8" s="32" customFormat="1" ht="12.75" customHeight="1" x14ac:dyDescent="0.2">
      <c r="H7798" s="36"/>
    </row>
    <row r="7799" spans="8:8" s="32" customFormat="1" ht="12.75" customHeight="1" x14ac:dyDescent="0.2">
      <c r="H7799" s="36"/>
    </row>
    <row r="7800" spans="8:8" s="32" customFormat="1" ht="12.75" customHeight="1" x14ac:dyDescent="0.2">
      <c r="H7800" s="36"/>
    </row>
    <row r="7801" spans="8:8" s="32" customFormat="1" ht="12.75" customHeight="1" x14ac:dyDescent="0.2">
      <c r="H7801" s="36"/>
    </row>
    <row r="7802" spans="8:8" s="32" customFormat="1" ht="12.75" customHeight="1" x14ac:dyDescent="0.2">
      <c r="H7802" s="36"/>
    </row>
    <row r="7803" spans="8:8" s="32" customFormat="1" ht="12.75" customHeight="1" x14ac:dyDescent="0.2">
      <c r="H7803" s="36"/>
    </row>
    <row r="7804" spans="8:8" s="32" customFormat="1" ht="12.75" customHeight="1" x14ac:dyDescent="0.2">
      <c r="H7804" s="36"/>
    </row>
    <row r="7805" spans="8:8" s="32" customFormat="1" ht="12.75" customHeight="1" x14ac:dyDescent="0.2">
      <c r="H7805" s="36"/>
    </row>
    <row r="7806" spans="8:8" s="32" customFormat="1" ht="12.75" customHeight="1" x14ac:dyDescent="0.2">
      <c r="H7806" s="36"/>
    </row>
    <row r="7807" spans="8:8" s="32" customFormat="1" ht="12.75" customHeight="1" x14ac:dyDescent="0.2">
      <c r="H7807" s="36"/>
    </row>
    <row r="7808" spans="8:8" s="32" customFormat="1" ht="12.75" customHeight="1" x14ac:dyDescent="0.2">
      <c r="H7808" s="36"/>
    </row>
    <row r="7809" spans="8:8" s="32" customFormat="1" ht="12.75" customHeight="1" x14ac:dyDescent="0.2">
      <c r="H7809" s="36"/>
    </row>
    <row r="7810" spans="8:8" s="32" customFormat="1" ht="12.75" customHeight="1" x14ac:dyDescent="0.2">
      <c r="H7810" s="36"/>
    </row>
    <row r="7811" spans="8:8" s="32" customFormat="1" ht="12.75" customHeight="1" x14ac:dyDescent="0.2">
      <c r="H7811" s="36"/>
    </row>
    <row r="7812" spans="8:8" s="32" customFormat="1" ht="12.75" customHeight="1" x14ac:dyDescent="0.2">
      <c r="H7812" s="36"/>
    </row>
    <row r="7813" spans="8:8" s="32" customFormat="1" ht="12.75" customHeight="1" x14ac:dyDescent="0.2">
      <c r="H7813" s="36"/>
    </row>
    <row r="7814" spans="8:8" s="32" customFormat="1" ht="12.75" customHeight="1" x14ac:dyDescent="0.2">
      <c r="H7814" s="36"/>
    </row>
    <row r="7815" spans="8:8" s="32" customFormat="1" ht="12.75" customHeight="1" x14ac:dyDescent="0.2">
      <c r="H7815" s="36"/>
    </row>
    <row r="7816" spans="8:8" s="32" customFormat="1" ht="12.75" customHeight="1" x14ac:dyDescent="0.2">
      <c r="H7816" s="36"/>
    </row>
    <row r="7817" spans="8:8" s="32" customFormat="1" ht="12.75" customHeight="1" x14ac:dyDescent="0.2">
      <c r="H7817" s="36"/>
    </row>
    <row r="7818" spans="8:8" s="32" customFormat="1" ht="12.75" customHeight="1" x14ac:dyDescent="0.2">
      <c r="H7818" s="36"/>
    </row>
    <row r="7819" spans="8:8" s="32" customFormat="1" ht="12.75" customHeight="1" x14ac:dyDescent="0.2">
      <c r="H7819" s="36"/>
    </row>
    <row r="7820" spans="8:8" s="32" customFormat="1" ht="12.75" customHeight="1" x14ac:dyDescent="0.2">
      <c r="H7820" s="36"/>
    </row>
    <row r="7821" spans="8:8" s="32" customFormat="1" ht="12.75" customHeight="1" x14ac:dyDescent="0.2">
      <c r="H7821" s="36"/>
    </row>
    <row r="7822" spans="8:8" s="32" customFormat="1" ht="12.75" customHeight="1" x14ac:dyDescent="0.2">
      <c r="H7822" s="36"/>
    </row>
    <row r="7823" spans="8:8" s="32" customFormat="1" ht="12.75" customHeight="1" x14ac:dyDescent="0.2">
      <c r="H7823" s="36"/>
    </row>
    <row r="7824" spans="8:8" s="32" customFormat="1" ht="12.75" customHeight="1" x14ac:dyDescent="0.2">
      <c r="H7824" s="36"/>
    </row>
    <row r="7825" spans="8:8" s="32" customFormat="1" ht="12.75" customHeight="1" x14ac:dyDescent="0.2">
      <c r="H7825" s="36"/>
    </row>
    <row r="7826" spans="8:8" s="32" customFormat="1" ht="12.75" customHeight="1" x14ac:dyDescent="0.2">
      <c r="H7826" s="36"/>
    </row>
    <row r="7827" spans="8:8" s="32" customFormat="1" ht="12.75" customHeight="1" x14ac:dyDescent="0.2">
      <c r="H7827" s="36"/>
    </row>
    <row r="7828" spans="8:8" s="32" customFormat="1" ht="12.75" customHeight="1" x14ac:dyDescent="0.2">
      <c r="H7828" s="36"/>
    </row>
    <row r="7829" spans="8:8" s="32" customFormat="1" ht="12.75" customHeight="1" x14ac:dyDescent="0.2">
      <c r="H7829" s="36"/>
    </row>
    <row r="7830" spans="8:8" s="32" customFormat="1" ht="12.75" customHeight="1" x14ac:dyDescent="0.2">
      <c r="H7830" s="36"/>
    </row>
    <row r="7831" spans="8:8" s="32" customFormat="1" ht="12.75" customHeight="1" x14ac:dyDescent="0.2">
      <c r="H7831" s="36"/>
    </row>
    <row r="7832" spans="8:8" s="32" customFormat="1" ht="12.75" customHeight="1" x14ac:dyDescent="0.2">
      <c r="H7832" s="36"/>
    </row>
    <row r="7833" spans="8:8" s="32" customFormat="1" ht="12.75" customHeight="1" x14ac:dyDescent="0.2">
      <c r="H7833" s="36"/>
    </row>
    <row r="7834" spans="8:8" s="32" customFormat="1" ht="12.75" customHeight="1" x14ac:dyDescent="0.2">
      <c r="H7834" s="36"/>
    </row>
    <row r="7835" spans="8:8" s="32" customFormat="1" ht="12.75" customHeight="1" x14ac:dyDescent="0.2">
      <c r="H7835" s="36"/>
    </row>
    <row r="7836" spans="8:8" s="32" customFormat="1" ht="12.75" customHeight="1" x14ac:dyDescent="0.2">
      <c r="H7836" s="36"/>
    </row>
    <row r="7837" spans="8:8" s="32" customFormat="1" ht="12.75" customHeight="1" x14ac:dyDescent="0.2">
      <c r="H7837" s="36"/>
    </row>
    <row r="7838" spans="8:8" s="32" customFormat="1" ht="12.75" customHeight="1" x14ac:dyDescent="0.2">
      <c r="H7838" s="36"/>
    </row>
    <row r="7839" spans="8:8" s="32" customFormat="1" ht="12.75" customHeight="1" x14ac:dyDescent="0.2">
      <c r="H7839" s="36"/>
    </row>
    <row r="7840" spans="8:8" s="32" customFormat="1" ht="12.75" customHeight="1" x14ac:dyDescent="0.2">
      <c r="H7840" s="36"/>
    </row>
    <row r="7841" spans="8:8" s="32" customFormat="1" ht="12.75" customHeight="1" x14ac:dyDescent="0.2">
      <c r="H7841" s="36"/>
    </row>
    <row r="7842" spans="8:8" s="32" customFormat="1" ht="12.75" customHeight="1" x14ac:dyDescent="0.2">
      <c r="H7842" s="36"/>
    </row>
    <row r="7843" spans="8:8" s="32" customFormat="1" ht="12.75" customHeight="1" x14ac:dyDescent="0.2">
      <c r="H7843" s="36"/>
    </row>
    <row r="7844" spans="8:8" s="32" customFormat="1" ht="12.75" customHeight="1" x14ac:dyDescent="0.2">
      <c r="H7844" s="36"/>
    </row>
    <row r="7845" spans="8:8" s="32" customFormat="1" ht="12.75" customHeight="1" x14ac:dyDescent="0.2">
      <c r="H7845" s="36"/>
    </row>
    <row r="7846" spans="8:8" s="32" customFormat="1" ht="12.75" customHeight="1" x14ac:dyDescent="0.2">
      <c r="H7846" s="36"/>
    </row>
    <row r="7847" spans="8:8" s="32" customFormat="1" ht="12.75" customHeight="1" x14ac:dyDescent="0.2">
      <c r="H7847" s="36"/>
    </row>
    <row r="7848" spans="8:8" s="32" customFormat="1" ht="12.75" customHeight="1" x14ac:dyDescent="0.2">
      <c r="H7848" s="36"/>
    </row>
    <row r="7849" spans="8:8" s="32" customFormat="1" ht="12.75" customHeight="1" x14ac:dyDescent="0.2">
      <c r="H7849" s="36"/>
    </row>
    <row r="7850" spans="8:8" s="32" customFormat="1" ht="12.75" customHeight="1" x14ac:dyDescent="0.2">
      <c r="H7850" s="36"/>
    </row>
    <row r="7851" spans="8:8" s="32" customFormat="1" ht="12.75" customHeight="1" x14ac:dyDescent="0.2">
      <c r="H7851" s="36"/>
    </row>
    <row r="7852" spans="8:8" s="32" customFormat="1" ht="12.75" customHeight="1" x14ac:dyDescent="0.2">
      <c r="H7852" s="36"/>
    </row>
    <row r="7853" spans="8:8" s="32" customFormat="1" ht="12.75" customHeight="1" x14ac:dyDescent="0.2">
      <c r="H7853" s="36"/>
    </row>
    <row r="7854" spans="8:8" s="32" customFormat="1" ht="12.75" customHeight="1" x14ac:dyDescent="0.2">
      <c r="H7854" s="36"/>
    </row>
    <row r="7855" spans="8:8" s="32" customFormat="1" ht="12.75" customHeight="1" x14ac:dyDescent="0.2">
      <c r="H7855" s="36"/>
    </row>
    <row r="7856" spans="8:8" s="32" customFormat="1" ht="12.75" customHeight="1" x14ac:dyDescent="0.2">
      <c r="H7856" s="36"/>
    </row>
    <row r="7857" spans="8:8" s="32" customFormat="1" ht="12.75" customHeight="1" x14ac:dyDescent="0.2">
      <c r="H7857" s="36"/>
    </row>
    <row r="7858" spans="8:8" s="32" customFormat="1" ht="12.75" customHeight="1" x14ac:dyDescent="0.2">
      <c r="H7858" s="36"/>
    </row>
    <row r="7859" spans="8:8" s="32" customFormat="1" ht="12.75" customHeight="1" x14ac:dyDescent="0.2">
      <c r="H7859" s="36"/>
    </row>
    <row r="7860" spans="8:8" s="32" customFormat="1" ht="12.75" customHeight="1" x14ac:dyDescent="0.2">
      <c r="H7860" s="36"/>
    </row>
    <row r="7861" spans="8:8" s="32" customFormat="1" ht="12.75" customHeight="1" x14ac:dyDescent="0.2">
      <c r="H7861" s="36"/>
    </row>
    <row r="7862" spans="8:8" s="32" customFormat="1" ht="12.75" customHeight="1" x14ac:dyDescent="0.2">
      <c r="H7862" s="36"/>
    </row>
    <row r="7863" spans="8:8" s="32" customFormat="1" ht="12.75" customHeight="1" x14ac:dyDescent="0.2">
      <c r="H7863" s="36"/>
    </row>
    <row r="7864" spans="8:8" s="32" customFormat="1" ht="12.75" customHeight="1" x14ac:dyDescent="0.2">
      <c r="H7864" s="36"/>
    </row>
    <row r="7865" spans="8:8" s="32" customFormat="1" ht="12.75" customHeight="1" x14ac:dyDescent="0.2">
      <c r="H7865" s="36"/>
    </row>
    <row r="7866" spans="8:8" s="32" customFormat="1" ht="12.75" customHeight="1" x14ac:dyDescent="0.2">
      <c r="H7866" s="36"/>
    </row>
    <row r="7867" spans="8:8" s="32" customFormat="1" ht="12.75" customHeight="1" x14ac:dyDescent="0.2">
      <c r="H7867" s="36"/>
    </row>
    <row r="7868" spans="8:8" s="32" customFormat="1" ht="12.75" customHeight="1" x14ac:dyDescent="0.2">
      <c r="H7868" s="36"/>
    </row>
    <row r="7869" spans="8:8" s="32" customFormat="1" ht="12.75" customHeight="1" x14ac:dyDescent="0.2">
      <c r="H7869" s="36"/>
    </row>
    <row r="7870" spans="8:8" s="32" customFormat="1" ht="12.75" customHeight="1" x14ac:dyDescent="0.2">
      <c r="H7870" s="36"/>
    </row>
    <row r="7871" spans="8:8" s="32" customFormat="1" ht="12.75" customHeight="1" x14ac:dyDescent="0.2">
      <c r="H7871" s="36"/>
    </row>
    <row r="7872" spans="8:8" s="32" customFormat="1" ht="12.75" customHeight="1" x14ac:dyDescent="0.2">
      <c r="H7872" s="36"/>
    </row>
    <row r="7873" spans="8:8" s="32" customFormat="1" ht="12.75" customHeight="1" x14ac:dyDescent="0.2">
      <c r="H7873" s="36"/>
    </row>
    <row r="7874" spans="8:8" s="32" customFormat="1" ht="12.75" customHeight="1" x14ac:dyDescent="0.2">
      <c r="H7874" s="36"/>
    </row>
    <row r="7875" spans="8:8" s="32" customFormat="1" ht="12.75" customHeight="1" x14ac:dyDescent="0.2">
      <c r="H7875" s="36"/>
    </row>
    <row r="7876" spans="8:8" s="32" customFormat="1" ht="12.75" customHeight="1" x14ac:dyDescent="0.2">
      <c r="H7876" s="36"/>
    </row>
    <row r="7877" spans="8:8" s="32" customFormat="1" ht="12.75" customHeight="1" x14ac:dyDescent="0.2">
      <c r="H7877" s="36"/>
    </row>
    <row r="7878" spans="8:8" s="32" customFormat="1" ht="12.75" customHeight="1" x14ac:dyDescent="0.2">
      <c r="H7878" s="36"/>
    </row>
    <row r="7879" spans="8:8" s="32" customFormat="1" ht="12.75" customHeight="1" x14ac:dyDescent="0.2">
      <c r="H7879" s="36"/>
    </row>
    <row r="7880" spans="8:8" s="32" customFormat="1" ht="12.75" customHeight="1" x14ac:dyDescent="0.2">
      <c r="H7880" s="36"/>
    </row>
    <row r="7881" spans="8:8" s="32" customFormat="1" ht="12.75" customHeight="1" x14ac:dyDescent="0.2">
      <c r="H7881" s="36"/>
    </row>
    <row r="7882" spans="8:8" s="32" customFormat="1" ht="12.75" customHeight="1" x14ac:dyDescent="0.2">
      <c r="H7882" s="36"/>
    </row>
    <row r="7883" spans="8:8" s="32" customFormat="1" ht="12.75" customHeight="1" x14ac:dyDescent="0.2">
      <c r="H7883" s="36"/>
    </row>
    <row r="7884" spans="8:8" s="32" customFormat="1" ht="12.75" customHeight="1" x14ac:dyDescent="0.2">
      <c r="H7884" s="36"/>
    </row>
    <row r="7885" spans="8:8" s="32" customFormat="1" ht="12.75" customHeight="1" x14ac:dyDescent="0.2">
      <c r="H7885" s="36"/>
    </row>
    <row r="7886" spans="8:8" s="32" customFormat="1" ht="12.75" customHeight="1" x14ac:dyDescent="0.2">
      <c r="H7886" s="36"/>
    </row>
    <row r="7887" spans="8:8" s="32" customFormat="1" ht="12.75" customHeight="1" x14ac:dyDescent="0.2">
      <c r="H7887" s="36"/>
    </row>
    <row r="7888" spans="8:8" s="32" customFormat="1" ht="12.75" customHeight="1" x14ac:dyDescent="0.2">
      <c r="H7888" s="36"/>
    </row>
    <row r="7889" spans="8:8" s="32" customFormat="1" ht="12.75" customHeight="1" x14ac:dyDescent="0.2">
      <c r="H7889" s="36"/>
    </row>
    <row r="7890" spans="8:8" s="32" customFormat="1" ht="12.75" customHeight="1" x14ac:dyDescent="0.2">
      <c r="H7890" s="36"/>
    </row>
    <row r="7891" spans="8:8" s="32" customFormat="1" ht="12.75" customHeight="1" x14ac:dyDescent="0.2">
      <c r="H7891" s="36"/>
    </row>
    <row r="7892" spans="8:8" s="32" customFormat="1" ht="12.75" customHeight="1" x14ac:dyDescent="0.2">
      <c r="H7892" s="36"/>
    </row>
    <row r="7893" spans="8:8" s="32" customFormat="1" ht="12.75" customHeight="1" x14ac:dyDescent="0.2">
      <c r="H7893" s="36"/>
    </row>
    <row r="7894" spans="8:8" s="32" customFormat="1" ht="12.75" customHeight="1" x14ac:dyDescent="0.2">
      <c r="H7894" s="36"/>
    </row>
    <row r="7895" spans="8:8" s="32" customFormat="1" ht="12.75" customHeight="1" x14ac:dyDescent="0.2">
      <c r="H7895" s="36"/>
    </row>
    <row r="7896" spans="8:8" s="32" customFormat="1" ht="12.75" customHeight="1" x14ac:dyDescent="0.2">
      <c r="H7896" s="36"/>
    </row>
    <row r="7897" spans="8:8" s="32" customFormat="1" ht="12.75" customHeight="1" x14ac:dyDescent="0.2">
      <c r="H7897" s="36"/>
    </row>
    <row r="7898" spans="8:8" s="32" customFormat="1" ht="12.75" customHeight="1" x14ac:dyDescent="0.2">
      <c r="H7898" s="36"/>
    </row>
    <row r="7899" spans="8:8" s="32" customFormat="1" ht="12.75" customHeight="1" x14ac:dyDescent="0.2">
      <c r="H7899" s="36"/>
    </row>
    <row r="7900" spans="8:8" s="32" customFormat="1" ht="12.75" customHeight="1" x14ac:dyDescent="0.2">
      <c r="H7900" s="36"/>
    </row>
    <row r="7901" spans="8:8" s="32" customFormat="1" ht="12.75" customHeight="1" x14ac:dyDescent="0.2">
      <c r="H7901" s="36"/>
    </row>
    <row r="7902" spans="8:8" s="32" customFormat="1" ht="12.75" customHeight="1" x14ac:dyDescent="0.2">
      <c r="H7902" s="36"/>
    </row>
    <row r="7903" spans="8:8" s="32" customFormat="1" ht="12.75" customHeight="1" x14ac:dyDescent="0.2">
      <c r="H7903" s="36"/>
    </row>
    <row r="7904" spans="8:8" s="32" customFormat="1" ht="12.75" customHeight="1" x14ac:dyDescent="0.2">
      <c r="H7904" s="36"/>
    </row>
    <row r="7905" spans="8:8" s="32" customFormat="1" ht="12.75" customHeight="1" x14ac:dyDescent="0.2">
      <c r="H7905" s="36"/>
    </row>
    <row r="7906" spans="8:8" s="32" customFormat="1" ht="12.75" customHeight="1" x14ac:dyDescent="0.2">
      <c r="H7906" s="36"/>
    </row>
    <row r="7907" spans="8:8" s="32" customFormat="1" ht="12.75" customHeight="1" x14ac:dyDescent="0.2">
      <c r="H7907" s="36"/>
    </row>
    <row r="7908" spans="8:8" s="32" customFormat="1" ht="12.75" customHeight="1" x14ac:dyDescent="0.2">
      <c r="H7908" s="36"/>
    </row>
    <row r="7909" spans="8:8" s="32" customFormat="1" ht="12.75" customHeight="1" x14ac:dyDescent="0.2">
      <c r="H7909" s="36"/>
    </row>
    <row r="7910" spans="8:8" s="32" customFormat="1" ht="12.75" customHeight="1" x14ac:dyDescent="0.2">
      <c r="H7910" s="36"/>
    </row>
    <row r="7911" spans="8:8" s="32" customFormat="1" ht="12.75" customHeight="1" x14ac:dyDescent="0.2">
      <c r="H7911" s="36"/>
    </row>
    <row r="7912" spans="8:8" s="32" customFormat="1" ht="12.75" customHeight="1" x14ac:dyDescent="0.2">
      <c r="H7912" s="36"/>
    </row>
    <row r="7913" spans="8:8" s="32" customFormat="1" ht="12.75" customHeight="1" x14ac:dyDescent="0.2">
      <c r="H7913" s="36"/>
    </row>
    <row r="7914" spans="8:8" s="32" customFormat="1" ht="12.75" customHeight="1" x14ac:dyDescent="0.2">
      <c r="H7914" s="36"/>
    </row>
    <row r="7915" spans="8:8" s="32" customFormat="1" ht="12.75" customHeight="1" x14ac:dyDescent="0.2">
      <c r="H7915" s="36"/>
    </row>
    <row r="7916" spans="8:8" s="32" customFormat="1" ht="12.75" customHeight="1" x14ac:dyDescent="0.2">
      <c r="H7916" s="36"/>
    </row>
    <row r="7917" spans="8:8" s="32" customFormat="1" ht="12.75" customHeight="1" x14ac:dyDescent="0.2">
      <c r="H7917" s="36"/>
    </row>
    <row r="7918" spans="8:8" s="32" customFormat="1" ht="12.75" customHeight="1" x14ac:dyDescent="0.2">
      <c r="H7918" s="36"/>
    </row>
    <row r="7919" spans="8:8" s="32" customFormat="1" ht="12.75" customHeight="1" x14ac:dyDescent="0.2">
      <c r="H7919" s="36"/>
    </row>
    <row r="7920" spans="8:8" s="32" customFormat="1" ht="12.75" customHeight="1" x14ac:dyDescent="0.2">
      <c r="H7920" s="36"/>
    </row>
    <row r="7921" spans="8:8" s="32" customFormat="1" ht="12.75" customHeight="1" x14ac:dyDescent="0.2">
      <c r="H7921" s="36"/>
    </row>
    <row r="7922" spans="8:8" s="32" customFormat="1" ht="12.75" customHeight="1" x14ac:dyDescent="0.2">
      <c r="H7922" s="36"/>
    </row>
    <row r="7923" spans="8:8" s="32" customFormat="1" ht="12.75" customHeight="1" x14ac:dyDescent="0.2">
      <c r="H7923" s="36"/>
    </row>
    <row r="7924" spans="8:8" s="32" customFormat="1" ht="12.75" customHeight="1" x14ac:dyDescent="0.2">
      <c r="H7924" s="36"/>
    </row>
    <row r="7925" spans="8:8" s="32" customFormat="1" ht="12.75" customHeight="1" x14ac:dyDescent="0.2">
      <c r="H7925" s="36"/>
    </row>
    <row r="7926" spans="8:8" s="32" customFormat="1" ht="12.75" customHeight="1" x14ac:dyDescent="0.2">
      <c r="H7926" s="36"/>
    </row>
    <row r="7927" spans="8:8" s="32" customFormat="1" ht="12.75" customHeight="1" x14ac:dyDescent="0.2">
      <c r="H7927" s="36"/>
    </row>
    <row r="7928" spans="8:8" s="32" customFormat="1" ht="12.75" customHeight="1" x14ac:dyDescent="0.2">
      <c r="H7928" s="36"/>
    </row>
    <row r="7929" spans="8:8" s="32" customFormat="1" ht="12.75" customHeight="1" x14ac:dyDescent="0.2">
      <c r="H7929" s="36"/>
    </row>
    <row r="7930" spans="8:8" s="32" customFormat="1" ht="12.75" customHeight="1" x14ac:dyDescent="0.2">
      <c r="H7930" s="36"/>
    </row>
    <row r="7931" spans="8:8" s="32" customFormat="1" ht="12.75" customHeight="1" x14ac:dyDescent="0.2">
      <c r="H7931" s="36"/>
    </row>
    <row r="7932" spans="8:8" s="32" customFormat="1" ht="12.75" customHeight="1" x14ac:dyDescent="0.2">
      <c r="H7932" s="36"/>
    </row>
    <row r="7933" spans="8:8" s="32" customFormat="1" ht="12.75" customHeight="1" x14ac:dyDescent="0.2">
      <c r="H7933" s="36"/>
    </row>
    <row r="7934" spans="8:8" s="32" customFormat="1" ht="12.75" customHeight="1" x14ac:dyDescent="0.2">
      <c r="H7934" s="36"/>
    </row>
    <row r="7935" spans="8:8" s="32" customFormat="1" ht="12.75" customHeight="1" x14ac:dyDescent="0.2">
      <c r="H7935" s="36"/>
    </row>
    <row r="7936" spans="8:8" s="32" customFormat="1" ht="12.75" customHeight="1" x14ac:dyDescent="0.2">
      <c r="H7936" s="36"/>
    </row>
    <row r="7937" spans="8:8" s="32" customFormat="1" ht="12.75" customHeight="1" x14ac:dyDescent="0.2">
      <c r="H7937" s="36"/>
    </row>
    <row r="7938" spans="8:8" s="32" customFormat="1" ht="12.75" customHeight="1" x14ac:dyDescent="0.2">
      <c r="H7938" s="36"/>
    </row>
    <row r="7939" spans="8:8" s="32" customFormat="1" ht="12.75" customHeight="1" x14ac:dyDescent="0.2">
      <c r="H7939" s="36"/>
    </row>
    <row r="7940" spans="8:8" s="32" customFormat="1" ht="12.75" customHeight="1" x14ac:dyDescent="0.2">
      <c r="H7940" s="36"/>
    </row>
    <row r="7941" spans="8:8" s="32" customFormat="1" ht="12.75" customHeight="1" x14ac:dyDescent="0.2">
      <c r="H7941" s="36"/>
    </row>
    <row r="7942" spans="8:8" s="32" customFormat="1" ht="12.75" customHeight="1" x14ac:dyDescent="0.2">
      <c r="H7942" s="36"/>
    </row>
    <row r="7943" spans="8:8" s="32" customFormat="1" ht="12.75" customHeight="1" x14ac:dyDescent="0.2">
      <c r="H7943" s="36"/>
    </row>
    <row r="7944" spans="8:8" s="32" customFormat="1" ht="12.75" customHeight="1" x14ac:dyDescent="0.2">
      <c r="H7944" s="36"/>
    </row>
    <row r="7945" spans="8:8" s="32" customFormat="1" ht="12.75" customHeight="1" x14ac:dyDescent="0.2">
      <c r="H7945" s="36"/>
    </row>
    <row r="7946" spans="8:8" s="32" customFormat="1" ht="12.75" customHeight="1" x14ac:dyDescent="0.2">
      <c r="H7946" s="36"/>
    </row>
    <row r="7947" spans="8:8" s="32" customFormat="1" ht="12.75" customHeight="1" x14ac:dyDescent="0.2">
      <c r="H7947" s="36"/>
    </row>
    <row r="7948" spans="8:8" s="32" customFormat="1" ht="12.75" customHeight="1" x14ac:dyDescent="0.2">
      <c r="H7948" s="36"/>
    </row>
    <row r="7949" spans="8:8" s="32" customFormat="1" ht="12.75" customHeight="1" x14ac:dyDescent="0.2">
      <c r="H7949" s="36"/>
    </row>
    <row r="7950" spans="8:8" s="32" customFormat="1" ht="12.75" customHeight="1" x14ac:dyDescent="0.2">
      <c r="H7950" s="36"/>
    </row>
    <row r="7951" spans="8:8" s="32" customFormat="1" ht="12.75" customHeight="1" x14ac:dyDescent="0.2">
      <c r="H7951" s="36"/>
    </row>
    <row r="7952" spans="8:8" s="32" customFormat="1" ht="12.75" customHeight="1" x14ac:dyDescent="0.2">
      <c r="H7952" s="36"/>
    </row>
    <row r="7953" spans="8:8" s="32" customFormat="1" ht="12.75" customHeight="1" x14ac:dyDescent="0.2">
      <c r="H7953" s="36"/>
    </row>
    <row r="7954" spans="8:8" s="32" customFormat="1" ht="12.75" customHeight="1" x14ac:dyDescent="0.2">
      <c r="H7954" s="36"/>
    </row>
    <row r="7955" spans="8:8" s="32" customFormat="1" ht="12.75" customHeight="1" x14ac:dyDescent="0.2">
      <c r="H7955" s="36"/>
    </row>
    <row r="7956" spans="8:8" s="32" customFormat="1" ht="12.75" customHeight="1" x14ac:dyDescent="0.2">
      <c r="H7956" s="36"/>
    </row>
    <row r="7957" spans="8:8" s="32" customFormat="1" ht="12.75" customHeight="1" x14ac:dyDescent="0.2">
      <c r="H7957" s="36"/>
    </row>
    <row r="7958" spans="8:8" s="32" customFormat="1" ht="12.75" customHeight="1" x14ac:dyDescent="0.2">
      <c r="H7958" s="36"/>
    </row>
    <row r="7959" spans="8:8" s="32" customFormat="1" ht="12.75" customHeight="1" x14ac:dyDescent="0.2">
      <c r="H7959" s="36"/>
    </row>
    <row r="7960" spans="8:8" s="32" customFormat="1" ht="12.75" customHeight="1" x14ac:dyDescent="0.2">
      <c r="H7960" s="36"/>
    </row>
    <row r="7961" spans="8:8" s="32" customFormat="1" ht="12.75" customHeight="1" x14ac:dyDescent="0.2">
      <c r="H7961" s="36"/>
    </row>
    <row r="7962" spans="8:8" s="32" customFormat="1" ht="12.75" customHeight="1" x14ac:dyDescent="0.2">
      <c r="H7962" s="36"/>
    </row>
    <row r="7963" spans="8:8" s="32" customFormat="1" ht="12.75" customHeight="1" x14ac:dyDescent="0.2">
      <c r="H7963" s="36"/>
    </row>
    <row r="7964" spans="8:8" s="32" customFormat="1" ht="12.75" customHeight="1" x14ac:dyDescent="0.2">
      <c r="H7964" s="36"/>
    </row>
    <row r="7965" spans="8:8" s="32" customFormat="1" ht="12.75" customHeight="1" x14ac:dyDescent="0.2">
      <c r="H7965" s="36"/>
    </row>
    <row r="7966" spans="8:8" s="32" customFormat="1" ht="12.75" customHeight="1" x14ac:dyDescent="0.2">
      <c r="H7966" s="36"/>
    </row>
    <row r="7967" spans="8:8" s="32" customFormat="1" ht="12.75" customHeight="1" x14ac:dyDescent="0.2">
      <c r="H7967" s="36"/>
    </row>
    <row r="7968" spans="8:8" s="32" customFormat="1" ht="12.75" customHeight="1" x14ac:dyDescent="0.2">
      <c r="H7968" s="36"/>
    </row>
    <row r="7969" spans="8:8" s="32" customFormat="1" ht="12.75" customHeight="1" x14ac:dyDescent="0.2">
      <c r="H7969" s="36"/>
    </row>
    <row r="7970" spans="8:8" s="32" customFormat="1" ht="12.75" customHeight="1" x14ac:dyDescent="0.2">
      <c r="H7970" s="36"/>
    </row>
    <row r="7971" spans="8:8" s="32" customFormat="1" ht="12.75" customHeight="1" x14ac:dyDescent="0.2">
      <c r="H7971" s="36"/>
    </row>
    <row r="7972" spans="8:8" s="32" customFormat="1" ht="12.75" customHeight="1" x14ac:dyDescent="0.2">
      <c r="H7972" s="36"/>
    </row>
    <row r="7973" spans="8:8" s="32" customFormat="1" ht="12.75" customHeight="1" x14ac:dyDescent="0.2">
      <c r="H7973" s="36"/>
    </row>
    <row r="7974" spans="8:8" s="32" customFormat="1" ht="12.75" customHeight="1" x14ac:dyDescent="0.2">
      <c r="H7974" s="36"/>
    </row>
    <row r="7975" spans="8:8" s="32" customFormat="1" ht="12.75" customHeight="1" x14ac:dyDescent="0.2">
      <c r="H7975" s="36"/>
    </row>
    <row r="7976" spans="8:8" s="32" customFormat="1" ht="12.75" customHeight="1" x14ac:dyDescent="0.2">
      <c r="H7976" s="36"/>
    </row>
    <row r="7977" spans="8:8" s="32" customFormat="1" ht="12.75" customHeight="1" x14ac:dyDescent="0.2">
      <c r="H7977" s="36"/>
    </row>
    <row r="7978" spans="8:8" s="32" customFormat="1" ht="12.75" customHeight="1" x14ac:dyDescent="0.2">
      <c r="H7978" s="36"/>
    </row>
    <row r="7979" spans="8:8" s="32" customFormat="1" ht="12.75" customHeight="1" x14ac:dyDescent="0.2">
      <c r="H7979" s="36"/>
    </row>
    <row r="7980" spans="8:8" s="32" customFormat="1" ht="12.75" customHeight="1" x14ac:dyDescent="0.2">
      <c r="H7980" s="36"/>
    </row>
    <row r="7981" spans="8:8" s="32" customFormat="1" ht="12.75" customHeight="1" x14ac:dyDescent="0.2">
      <c r="H7981" s="36"/>
    </row>
    <row r="7982" spans="8:8" s="32" customFormat="1" ht="12.75" customHeight="1" x14ac:dyDescent="0.2">
      <c r="H7982" s="36"/>
    </row>
    <row r="7983" spans="8:8" s="32" customFormat="1" ht="12.75" customHeight="1" x14ac:dyDescent="0.2">
      <c r="H7983" s="36"/>
    </row>
    <row r="7984" spans="8:8" s="32" customFormat="1" ht="12.75" customHeight="1" x14ac:dyDescent="0.2">
      <c r="H7984" s="36"/>
    </row>
    <row r="7985" spans="8:8" s="32" customFormat="1" ht="12.75" customHeight="1" x14ac:dyDescent="0.2">
      <c r="H7985" s="36"/>
    </row>
    <row r="7986" spans="8:8" s="32" customFormat="1" ht="12.75" customHeight="1" x14ac:dyDescent="0.2">
      <c r="H7986" s="36"/>
    </row>
    <row r="7987" spans="8:8" s="32" customFormat="1" ht="12.75" customHeight="1" x14ac:dyDescent="0.2">
      <c r="H7987" s="36"/>
    </row>
    <row r="7988" spans="8:8" s="32" customFormat="1" ht="12.75" customHeight="1" x14ac:dyDescent="0.2">
      <c r="H7988" s="36"/>
    </row>
    <row r="7989" spans="8:8" s="32" customFormat="1" ht="12.75" customHeight="1" x14ac:dyDescent="0.2">
      <c r="H7989" s="36"/>
    </row>
    <row r="7990" spans="8:8" s="32" customFormat="1" ht="12.75" customHeight="1" x14ac:dyDescent="0.2">
      <c r="H7990" s="36"/>
    </row>
    <row r="7991" spans="8:8" s="32" customFormat="1" ht="12.75" customHeight="1" x14ac:dyDescent="0.2">
      <c r="H7991" s="36"/>
    </row>
    <row r="7992" spans="8:8" s="32" customFormat="1" ht="12.75" customHeight="1" x14ac:dyDescent="0.2">
      <c r="H7992" s="36"/>
    </row>
    <row r="7993" spans="8:8" s="32" customFormat="1" ht="12.75" customHeight="1" x14ac:dyDescent="0.2">
      <c r="H7993" s="36"/>
    </row>
    <row r="7994" spans="8:8" s="32" customFormat="1" ht="12.75" customHeight="1" x14ac:dyDescent="0.2">
      <c r="H7994" s="36"/>
    </row>
    <row r="7995" spans="8:8" s="32" customFormat="1" ht="12.75" customHeight="1" x14ac:dyDescent="0.2">
      <c r="H7995" s="36"/>
    </row>
    <row r="7996" spans="8:8" s="32" customFormat="1" ht="12.75" customHeight="1" x14ac:dyDescent="0.2">
      <c r="H7996" s="36"/>
    </row>
    <row r="7997" spans="8:8" s="32" customFormat="1" ht="12.75" customHeight="1" x14ac:dyDescent="0.2">
      <c r="H7997" s="36"/>
    </row>
    <row r="7998" spans="8:8" s="32" customFormat="1" ht="12.75" customHeight="1" x14ac:dyDescent="0.2">
      <c r="H7998" s="36"/>
    </row>
    <row r="7999" spans="8:8" s="32" customFormat="1" ht="12.75" customHeight="1" x14ac:dyDescent="0.2">
      <c r="H7999" s="36"/>
    </row>
    <row r="8000" spans="8:8" s="32" customFormat="1" ht="12.75" customHeight="1" x14ac:dyDescent="0.2">
      <c r="H8000" s="36"/>
    </row>
    <row r="8001" spans="8:8" s="32" customFormat="1" ht="12.75" customHeight="1" x14ac:dyDescent="0.2">
      <c r="H8001" s="36"/>
    </row>
    <row r="8002" spans="8:8" s="32" customFormat="1" ht="12.75" customHeight="1" x14ac:dyDescent="0.2">
      <c r="H8002" s="36"/>
    </row>
    <row r="8003" spans="8:8" s="32" customFormat="1" ht="12.75" customHeight="1" x14ac:dyDescent="0.2">
      <c r="H8003" s="36"/>
    </row>
    <row r="8004" spans="8:8" s="32" customFormat="1" ht="12.75" customHeight="1" x14ac:dyDescent="0.2">
      <c r="H8004" s="36"/>
    </row>
    <row r="8005" spans="8:8" s="32" customFormat="1" ht="12.75" customHeight="1" x14ac:dyDescent="0.2">
      <c r="H8005" s="36"/>
    </row>
    <row r="8006" spans="8:8" s="32" customFormat="1" ht="12.75" customHeight="1" x14ac:dyDescent="0.2">
      <c r="H8006" s="36"/>
    </row>
    <row r="8007" spans="8:8" s="32" customFormat="1" ht="12.75" customHeight="1" x14ac:dyDescent="0.2">
      <c r="H8007" s="36"/>
    </row>
    <row r="8008" spans="8:8" s="32" customFormat="1" ht="12.75" customHeight="1" x14ac:dyDescent="0.2">
      <c r="H8008" s="36"/>
    </row>
    <row r="8009" spans="8:8" s="32" customFormat="1" ht="12.75" customHeight="1" x14ac:dyDescent="0.2">
      <c r="H8009" s="36"/>
    </row>
    <row r="8010" spans="8:8" s="32" customFormat="1" ht="12.75" customHeight="1" x14ac:dyDescent="0.2">
      <c r="H8010" s="36"/>
    </row>
    <row r="8011" spans="8:8" s="32" customFormat="1" ht="12.75" customHeight="1" x14ac:dyDescent="0.2">
      <c r="H8011" s="36"/>
    </row>
    <row r="8012" spans="8:8" s="32" customFormat="1" ht="12.75" customHeight="1" x14ac:dyDescent="0.2">
      <c r="H8012" s="36"/>
    </row>
    <row r="8013" spans="8:8" s="32" customFormat="1" ht="12.75" customHeight="1" x14ac:dyDescent="0.2">
      <c r="H8013" s="36"/>
    </row>
    <row r="8014" spans="8:8" s="32" customFormat="1" ht="12.75" customHeight="1" x14ac:dyDescent="0.2">
      <c r="H8014" s="36"/>
    </row>
    <row r="8015" spans="8:8" s="32" customFormat="1" ht="12.75" customHeight="1" x14ac:dyDescent="0.2">
      <c r="H8015" s="36"/>
    </row>
    <row r="8016" spans="8:8" s="32" customFormat="1" ht="12.75" customHeight="1" x14ac:dyDescent="0.2">
      <c r="H8016" s="36"/>
    </row>
    <row r="8017" spans="8:8" s="32" customFormat="1" ht="12.75" customHeight="1" x14ac:dyDescent="0.2">
      <c r="H8017" s="36"/>
    </row>
    <row r="8018" spans="8:8" s="32" customFormat="1" ht="12.75" customHeight="1" x14ac:dyDescent="0.2">
      <c r="H8018" s="36"/>
    </row>
    <row r="8019" spans="8:8" s="32" customFormat="1" ht="12.75" customHeight="1" x14ac:dyDescent="0.2">
      <c r="H8019" s="36"/>
    </row>
    <row r="8020" spans="8:8" s="32" customFormat="1" ht="12.75" customHeight="1" x14ac:dyDescent="0.2">
      <c r="H8020" s="36"/>
    </row>
    <row r="8021" spans="8:8" s="32" customFormat="1" ht="12.75" customHeight="1" x14ac:dyDescent="0.2">
      <c r="H8021" s="36"/>
    </row>
    <row r="8022" spans="8:8" s="32" customFormat="1" ht="12.75" customHeight="1" x14ac:dyDescent="0.2">
      <c r="H8022" s="36"/>
    </row>
    <row r="8023" spans="8:8" s="32" customFormat="1" ht="12.75" customHeight="1" x14ac:dyDescent="0.2">
      <c r="H8023" s="36"/>
    </row>
    <row r="8024" spans="8:8" s="32" customFormat="1" ht="12.75" customHeight="1" x14ac:dyDescent="0.2">
      <c r="H8024" s="36"/>
    </row>
    <row r="8025" spans="8:8" s="32" customFormat="1" ht="12.75" customHeight="1" x14ac:dyDescent="0.2">
      <c r="H8025" s="36"/>
    </row>
    <row r="8026" spans="8:8" s="32" customFormat="1" ht="12.75" customHeight="1" x14ac:dyDescent="0.2">
      <c r="H8026" s="36"/>
    </row>
    <row r="8027" spans="8:8" s="32" customFormat="1" ht="12.75" customHeight="1" x14ac:dyDescent="0.2">
      <c r="H8027" s="36"/>
    </row>
    <row r="8028" spans="8:8" s="32" customFormat="1" ht="12.75" customHeight="1" x14ac:dyDescent="0.2">
      <c r="H8028" s="36"/>
    </row>
    <row r="8029" spans="8:8" s="32" customFormat="1" ht="12.75" customHeight="1" x14ac:dyDescent="0.2">
      <c r="H8029" s="36"/>
    </row>
    <row r="8030" spans="8:8" s="32" customFormat="1" ht="12.75" customHeight="1" x14ac:dyDescent="0.2">
      <c r="H8030" s="36"/>
    </row>
    <row r="8031" spans="8:8" s="32" customFormat="1" ht="12.75" customHeight="1" x14ac:dyDescent="0.2">
      <c r="H8031" s="36"/>
    </row>
    <row r="8032" spans="8:8" s="32" customFormat="1" ht="12.75" customHeight="1" x14ac:dyDescent="0.2">
      <c r="H8032" s="36"/>
    </row>
    <row r="8033" spans="8:8" s="32" customFormat="1" ht="12.75" customHeight="1" x14ac:dyDescent="0.2">
      <c r="H8033" s="36"/>
    </row>
    <row r="8034" spans="8:8" s="32" customFormat="1" ht="12.75" customHeight="1" x14ac:dyDescent="0.2">
      <c r="H8034" s="36"/>
    </row>
    <row r="8035" spans="8:8" s="32" customFormat="1" ht="12.75" customHeight="1" x14ac:dyDescent="0.2">
      <c r="H8035" s="36"/>
    </row>
    <row r="8036" spans="8:8" s="32" customFormat="1" ht="12.75" customHeight="1" x14ac:dyDescent="0.2">
      <c r="H8036" s="36"/>
    </row>
    <row r="8037" spans="8:8" s="32" customFormat="1" ht="12.75" customHeight="1" x14ac:dyDescent="0.2">
      <c r="H8037" s="36"/>
    </row>
    <row r="8038" spans="8:8" s="32" customFormat="1" ht="12.75" customHeight="1" x14ac:dyDescent="0.2">
      <c r="H8038" s="36"/>
    </row>
    <row r="8039" spans="8:8" s="32" customFormat="1" ht="12.75" customHeight="1" x14ac:dyDescent="0.2">
      <c r="H8039" s="36"/>
    </row>
    <row r="8040" spans="8:8" s="32" customFormat="1" ht="12.75" customHeight="1" x14ac:dyDescent="0.2">
      <c r="H8040" s="36"/>
    </row>
    <row r="8041" spans="8:8" s="32" customFormat="1" ht="12.75" customHeight="1" x14ac:dyDescent="0.2">
      <c r="H8041" s="36"/>
    </row>
    <row r="8042" spans="8:8" s="32" customFormat="1" ht="12.75" customHeight="1" x14ac:dyDescent="0.2">
      <c r="H8042" s="36"/>
    </row>
    <row r="8043" spans="8:8" s="32" customFormat="1" ht="12.75" customHeight="1" x14ac:dyDescent="0.2">
      <c r="H8043" s="36"/>
    </row>
    <row r="8044" spans="8:8" s="32" customFormat="1" ht="12.75" customHeight="1" x14ac:dyDescent="0.2">
      <c r="H8044" s="36"/>
    </row>
    <row r="8045" spans="8:8" s="32" customFormat="1" ht="12.75" customHeight="1" x14ac:dyDescent="0.2">
      <c r="H8045" s="36"/>
    </row>
    <row r="8046" spans="8:8" s="32" customFormat="1" ht="12.75" customHeight="1" x14ac:dyDescent="0.2">
      <c r="H8046" s="36"/>
    </row>
    <row r="8047" spans="8:8" s="32" customFormat="1" ht="12.75" customHeight="1" x14ac:dyDescent="0.2">
      <c r="H8047" s="36"/>
    </row>
    <row r="8048" spans="8:8" s="32" customFormat="1" ht="12.75" customHeight="1" x14ac:dyDescent="0.2">
      <c r="H8048" s="36"/>
    </row>
    <row r="8049" spans="8:8" s="32" customFormat="1" ht="12.75" customHeight="1" x14ac:dyDescent="0.2">
      <c r="H8049" s="36"/>
    </row>
    <row r="8050" spans="8:8" s="32" customFormat="1" ht="12.75" customHeight="1" x14ac:dyDescent="0.2">
      <c r="H8050" s="36"/>
    </row>
    <row r="8051" spans="8:8" s="32" customFormat="1" ht="12.75" customHeight="1" x14ac:dyDescent="0.2">
      <c r="H8051" s="36"/>
    </row>
    <row r="8052" spans="8:8" s="32" customFormat="1" ht="12.75" customHeight="1" x14ac:dyDescent="0.2">
      <c r="H8052" s="36"/>
    </row>
    <row r="8053" spans="8:8" s="32" customFormat="1" ht="12.75" customHeight="1" x14ac:dyDescent="0.2">
      <c r="H8053" s="36"/>
    </row>
    <row r="8054" spans="8:8" s="32" customFormat="1" ht="12.75" customHeight="1" x14ac:dyDescent="0.2">
      <c r="H8054" s="36"/>
    </row>
    <row r="8055" spans="8:8" s="32" customFormat="1" ht="12.75" customHeight="1" x14ac:dyDescent="0.2">
      <c r="H8055" s="36"/>
    </row>
    <row r="8056" spans="8:8" s="32" customFormat="1" ht="12.75" customHeight="1" x14ac:dyDescent="0.2">
      <c r="H8056" s="36"/>
    </row>
    <row r="8057" spans="8:8" s="32" customFormat="1" ht="12.75" customHeight="1" x14ac:dyDescent="0.2">
      <c r="H8057" s="36"/>
    </row>
    <row r="8058" spans="8:8" s="32" customFormat="1" ht="12.75" customHeight="1" x14ac:dyDescent="0.2">
      <c r="H8058" s="36"/>
    </row>
    <row r="8059" spans="8:8" s="32" customFormat="1" ht="12.75" customHeight="1" x14ac:dyDescent="0.2">
      <c r="H8059" s="36"/>
    </row>
    <row r="8060" spans="8:8" s="32" customFormat="1" ht="12.75" customHeight="1" x14ac:dyDescent="0.2">
      <c r="H8060" s="36"/>
    </row>
    <row r="8061" spans="8:8" s="32" customFormat="1" ht="12.75" customHeight="1" x14ac:dyDescent="0.2">
      <c r="H8061" s="36"/>
    </row>
    <row r="8062" spans="8:8" s="32" customFormat="1" ht="12.75" customHeight="1" x14ac:dyDescent="0.2">
      <c r="H8062" s="36"/>
    </row>
    <row r="8063" spans="8:8" s="32" customFormat="1" ht="12.75" customHeight="1" x14ac:dyDescent="0.2">
      <c r="H8063" s="36"/>
    </row>
    <row r="8064" spans="8:8" s="32" customFormat="1" ht="12.75" customHeight="1" x14ac:dyDescent="0.2">
      <c r="H8064" s="36"/>
    </row>
    <row r="8065" spans="8:8" s="32" customFormat="1" ht="12.75" customHeight="1" x14ac:dyDescent="0.2">
      <c r="H8065" s="36"/>
    </row>
    <row r="8066" spans="8:8" s="32" customFormat="1" ht="12.75" customHeight="1" x14ac:dyDescent="0.2">
      <c r="H8066" s="36"/>
    </row>
    <row r="8067" spans="8:8" s="32" customFormat="1" ht="12.75" customHeight="1" x14ac:dyDescent="0.2">
      <c r="H8067" s="36"/>
    </row>
    <row r="8068" spans="8:8" s="32" customFormat="1" ht="12.75" customHeight="1" x14ac:dyDescent="0.2">
      <c r="H8068" s="36"/>
    </row>
    <row r="8069" spans="8:8" s="32" customFormat="1" ht="12.75" customHeight="1" x14ac:dyDescent="0.2">
      <c r="H8069" s="36"/>
    </row>
    <row r="8070" spans="8:8" s="32" customFormat="1" ht="12.75" customHeight="1" x14ac:dyDescent="0.2">
      <c r="H8070" s="36"/>
    </row>
    <row r="8071" spans="8:8" s="32" customFormat="1" ht="12.75" customHeight="1" x14ac:dyDescent="0.2">
      <c r="H8071" s="36"/>
    </row>
    <row r="8072" spans="8:8" s="32" customFormat="1" ht="12.75" customHeight="1" x14ac:dyDescent="0.2">
      <c r="H8072" s="36"/>
    </row>
    <row r="8073" spans="8:8" s="32" customFormat="1" ht="12.75" customHeight="1" x14ac:dyDescent="0.2">
      <c r="H8073" s="36"/>
    </row>
    <row r="8074" spans="8:8" s="32" customFormat="1" ht="12.75" customHeight="1" x14ac:dyDescent="0.2">
      <c r="H8074" s="36"/>
    </row>
    <row r="8075" spans="8:8" s="32" customFormat="1" ht="12.75" customHeight="1" x14ac:dyDescent="0.2">
      <c r="H8075" s="36"/>
    </row>
    <row r="8076" spans="8:8" s="32" customFormat="1" ht="12.75" customHeight="1" x14ac:dyDescent="0.2">
      <c r="H8076" s="36"/>
    </row>
    <row r="8077" spans="8:8" s="32" customFormat="1" ht="12.75" customHeight="1" x14ac:dyDescent="0.2">
      <c r="H8077" s="36"/>
    </row>
    <row r="8078" spans="8:8" s="32" customFormat="1" ht="12.75" customHeight="1" x14ac:dyDescent="0.2">
      <c r="H8078" s="36"/>
    </row>
    <row r="8079" spans="8:8" s="32" customFormat="1" ht="12.75" customHeight="1" x14ac:dyDescent="0.2">
      <c r="H8079" s="36"/>
    </row>
    <row r="8080" spans="8:8" s="32" customFormat="1" ht="12.75" customHeight="1" x14ac:dyDescent="0.2">
      <c r="H8080" s="36"/>
    </row>
    <row r="8081" spans="8:8" s="32" customFormat="1" ht="12.75" customHeight="1" x14ac:dyDescent="0.2">
      <c r="H8081" s="36"/>
    </row>
    <row r="8082" spans="8:8" s="32" customFormat="1" ht="12.75" customHeight="1" x14ac:dyDescent="0.2">
      <c r="H8082" s="36"/>
    </row>
    <row r="8083" spans="8:8" s="32" customFormat="1" ht="12.75" customHeight="1" x14ac:dyDescent="0.2">
      <c r="H8083" s="36"/>
    </row>
    <row r="8084" spans="8:8" s="32" customFormat="1" ht="12.75" customHeight="1" x14ac:dyDescent="0.2">
      <c r="H8084" s="36"/>
    </row>
    <row r="8085" spans="8:8" s="32" customFormat="1" ht="12.75" customHeight="1" x14ac:dyDescent="0.2">
      <c r="H8085" s="36"/>
    </row>
    <row r="8086" spans="8:8" s="32" customFormat="1" ht="12.75" customHeight="1" x14ac:dyDescent="0.2">
      <c r="H8086" s="36"/>
    </row>
    <row r="8087" spans="8:8" s="32" customFormat="1" ht="12.75" customHeight="1" x14ac:dyDescent="0.2">
      <c r="H8087" s="36"/>
    </row>
    <row r="8088" spans="8:8" s="32" customFormat="1" ht="12.75" customHeight="1" x14ac:dyDescent="0.2">
      <c r="H8088" s="36"/>
    </row>
    <row r="8089" spans="8:8" s="32" customFormat="1" ht="12.75" customHeight="1" x14ac:dyDescent="0.2">
      <c r="H8089" s="36"/>
    </row>
    <row r="8090" spans="8:8" s="32" customFormat="1" ht="12.75" customHeight="1" x14ac:dyDescent="0.2">
      <c r="H8090" s="36"/>
    </row>
    <row r="8091" spans="8:8" s="32" customFormat="1" ht="12.75" customHeight="1" x14ac:dyDescent="0.2">
      <c r="H8091" s="36"/>
    </row>
    <row r="8092" spans="8:8" s="32" customFormat="1" ht="12.75" customHeight="1" x14ac:dyDescent="0.2">
      <c r="H8092" s="36"/>
    </row>
    <row r="8093" spans="8:8" s="32" customFormat="1" ht="12.75" customHeight="1" x14ac:dyDescent="0.2">
      <c r="H8093" s="36"/>
    </row>
    <row r="8094" spans="8:8" s="32" customFormat="1" ht="12.75" customHeight="1" x14ac:dyDescent="0.2">
      <c r="H8094" s="36"/>
    </row>
    <row r="8095" spans="8:8" s="32" customFormat="1" ht="12.75" customHeight="1" x14ac:dyDescent="0.2">
      <c r="H8095" s="36"/>
    </row>
    <row r="8096" spans="8:8" s="32" customFormat="1" ht="12.75" customHeight="1" x14ac:dyDescent="0.2">
      <c r="H8096" s="36"/>
    </row>
    <row r="8097" spans="8:8" s="32" customFormat="1" ht="12.75" customHeight="1" x14ac:dyDescent="0.2">
      <c r="H8097" s="36"/>
    </row>
    <row r="8098" spans="8:8" s="32" customFormat="1" ht="12.75" customHeight="1" x14ac:dyDescent="0.2">
      <c r="H8098" s="36"/>
    </row>
    <row r="8099" spans="8:8" s="32" customFormat="1" ht="12.75" customHeight="1" x14ac:dyDescent="0.2">
      <c r="H8099" s="36"/>
    </row>
    <row r="8100" spans="8:8" s="32" customFormat="1" ht="12.75" customHeight="1" x14ac:dyDescent="0.2">
      <c r="H8100" s="36"/>
    </row>
    <row r="8101" spans="8:8" s="32" customFormat="1" ht="12.75" customHeight="1" x14ac:dyDescent="0.2">
      <c r="H8101" s="36"/>
    </row>
    <row r="8102" spans="8:8" s="32" customFormat="1" ht="12.75" customHeight="1" x14ac:dyDescent="0.2">
      <c r="H8102" s="36"/>
    </row>
    <row r="8103" spans="8:8" s="32" customFormat="1" ht="12.75" customHeight="1" x14ac:dyDescent="0.2">
      <c r="H8103" s="36"/>
    </row>
    <row r="8104" spans="8:8" s="32" customFormat="1" ht="12.75" customHeight="1" x14ac:dyDescent="0.2">
      <c r="H8104" s="36"/>
    </row>
    <row r="8105" spans="8:8" s="32" customFormat="1" ht="12.75" customHeight="1" x14ac:dyDescent="0.2">
      <c r="H8105" s="36"/>
    </row>
    <row r="8106" spans="8:8" s="32" customFormat="1" ht="12.75" customHeight="1" x14ac:dyDescent="0.2">
      <c r="H8106" s="36"/>
    </row>
    <row r="8107" spans="8:8" s="32" customFormat="1" ht="12.75" customHeight="1" x14ac:dyDescent="0.2">
      <c r="H8107" s="36"/>
    </row>
    <row r="8108" spans="8:8" s="32" customFormat="1" ht="12.75" customHeight="1" x14ac:dyDescent="0.2">
      <c r="H8108" s="36"/>
    </row>
    <row r="8109" spans="8:8" s="32" customFormat="1" ht="12.75" customHeight="1" x14ac:dyDescent="0.2">
      <c r="H8109" s="36"/>
    </row>
    <row r="8110" spans="8:8" s="32" customFormat="1" ht="12.75" customHeight="1" x14ac:dyDescent="0.2">
      <c r="H8110" s="36"/>
    </row>
    <row r="8111" spans="8:8" s="32" customFormat="1" ht="12.75" customHeight="1" x14ac:dyDescent="0.2">
      <c r="H8111" s="36"/>
    </row>
    <row r="8112" spans="8:8" s="32" customFormat="1" ht="12.75" customHeight="1" x14ac:dyDescent="0.2">
      <c r="H8112" s="36"/>
    </row>
    <row r="8113" spans="8:8" s="32" customFormat="1" ht="12.75" customHeight="1" x14ac:dyDescent="0.2">
      <c r="H8113" s="36"/>
    </row>
    <row r="8114" spans="8:8" s="32" customFormat="1" ht="12.75" customHeight="1" x14ac:dyDescent="0.2">
      <c r="H8114" s="36"/>
    </row>
    <row r="8115" spans="8:8" s="32" customFormat="1" ht="12.75" customHeight="1" x14ac:dyDescent="0.2">
      <c r="H8115" s="36"/>
    </row>
    <row r="8116" spans="8:8" s="32" customFormat="1" ht="12.75" customHeight="1" x14ac:dyDescent="0.2">
      <c r="H8116" s="36"/>
    </row>
    <row r="8117" spans="8:8" s="32" customFormat="1" ht="12.75" customHeight="1" x14ac:dyDescent="0.2">
      <c r="H8117" s="36"/>
    </row>
    <row r="8118" spans="8:8" s="32" customFormat="1" ht="12.75" customHeight="1" x14ac:dyDescent="0.2">
      <c r="H8118" s="36"/>
    </row>
    <row r="8119" spans="8:8" s="32" customFormat="1" ht="12.75" customHeight="1" x14ac:dyDescent="0.2">
      <c r="H8119" s="36"/>
    </row>
    <row r="8120" spans="8:8" s="32" customFormat="1" ht="12.75" customHeight="1" x14ac:dyDescent="0.2">
      <c r="H8120" s="36"/>
    </row>
    <row r="8121" spans="8:8" s="32" customFormat="1" ht="12.75" customHeight="1" x14ac:dyDescent="0.2">
      <c r="H8121" s="36"/>
    </row>
    <row r="8122" spans="8:8" s="32" customFormat="1" ht="12.75" customHeight="1" x14ac:dyDescent="0.2">
      <c r="H8122" s="36"/>
    </row>
    <row r="8123" spans="8:8" s="32" customFormat="1" ht="12.75" customHeight="1" x14ac:dyDescent="0.2">
      <c r="H8123" s="36"/>
    </row>
    <row r="8124" spans="8:8" s="32" customFormat="1" ht="12.75" customHeight="1" x14ac:dyDescent="0.2">
      <c r="H8124" s="36"/>
    </row>
    <row r="8125" spans="8:8" s="32" customFormat="1" ht="12.75" customHeight="1" x14ac:dyDescent="0.2">
      <c r="H8125" s="36"/>
    </row>
    <row r="8126" spans="8:8" s="32" customFormat="1" ht="12.75" customHeight="1" x14ac:dyDescent="0.2">
      <c r="H8126" s="36"/>
    </row>
    <row r="8127" spans="8:8" s="32" customFormat="1" ht="12.75" customHeight="1" x14ac:dyDescent="0.2">
      <c r="H8127" s="36"/>
    </row>
    <row r="8128" spans="8:8" s="32" customFormat="1" ht="12.75" customHeight="1" x14ac:dyDescent="0.2">
      <c r="H8128" s="36"/>
    </row>
    <row r="8129" spans="8:8" s="32" customFormat="1" ht="12.75" customHeight="1" x14ac:dyDescent="0.2">
      <c r="H8129" s="36"/>
    </row>
    <row r="8130" spans="8:8" s="32" customFormat="1" ht="12.75" customHeight="1" x14ac:dyDescent="0.2">
      <c r="H8130" s="36"/>
    </row>
    <row r="8131" spans="8:8" s="32" customFormat="1" ht="12.75" customHeight="1" x14ac:dyDescent="0.2">
      <c r="H8131" s="36"/>
    </row>
    <row r="8132" spans="8:8" s="32" customFormat="1" ht="12.75" customHeight="1" x14ac:dyDescent="0.2">
      <c r="H8132" s="36"/>
    </row>
    <row r="8133" spans="8:8" s="32" customFormat="1" ht="12.75" customHeight="1" x14ac:dyDescent="0.2">
      <c r="H8133" s="36"/>
    </row>
    <row r="8134" spans="8:8" s="32" customFormat="1" ht="12.75" customHeight="1" x14ac:dyDescent="0.2">
      <c r="H8134" s="36"/>
    </row>
    <row r="8135" spans="8:8" s="32" customFormat="1" ht="12.75" customHeight="1" x14ac:dyDescent="0.2">
      <c r="H8135" s="36"/>
    </row>
    <row r="8136" spans="8:8" s="32" customFormat="1" ht="12.75" customHeight="1" x14ac:dyDescent="0.2">
      <c r="H8136" s="36"/>
    </row>
    <row r="8137" spans="8:8" s="32" customFormat="1" ht="12.75" customHeight="1" x14ac:dyDescent="0.2">
      <c r="H8137" s="36"/>
    </row>
    <row r="8138" spans="8:8" s="32" customFormat="1" ht="12.75" customHeight="1" x14ac:dyDescent="0.2">
      <c r="H8138" s="36"/>
    </row>
    <row r="8139" spans="8:8" s="32" customFormat="1" ht="12.75" customHeight="1" x14ac:dyDescent="0.2">
      <c r="H8139" s="36"/>
    </row>
    <row r="8140" spans="8:8" s="32" customFormat="1" ht="12.75" customHeight="1" x14ac:dyDescent="0.2">
      <c r="H8140" s="36"/>
    </row>
    <row r="8141" spans="8:8" s="32" customFormat="1" ht="12.75" customHeight="1" x14ac:dyDescent="0.2">
      <c r="H8141" s="36"/>
    </row>
    <row r="8142" spans="8:8" s="32" customFormat="1" ht="12.75" customHeight="1" x14ac:dyDescent="0.2">
      <c r="H8142" s="36"/>
    </row>
    <row r="8143" spans="8:8" s="32" customFormat="1" ht="12.75" customHeight="1" x14ac:dyDescent="0.2">
      <c r="H8143" s="36"/>
    </row>
    <row r="8144" spans="8:8" s="32" customFormat="1" ht="12.75" customHeight="1" x14ac:dyDescent="0.2">
      <c r="H8144" s="36"/>
    </row>
    <row r="8145" spans="8:8" s="32" customFormat="1" ht="12.75" customHeight="1" x14ac:dyDescent="0.2">
      <c r="H8145" s="36"/>
    </row>
    <row r="8146" spans="8:8" s="32" customFormat="1" ht="12.75" customHeight="1" x14ac:dyDescent="0.2">
      <c r="H8146" s="36"/>
    </row>
    <row r="8147" spans="8:8" s="32" customFormat="1" ht="12.75" customHeight="1" x14ac:dyDescent="0.2">
      <c r="H8147" s="36"/>
    </row>
    <row r="8148" spans="8:8" s="32" customFormat="1" ht="12.75" customHeight="1" x14ac:dyDescent="0.2">
      <c r="H8148" s="36"/>
    </row>
    <row r="8149" spans="8:8" s="32" customFormat="1" ht="12.75" customHeight="1" x14ac:dyDescent="0.2">
      <c r="H8149" s="36"/>
    </row>
    <row r="8150" spans="8:8" s="32" customFormat="1" ht="12.75" customHeight="1" x14ac:dyDescent="0.2">
      <c r="H8150" s="36"/>
    </row>
    <row r="8151" spans="8:8" s="32" customFormat="1" ht="12.75" customHeight="1" x14ac:dyDescent="0.2">
      <c r="H8151" s="36"/>
    </row>
    <row r="8152" spans="8:8" s="32" customFormat="1" ht="12.75" customHeight="1" x14ac:dyDescent="0.2">
      <c r="H8152" s="36"/>
    </row>
    <row r="8153" spans="8:8" s="32" customFormat="1" ht="12.75" customHeight="1" x14ac:dyDescent="0.2">
      <c r="H8153" s="36"/>
    </row>
    <row r="8154" spans="8:8" s="32" customFormat="1" ht="12.75" customHeight="1" x14ac:dyDescent="0.2">
      <c r="H8154" s="36"/>
    </row>
    <row r="8155" spans="8:8" s="32" customFormat="1" ht="12.75" customHeight="1" x14ac:dyDescent="0.2">
      <c r="H8155" s="36"/>
    </row>
    <row r="8156" spans="8:8" s="32" customFormat="1" ht="12.75" customHeight="1" x14ac:dyDescent="0.2">
      <c r="H8156" s="36"/>
    </row>
    <row r="8157" spans="8:8" s="32" customFormat="1" ht="12.75" customHeight="1" x14ac:dyDescent="0.2">
      <c r="H8157" s="36"/>
    </row>
    <row r="8158" spans="8:8" s="32" customFormat="1" ht="12.75" customHeight="1" x14ac:dyDescent="0.2">
      <c r="H8158" s="36"/>
    </row>
    <row r="8159" spans="8:8" s="32" customFormat="1" ht="12.75" customHeight="1" x14ac:dyDescent="0.2">
      <c r="H8159" s="36"/>
    </row>
    <row r="8160" spans="8:8" s="32" customFormat="1" ht="12.75" customHeight="1" x14ac:dyDescent="0.2">
      <c r="H8160" s="36"/>
    </row>
    <row r="8161" spans="8:8" s="32" customFormat="1" ht="12.75" customHeight="1" x14ac:dyDescent="0.2">
      <c r="H8161" s="36"/>
    </row>
    <row r="8162" spans="8:8" s="32" customFormat="1" ht="12.75" customHeight="1" x14ac:dyDescent="0.2">
      <c r="H8162" s="36"/>
    </row>
    <row r="8163" spans="8:8" s="32" customFormat="1" ht="12.75" customHeight="1" x14ac:dyDescent="0.2">
      <c r="H8163" s="36"/>
    </row>
    <row r="8164" spans="8:8" s="32" customFormat="1" ht="12.75" customHeight="1" x14ac:dyDescent="0.2">
      <c r="H8164" s="36"/>
    </row>
    <row r="8165" spans="8:8" s="32" customFormat="1" ht="12.75" customHeight="1" x14ac:dyDescent="0.2">
      <c r="H8165" s="36"/>
    </row>
    <row r="8166" spans="8:8" s="32" customFormat="1" ht="12.75" customHeight="1" x14ac:dyDescent="0.2">
      <c r="H8166" s="36"/>
    </row>
    <row r="8167" spans="8:8" s="32" customFormat="1" ht="12.75" customHeight="1" x14ac:dyDescent="0.2">
      <c r="H8167" s="36"/>
    </row>
    <row r="8168" spans="8:8" s="32" customFormat="1" ht="12.75" customHeight="1" x14ac:dyDescent="0.2">
      <c r="H8168" s="36"/>
    </row>
    <row r="8169" spans="8:8" s="32" customFormat="1" ht="12.75" customHeight="1" x14ac:dyDescent="0.2">
      <c r="H8169" s="36"/>
    </row>
    <row r="8170" spans="8:8" s="32" customFormat="1" ht="12.75" customHeight="1" x14ac:dyDescent="0.2">
      <c r="H8170" s="36"/>
    </row>
    <row r="8171" spans="8:8" s="32" customFormat="1" ht="12.75" customHeight="1" x14ac:dyDescent="0.2">
      <c r="H8171" s="36"/>
    </row>
    <row r="8172" spans="8:8" s="32" customFormat="1" ht="12.75" customHeight="1" x14ac:dyDescent="0.2">
      <c r="H8172" s="36"/>
    </row>
    <row r="8173" spans="8:8" s="32" customFormat="1" ht="12.75" customHeight="1" x14ac:dyDescent="0.2">
      <c r="H8173" s="36"/>
    </row>
    <row r="8174" spans="8:8" s="32" customFormat="1" ht="12.75" customHeight="1" x14ac:dyDescent="0.2">
      <c r="H8174" s="36"/>
    </row>
    <row r="8175" spans="8:8" s="32" customFormat="1" ht="12.75" customHeight="1" x14ac:dyDescent="0.2">
      <c r="H8175" s="36"/>
    </row>
    <row r="8176" spans="8:8" s="32" customFormat="1" ht="12.75" customHeight="1" x14ac:dyDescent="0.2">
      <c r="H8176" s="36"/>
    </row>
    <row r="8177" spans="8:8" s="32" customFormat="1" ht="12.75" customHeight="1" x14ac:dyDescent="0.2">
      <c r="H8177" s="36"/>
    </row>
    <row r="8178" spans="8:8" s="32" customFormat="1" ht="12.75" customHeight="1" x14ac:dyDescent="0.2">
      <c r="H8178" s="36"/>
    </row>
    <row r="8179" spans="8:8" s="32" customFormat="1" ht="12.75" customHeight="1" x14ac:dyDescent="0.2">
      <c r="H8179" s="36"/>
    </row>
    <row r="8180" spans="8:8" s="32" customFormat="1" ht="12.75" customHeight="1" x14ac:dyDescent="0.2">
      <c r="H8180" s="36"/>
    </row>
    <row r="8181" spans="8:8" s="32" customFormat="1" ht="12.75" customHeight="1" x14ac:dyDescent="0.2">
      <c r="H8181" s="36"/>
    </row>
    <row r="8182" spans="8:8" s="32" customFormat="1" ht="12.75" customHeight="1" x14ac:dyDescent="0.2">
      <c r="H8182" s="36"/>
    </row>
    <row r="8183" spans="8:8" s="32" customFormat="1" ht="12.75" customHeight="1" x14ac:dyDescent="0.2">
      <c r="H8183" s="36"/>
    </row>
    <row r="8184" spans="8:8" s="32" customFormat="1" ht="12.75" customHeight="1" x14ac:dyDescent="0.2">
      <c r="H8184" s="36"/>
    </row>
    <row r="8185" spans="8:8" s="32" customFormat="1" ht="12.75" customHeight="1" x14ac:dyDescent="0.2">
      <c r="H8185" s="36"/>
    </row>
    <row r="8186" spans="8:8" s="32" customFormat="1" ht="12.75" customHeight="1" x14ac:dyDescent="0.2">
      <c r="H8186" s="36"/>
    </row>
    <row r="8187" spans="8:8" s="32" customFormat="1" ht="12.75" customHeight="1" x14ac:dyDescent="0.2">
      <c r="H8187" s="36"/>
    </row>
    <row r="8188" spans="8:8" s="32" customFormat="1" ht="12.75" customHeight="1" x14ac:dyDescent="0.2">
      <c r="H8188" s="36"/>
    </row>
    <row r="8189" spans="8:8" s="32" customFormat="1" ht="12.75" customHeight="1" x14ac:dyDescent="0.2">
      <c r="H8189" s="36"/>
    </row>
    <row r="8190" spans="8:8" s="32" customFormat="1" ht="12.75" customHeight="1" x14ac:dyDescent="0.2">
      <c r="H8190" s="36"/>
    </row>
    <row r="8191" spans="8:8" s="32" customFormat="1" ht="12.75" customHeight="1" x14ac:dyDescent="0.2">
      <c r="H8191" s="36"/>
    </row>
    <row r="8192" spans="8:8" s="32" customFormat="1" ht="12.75" customHeight="1" x14ac:dyDescent="0.2">
      <c r="H8192" s="36"/>
    </row>
    <row r="8193" spans="8:8" s="32" customFormat="1" ht="12.75" customHeight="1" x14ac:dyDescent="0.2">
      <c r="H8193" s="36"/>
    </row>
    <row r="8194" spans="8:8" s="32" customFormat="1" ht="12.75" customHeight="1" x14ac:dyDescent="0.2">
      <c r="H8194" s="36"/>
    </row>
    <row r="8195" spans="8:8" s="32" customFormat="1" ht="12.75" customHeight="1" x14ac:dyDescent="0.2">
      <c r="H8195" s="36"/>
    </row>
    <row r="8196" spans="8:8" s="32" customFormat="1" ht="12.75" customHeight="1" x14ac:dyDescent="0.2">
      <c r="H8196" s="36"/>
    </row>
    <row r="8197" spans="8:8" s="32" customFormat="1" ht="12.75" customHeight="1" x14ac:dyDescent="0.2">
      <c r="H8197" s="36"/>
    </row>
    <row r="8198" spans="8:8" s="32" customFormat="1" ht="12.75" customHeight="1" x14ac:dyDescent="0.2">
      <c r="H8198" s="36"/>
    </row>
    <row r="8199" spans="8:8" s="32" customFormat="1" ht="12.75" customHeight="1" x14ac:dyDescent="0.2">
      <c r="H8199" s="36"/>
    </row>
    <row r="8200" spans="8:8" s="32" customFormat="1" ht="12.75" customHeight="1" x14ac:dyDescent="0.2">
      <c r="H8200" s="36"/>
    </row>
    <row r="8201" spans="8:8" s="32" customFormat="1" ht="12.75" customHeight="1" x14ac:dyDescent="0.2">
      <c r="H8201" s="36"/>
    </row>
    <row r="8202" spans="8:8" s="32" customFormat="1" ht="12.75" customHeight="1" x14ac:dyDescent="0.2">
      <c r="H8202" s="36"/>
    </row>
    <row r="8203" spans="8:8" s="32" customFormat="1" ht="12.75" customHeight="1" x14ac:dyDescent="0.2">
      <c r="H8203" s="36"/>
    </row>
    <row r="8204" spans="8:8" s="32" customFormat="1" ht="12.75" customHeight="1" x14ac:dyDescent="0.2">
      <c r="H8204" s="36"/>
    </row>
    <row r="8205" spans="8:8" s="32" customFormat="1" ht="12.75" customHeight="1" x14ac:dyDescent="0.2">
      <c r="H8205" s="36"/>
    </row>
    <row r="8206" spans="8:8" s="32" customFormat="1" ht="12.75" customHeight="1" x14ac:dyDescent="0.2">
      <c r="H8206" s="36"/>
    </row>
    <row r="8207" spans="8:8" s="32" customFormat="1" ht="12.75" customHeight="1" x14ac:dyDescent="0.2">
      <c r="H8207" s="36"/>
    </row>
    <row r="8208" spans="8:8" s="32" customFormat="1" ht="12.75" customHeight="1" x14ac:dyDescent="0.2">
      <c r="H8208" s="36"/>
    </row>
    <row r="8209" spans="8:8" s="32" customFormat="1" ht="12.75" customHeight="1" x14ac:dyDescent="0.2">
      <c r="H8209" s="36"/>
    </row>
    <row r="8210" spans="8:8" s="32" customFormat="1" ht="12.75" customHeight="1" x14ac:dyDescent="0.2">
      <c r="H8210" s="36"/>
    </row>
    <row r="8211" spans="8:8" s="32" customFormat="1" ht="12.75" customHeight="1" x14ac:dyDescent="0.2">
      <c r="H8211" s="36"/>
    </row>
    <row r="8212" spans="8:8" s="32" customFormat="1" ht="12.75" customHeight="1" x14ac:dyDescent="0.2">
      <c r="H8212" s="36"/>
    </row>
    <row r="8213" spans="8:8" s="32" customFormat="1" ht="12.75" customHeight="1" x14ac:dyDescent="0.2">
      <c r="H8213" s="36"/>
    </row>
    <row r="8214" spans="8:8" s="32" customFormat="1" ht="12.75" customHeight="1" x14ac:dyDescent="0.2">
      <c r="H8214" s="36"/>
    </row>
    <row r="8215" spans="8:8" s="32" customFormat="1" ht="12.75" customHeight="1" x14ac:dyDescent="0.2">
      <c r="H8215" s="36"/>
    </row>
    <row r="8216" spans="8:8" s="32" customFormat="1" ht="12.75" customHeight="1" x14ac:dyDescent="0.2">
      <c r="H8216" s="36"/>
    </row>
    <row r="8217" spans="8:8" s="32" customFormat="1" ht="12.75" customHeight="1" x14ac:dyDescent="0.2">
      <c r="H8217" s="36"/>
    </row>
    <row r="8218" spans="8:8" s="32" customFormat="1" ht="12.75" customHeight="1" x14ac:dyDescent="0.2">
      <c r="H8218" s="36"/>
    </row>
    <row r="8219" spans="8:8" s="32" customFormat="1" ht="12.75" customHeight="1" x14ac:dyDescent="0.2">
      <c r="H8219" s="36"/>
    </row>
    <row r="8220" spans="8:8" s="32" customFormat="1" ht="12.75" customHeight="1" x14ac:dyDescent="0.2">
      <c r="H8220" s="36"/>
    </row>
    <row r="8221" spans="8:8" s="32" customFormat="1" ht="12.75" customHeight="1" x14ac:dyDescent="0.2">
      <c r="H8221" s="36"/>
    </row>
    <row r="8222" spans="8:8" s="32" customFormat="1" ht="12.75" customHeight="1" x14ac:dyDescent="0.2">
      <c r="H8222" s="36"/>
    </row>
    <row r="8223" spans="8:8" s="32" customFormat="1" ht="12.75" customHeight="1" x14ac:dyDescent="0.2">
      <c r="H8223" s="36"/>
    </row>
    <row r="8224" spans="8:8" s="32" customFormat="1" ht="12.75" customHeight="1" x14ac:dyDescent="0.2">
      <c r="H8224" s="36"/>
    </row>
    <row r="8225" spans="8:8" s="32" customFormat="1" ht="12.75" customHeight="1" x14ac:dyDescent="0.2">
      <c r="H8225" s="36"/>
    </row>
    <row r="8226" spans="8:8" s="32" customFormat="1" ht="12.75" customHeight="1" x14ac:dyDescent="0.2">
      <c r="H8226" s="36"/>
    </row>
    <row r="8227" spans="8:8" s="32" customFormat="1" ht="12.75" customHeight="1" x14ac:dyDescent="0.2">
      <c r="H8227" s="36"/>
    </row>
    <row r="8228" spans="8:8" s="32" customFormat="1" ht="12.75" customHeight="1" x14ac:dyDescent="0.2">
      <c r="H8228" s="36"/>
    </row>
    <row r="8229" spans="8:8" s="32" customFormat="1" ht="12.75" customHeight="1" x14ac:dyDescent="0.2">
      <c r="H8229" s="36"/>
    </row>
    <row r="8230" spans="8:8" s="32" customFormat="1" ht="12.75" customHeight="1" x14ac:dyDescent="0.2">
      <c r="H8230" s="36"/>
    </row>
    <row r="8231" spans="8:8" s="32" customFormat="1" ht="12.75" customHeight="1" x14ac:dyDescent="0.2">
      <c r="H8231" s="36"/>
    </row>
    <row r="8232" spans="8:8" s="32" customFormat="1" ht="12.75" customHeight="1" x14ac:dyDescent="0.2">
      <c r="H8232" s="36"/>
    </row>
    <row r="8233" spans="8:8" s="32" customFormat="1" ht="12.75" customHeight="1" x14ac:dyDescent="0.2">
      <c r="H8233" s="36"/>
    </row>
    <row r="8234" spans="8:8" s="32" customFormat="1" ht="12.75" customHeight="1" x14ac:dyDescent="0.2">
      <c r="H8234" s="36"/>
    </row>
    <row r="8235" spans="8:8" s="32" customFormat="1" ht="12.75" customHeight="1" x14ac:dyDescent="0.2">
      <c r="H8235" s="36"/>
    </row>
    <row r="8236" spans="8:8" s="32" customFormat="1" ht="12.75" customHeight="1" x14ac:dyDescent="0.2">
      <c r="H8236" s="36"/>
    </row>
    <row r="8237" spans="8:8" s="32" customFormat="1" ht="12.75" customHeight="1" x14ac:dyDescent="0.2">
      <c r="H8237" s="36"/>
    </row>
    <row r="8238" spans="8:8" s="32" customFormat="1" ht="12.75" customHeight="1" x14ac:dyDescent="0.2">
      <c r="H8238" s="36"/>
    </row>
    <row r="8239" spans="8:8" s="32" customFormat="1" ht="12.75" customHeight="1" x14ac:dyDescent="0.2">
      <c r="H8239" s="36"/>
    </row>
    <row r="8240" spans="8:8" s="32" customFormat="1" ht="12.75" customHeight="1" x14ac:dyDescent="0.2">
      <c r="H8240" s="36"/>
    </row>
    <row r="8241" spans="8:8" s="32" customFormat="1" ht="12.75" customHeight="1" x14ac:dyDescent="0.2">
      <c r="H8241" s="36"/>
    </row>
    <row r="8242" spans="8:8" s="32" customFormat="1" ht="12.75" customHeight="1" x14ac:dyDescent="0.2">
      <c r="H8242" s="36"/>
    </row>
    <row r="8243" spans="8:8" s="32" customFormat="1" ht="12.75" customHeight="1" x14ac:dyDescent="0.2">
      <c r="H8243" s="36"/>
    </row>
    <row r="8244" spans="8:8" s="32" customFormat="1" ht="12.75" customHeight="1" x14ac:dyDescent="0.2">
      <c r="H8244" s="36"/>
    </row>
    <row r="8245" spans="8:8" s="32" customFormat="1" ht="12.75" customHeight="1" x14ac:dyDescent="0.2">
      <c r="H8245" s="36"/>
    </row>
    <row r="8246" spans="8:8" s="32" customFormat="1" ht="12.75" customHeight="1" x14ac:dyDescent="0.2">
      <c r="H8246" s="36"/>
    </row>
    <row r="8247" spans="8:8" s="32" customFormat="1" ht="12.75" customHeight="1" x14ac:dyDescent="0.2">
      <c r="H8247" s="36"/>
    </row>
    <row r="8248" spans="8:8" s="32" customFormat="1" ht="12.75" customHeight="1" x14ac:dyDescent="0.2">
      <c r="H8248" s="36"/>
    </row>
    <row r="8249" spans="8:8" s="32" customFormat="1" ht="12.75" customHeight="1" x14ac:dyDescent="0.2">
      <c r="H8249" s="36"/>
    </row>
    <row r="8250" spans="8:8" s="32" customFormat="1" ht="12.75" customHeight="1" x14ac:dyDescent="0.2">
      <c r="H8250" s="36"/>
    </row>
    <row r="8251" spans="8:8" s="32" customFormat="1" ht="12.75" customHeight="1" x14ac:dyDescent="0.2">
      <c r="H8251" s="36"/>
    </row>
    <row r="8252" spans="8:8" s="32" customFormat="1" ht="12.75" customHeight="1" x14ac:dyDescent="0.2">
      <c r="H8252" s="36"/>
    </row>
    <row r="8253" spans="8:8" s="32" customFormat="1" ht="12.75" customHeight="1" x14ac:dyDescent="0.2">
      <c r="H8253" s="36"/>
    </row>
    <row r="8254" spans="8:8" s="32" customFormat="1" ht="12.75" customHeight="1" x14ac:dyDescent="0.2">
      <c r="H8254" s="36"/>
    </row>
    <row r="8255" spans="8:8" s="32" customFormat="1" ht="12.75" customHeight="1" x14ac:dyDescent="0.2">
      <c r="H8255" s="36"/>
    </row>
    <row r="8256" spans="8:8" s="32" customFormat="1" ht="12.75" customHeight="1" x14ac:dyDescent="0.2">
      <c r="H8256" s="36"/>
    </row>
    <row r="8257" spans="8:8" s="32" customFormat="1" ht="12.75" customHeight="1" x14ac:dyDescent="0.2">
      <c r="H8257" s="36"/>
    </row>
    <row r="8258" spans="8:8" s="32" customFormat="1" ht="12.75" customHeight="1" x14ac:dyDescent="0.2">
      <c r="H8258" s="36"/>
    </row>
    <row r="8259" spans="8:8" s="32" customFormat="1" ht="12.75" customHeight="1" x14ac:dyDescent="0.2">
      <c r="H8259" s="36"/>
    </row>
    <row r="8260" spans="8:8" s="32" customFormat="1" ht="12.75" customHeight="1" x14ac:dyDescent="0.2">
      <c r="H8260" s="36"/>
    </row>
    <row r="8261" spans="8:8" s="32" customFormat="1" ht="12.75" customHeight="1" x14ac:dyDescent="0.2">
      <c r="H8261" s="36"/>
    </row>
    <row r="8262" spans="8:8" s="32" customFormat="1" ht="12.75" customHeight="1" x14ac:dyDescent="0.2">
      <c r="H8262" s="36"/>
    </row>
    <row r="8263" spans="8:8" s="32" customFormat="1" ht="12.75" customHeight="1" x14ac:dyDescent="0.2">
      <c r="H8263" s="36"/>
    </row>
    <row r="8264" spans="8:8" s="32" customFormat="1" ht="12.75" customHeight="1" x14ac:dyDescent="0.2">
      <c r="H8264" s="36"/>
    </row>
    <row r="8265" spans="8:8" s="32" customFormat="1" ht="12.75" customHeight="1" x14ac:dyDescent="0.2">
      <c r="H8265" s="36"/>
    </row>
    <row r="8266" spans="8:8" s="32" customFormat="1" ht="12.75" customHeight="1" x14ac:dyDescent="0.2">
      <c r="H8266" s="36"/>
    </row>
    <row r="8267" spans="8:8" s="32" customFormat="1" ht="12.75" customHeight="1" x14ac:dyDescent="0.2">
      <c r="H8267" s="36"/>
    </row>
    <row r="8268" spans="8:8" s="32" customFormat="1" ht="12.75" customHeight="1" x14ac:dyDescent="0.2">
      <c r="H8268" s="36"/>
    </row>
    <row r="8269" spans="8:8" s="32" customFormat="1" ht="12.75" customHeight="1" x14ac:dyDescent="0.2">
      <c r="H8269" s="36"/>
    </row>
    <row r="8270" spans="8:8" s="32" customFormat="1" ht="12.75" customHeight="1" x14ac:dyDescent="0.2">
      <c r="H8270" s="36"/>
    </row>
    <row r="8271" spans="8:8" s="32" customFormat="1" ht="12.75" customHeight="1" x14ac:dyDescent="0.2">
      <c r="H8271" s="36"/>
    </row>
    <row r="8272" spans="8:8" s="32" customFormat="1" ht="12.75" customHeight="1" x14ac:dyDescent="0.2">
      <c r="H8272" s="36"/>
    </row>
    <row r="8273" spans="8:8" s="32" customFormat="1" ht="12.75" customHeight="1" x14ac:dyDescent="0.2">
      <c r="H8273" s="36"/>
    </row>
    <row r="8274" spans="8:8" s="32" customFormat="1" ht="12.75" customHeight="1" x14ac:dyDescent="0.2">
      <c r="H8274" s="36"/>
    </row>
    <row r="8275" spans="8:8" s="32" customFormat="1" ht="12.75" customHeight="1" x14ac:dyDescent="0.2">
      <c r="H8275" s="36"/>
    </row>
    <row r="8276" spans="8:8" s="32" customFormat="1" ht="12.75" customHeight="1" x14ac:dyDescent="0.2">
      <c r="H8276" s="36"/>
    </row>
    <row r="8277" spans="8:8" s="32" customFormat="1" ht="12.75" customHeight="1" x14ac:dyDescent="0.2">
      <c r="H8277" s="36"/>
    </row>
    <row r="8278" spans="8:8" s="32" customFormat="1" ht="12.75" customHeight="1" x14ac:dyDescent="0.2">
      <c r="H8278" s="36"/>
    </row>
    <row r="8279" spans="8:8" s="32" customFormat="1" ht="12.75" customHeight="1" x14ac:dyDescent="0.2">
      <c r="H8279" s="36"/>
    </row>
    <row r="8280" spans="8:8" s="32" customFormat="1" ht="12.75" customHeight="1" x14ac:dyDescent="0.2">
      <c r="H8280" s="36"/>
    </row>
    <row r="8281" spans="8:8" s="32" customFormat="1" ht="12.75" customHeight="1" x14ac:dyDescent="0.2">
      <c r="H8281" s="36"/>
    </row>
    <row r="8282" spans="8:8" s="32" customFormat="1" ht="12.75" customHeight="1" x14ac:dyDescent="0.2">
      <c r="H8282" s="36"/>
    </row>
    <row r="8283" spans="8:8" s="32" customFormat="1" ht="12.75" customHeight="1" x14ac:dyDescent="0.2">
      <c r="H8283" s="36"/>
    </row>
    <row r="8284" spans="8:8" s="32" customFormat="1" ht="12.75" customHeight="1" x14ac:dyDescent="0.2">
      <c r="H8284" s="36"/>
    </row>
    <row r="8285" spans="8:8" s="32" customFormat="1" ht="12.75" customHeight="1" x14ac:dyDescent="0.2">
      <c r="H8285" s="36"/>
    </row>
    <row r="8286" spans="8:8" s="32" customFormat="1" ht="12.75" customHeight="1" x14ac:dyDescent="0.2">
      <c r="H8286" s="36"/>
    </row>
    <row r="8287" spans="8:8" s="32" customFormat="1" ht="12.75" customHeight="1" x14ac:dyDescent="0.2">
      <c r="H8287" s="36"/>
    </row>
    <row r="8288" spans="8:8" s="32" customFormat="1" ht="12.75" customHeight="1" x14ac:dyDescent="0.2">
      <c r="H8288" s="36"/>
    </row>
    <row r="8289" spans="8:8" s="32" customFormat="1" ht="12.75" customHeight="1" x14ac:dyDescent="0.2">
      <c r="H8289" s="36"/>
    </row>
    <row r="8290" spans="8:8" s="32" customFormat="1" ht="12.75" customHeight="1" x14ac:dyDescent="0.2">
      <c r="H8290" s="36"/>
    </row>
    <row r="8291" spans="8:8" s="32" customFormat="1" ht="12.75" customHeight="1" x14ac:dyDescent="0.2">
      <c r="H8291" s="36"/>
    </row>
    <row r="8292" spans="8:8" s="32" customFormat="1" ht="12.75" customHeight="1" x14ac:dyDescent="0.2">
      <c r="H8292" s="36"/>
    </row>
    <row r="8293" spans="8:8" s="32" customFormat="1" ht="12.75" customHeight="1" x14ac:dyDescent="0.2">
      <c r="H8293" s="36"/>
    </row>
    <row r="8294" spans="8:8" s="32" customFormat="1" ht="12.75" customHeight="1" x14ac:dyDescent="0.2">
      <c r="H8294" s="36"/>
    </row>
    <row r="8295" spans="8:8" s="32" customFormat="1" ht="12.75" customHeight="1" x14ac:dyDescent="0.2">
      <c r="H8295" s="36"/>
    </row>
    <row r="8296" spans="8:8" s="32" customFormat="1" ht="12.75" customHeight="1" x14ac:dyDescent="0.2">
      <c r="H8296" s="36"/>
    </row>
    <row r="8297" spans="8:8" s="32" customFormat="1" ht="12.75" customHeight="1" x14ac:dyDescent="0.2">
      <c r="H8297" s="36"/>
    </row>
    <row r="8298" spans="8:8" s="32" customFormat="1" ht="12.75" customHeight="1" x14ac:dyDescent="0.2">
      <c r="H8298" s="36"/>
    </row>
    <row r="8299" spans="8:8" s="32" customFormat="1" ht="12.75" customHeight="1" x14ac:dyDescent="0.2">
      <c r="H8299" s="36"/>
    </row>
    <row r="8300" spans="8:8" s="32" customFormat="1" ht="12.75" customHeight="1" x14ac:dyDescent="0.2">
      <c r="H8300" s="36"/>
    </row>
    <row r="8301" spans="8:8" s="32" customFormat="1" ht="12.75" customHeight="1" x14ac:dyDescent="0.2">
      <c r="H8301" s="36"/>
    </row>
    <row r="8302" spans="8:8" s="32" customFormat="1" ht="12.75" customHeight="1" x14ac:dyDescent="0.2">
      <c r="H8302" s="36"/>
    </row>
    <row r="8303" spans="8:8" s="32" customFormat="1" ht="12.75" customHeight="1" x14ac:dyDescent="0.2">
      <c r="H8303" s="36"/>
    </row>
    <row r="8304" spans="8:8" s="32" customFormat="1" ht="12.75" customHeight="1" x14ac:dyDescent="0.2">
      <c r="H8304" s="36"/>
    </row>
    <row r="8305" spans="8:8" s="32" customFormat="1" ht="12.75" customHeight="1" x14ac:dyDescent="0.2">
      <c r="H8305" s="36"/>
    </row>
    <row r="8306" spans="8:8" s="32" customFormat="1" ht="12.75" customHeight="1" x14ac:dyDescent="0.2">
      <c r="H8306" s="36"/>
    </row>
    <row r="8307" spans="8:8" s="32" customFormat="1" ht="12.75" customHeight="1" x14ac:dyDescent="0.2">
      <c r="H8307" s="36"/>
    </row>
    <row r="8308" spans="8:8" s="32" customFormat="1" ht="12.75" customHeight="1" x14ac:dyDescent="0.2">
      <c r="H8308" s="36"/>
    </row>
    <row r="8309" spans="8:8" s="32" customFormat="1" ht="12.75" customHeight="1" x14ac:dyDescent="0.2">
      <c r="H8309" s="36"/>
    </row>
    <row r="8310" spans="8:8" s="32" customFormat="1" ht="12.75" customHeight="1" x14ac:dyDescent="0.2">
      <c r="H8310" s="36"/>
    </row>
    <row r="8311" spans="8:8" s="32" customFormat="1" ht="12.75" customHeight="1" x14ac:dyDescent="0.2">
      <c r="H8311" s="36"/>
    </row>
    <row r="8312" spans="8:8" s="32" customFormat="1" ht="12.75" customHeight="1" x14ac:dyDescent="0.2">
      <c r="H8312" s="36"/>
    </row>
    <row r="8313" spans="8:8" s="32" customFormat="1" ht="12.75" customHeight="1" x14ac:dyDescent="0.2">
      <c r="H8313" s="36"/>
    </row>
    <row r="8314" spans="8:8" s="32" customFormat="1" ht="12.75" customHeight="1" x14ac:dyDescent="0.2">
      <c r="H8314" s="36"/>
    </row>
    <row r="8315" spans="8:8" s="32" customFormat="1" ht="12.75" customHeight="1" x14ac:dyDescent="0.2">
      <c r="H8315" s="36"/>
    </row>
    <row r="8316" spans="8:8" s="32" customFormat="1" ht="12.75" customHeight="1" x14ac:dyDescent="0.2">
      <c r="H8316" s="36"/>
    </row>
    <row r="8317" spans="8:8" s="32" customFormat="1" ht="12.75" customHeight="1" x14ac:dyDescent="0.2">
      <c r="H8317" s="36"/>
    </row>
    <row r="8318" spans="8:8" s="32" customFormat="1" ht="12.75" customHeight="1" x14ac:dyDescent="0.2">
      <c r="H8318" s="36"/>
    </row>
    <row r="8319" spans="8:8" s="32" customFormat="1" ht="12.75" customHeight="1" x14ac:dyDescent="0.2">
      <c r="H8319" s="36"/>
    </row>
    <row r="8320" spans="8:8" s="32" customFormat="1" ht="12.75" customHeight="1" x14ac:dyDescent="0.2">
      <c r="H8320" s="36"/>
    </row>
    <row r="8321" spans="8:8" s="32" customFormat="1" ht="12.75" customHeight="1" x14ac:dyDescent="0.2">
      <c r="H8321" s="36"/>
    </row>
    <row r="8322" spans="8:8" s="32" customFormat="1" ht="12.75" customHeight="1" x14ac:dyDescent="0.2">
      <c r="H8322" s="36"/>
    </row>
    <row r="8323" spans="8:8" s="32" customFormat="1" ht="12.75" customHeight="1" x14ac:dyDescent="0.2">
      <c r="H8323" s="36"/>
    </row>
    <row r="8324" spans="8:8" s="32" customFormat="1" ht="12.75" customHeight="1" x14ac:dyDescent="0.2">
      <c r="H8324" s="36"/>
    </row>
    <row r="8325" spans="8:8" s="32" customFormat="1" ht="12.75" customHeight="1" x14ac:dyDescent="0.2">
      <c r="H8325" s="36"/>
    </row>
    <row r="8326" spans="8:8" s="32" customFormat="1" ht="12.75" customHeight="1" x14ac:dyDescent="0.2">
      <c r="H8326" s="36"/>
    </row>
    <row r="8327" spans="8:8" s="32" customFormat="1" ht="12.75" customHeight="1" x14ac:dyDescent="0.2">
      <c r="H8327" s="36"/>
    </row>
    <row r="8328" spans="8:8" s="32" customFormat="1" ht="12.75" customHeight="1" x14ac:dyDescent="0.2">
      <c r="H8328" s="36"/>
    </row>
    <row r="8329" spans="8:8" s="32" customFormat="1" ht="12.75" customHeight="1" x14ac:dyDescent="0.2">
      <c r="H8329" s="36"/>
    </row>
    <row r="8330" spans="8:8" s="32" customFormat="1" ht="12.75" customHeight="1" x14ac:dyDescent="0.2">
      <c r="H8330" s="36"/>
    </row>
    <row r="8331" spans="8:8" s="32" customFormat="1" ht="12.75" customHeight="1" x14ac:dyDescent="0.2">
      <c r="H8331" s="36"/>
    </row>
    <row r="8332" spans="8:8" s="32" customFormat="1" ht="12.75" customHeight="1" x14ac:dyDescent="0.2">
      <c r="H8332" s="36"/>
    </row>
    <row r="8333" spans="8:8" s="32" customFormat="1" ht="12.75" customHeight="1" x14ac:dyDescent="0.2">
      <c r="H8333" s="36"/>
    </row>
    <row r="8334" spans="8:8" s="32" customFormat="1" ht="12.75" customHeight="1" x14ac:dyDescent="0.2">
      <c r="H8334" s="36"/>
    </row>
    <row r="8335" spans="8:8" s="32" customFormat="1" ht="12.75" customHeight="1" x14ac:dyDescent="0.2">
      <c r="H8335" s="36"/>
    </row>
    <row r="8336" spans="8:8" s="32" customFormat="1" ht="12.75" customHeight="1" x14ac:dyDescent="0.2">
      <c r="H8336" s="36"/>
    </row>
    <row r="8337" spans="8:8" s="32" customFormat="1" ht="12.75" customHeight="1" x14ac:dyDescent="0.2">
      <c r="H8337" s="36"/>
    </row>
    <row r="8338" spans="8:8" s="32" customFormat="1" ht="12.75" customHeight="1" x14ac:dyDescent="0.2">
      <c r="H8338" s="36"/>
    </row>
    <row r="8339" spans="8:8" s="32" customFormat="1" ht="12.75" customHeight="1" x14ac:dyDescent="0.2">
      <c r="H8339" s="36"/>
    </row>
    <row r="8340" spans="8:8" s="32" customFormat="1" ht="12.75" customHeight="1" x14ac:dyDescent="0.2">
      <c r="H8340" s="36"/>
    </row>
    <row r="8341" spans="8:8" s="32" customFormat="1" ht="12.75" customHeight="1" x14ac:dyDescent="0.2">
      <c r="H8341" s="36"/>
    </row>
    <row r="8342" spans="8:8" s="32" customFormat="1" ht="12.75" customHeight="1" x14ac:dyDescent="0.2">
      <c r="H8342" s="36"/>
    </row>
    <row r="8343" spans="8:8" s="32" customFormat="1" ht="12.75" customHeight="1" x14ac:dyDescent="0.2">
      <c r="H8343" s="36"/>
    </row>
    <row r="8344" spans="8:8" s="32" customFormat="1" ht="12.75" customHeight="1" x14ac:dyDescent="0.2">
      <c r="H8344" s="36"/>
    </row>
    <row r="8345" spans="8:8" s="32" customFormat="1" ht="12.75" customHeight="1" x14ac:dyDescent="0.2">
      <c r="H8345" s="36"/>
    </row>
    <row r="8346" spans="8:8" s="32" customFormat="1" ht="12.75" customHeight="1" x14ac:dyDescent="0.2">
      <c r="H8346" s="36"/>
    </row>
    <row r="8347" spans="8:8" s="32" customFormat="1" ht="12.75" customHeight="1" x14ac:dyDescent="0.2">
      <c r="H8347" s="36"/>
    </row>
    <row r="8348" spans="8:8" s="32" customFormat="1" ht="12.75" customHeight="1" x14ac:dyDescent="0.2">
      <c r="H8348" s="36"/>
    </row>
    <row r="8349" spans="8:8" s="32" customFormat="1" ht="12.75" customHeight="1" x14ac:dyDescent="0.2">
      <c r="H8349" s="36"/>
    </row>
    <row r="8350" spans="8:8" s="32" customFormat="1" ht="12.75" customHeight="1" x14ac:dyDescent="0.2">
      <c r="H8350" s="36"/>
    </row>
    <row r="8351" spans="8:8" s="32" customFormat="1" ht="12.75" customHeight="1" x14ac:dyDescent="0.2">
      <c r="H8351" s="36"/>
    </row>
    <row r="8352" spans="8:8" s="32" customFormat="1" ht="12.75" customHeight="1" x14ac:dyDescent="0.2">
      <c r="H8352" s="36"/>
    </row>
    <row r="8353" spans="8:8" s="32" customFormat="1" ht="12.75" customHeight="1" x14ac:dyDescent="0.2">
      <c r="H8353" s="36"/>
    </row>
    <row r="8354" spans="8:8" s="32" customFormat="1" ht="12.75" customHeight="1" x14ac:dyDescent="0.2">
      <c r="H8354" s="36"/>
    </row>
    <row r="8355" spans="8:8" s="32" customFormat="1" ht="12.75" customHeight="1" x14ac:dyDescent="0.2">
      <c r="H8355" s="36"/>
    </row>
    <row r="8356" spans="8:8" s="32" customFormat="1" ht="12.75" customHeight="1" x14ac:dyDescent="0.2">
      <c r="H8356" s="36"/>
    </row>
    <row r="8357" spans="8:8" s="32" customFormat="1" ht="12.75" customHeight="1" x14ac:dyDescent="0.2">
      <c r="H8357" s="36"/>
    </row>
    <row r="8358" spans="8:8" s="32" customFormat="1" ht="12.75" customHeight="1" x14ac:dyDescent="0.2">
      <c r="H8358" s="36"/>
    </row>
    <row r="8359" spans="8:8" s="32" customFormat="1" ht="12.75" customHeight="1" x14ac:dyDescent="0.2">
      <c r="H8359" s="36"/>
    </row>
    <row r="8360" spans="8:8" s="32" customFormat="1" ht="12.75" customHeight="1" x14ac:dyDescent="0.2">
      <c r="H8360" s="36"/>
    </row>
    <row r="8361" spans="8:8" s="32" customFormat="1" ht="12.75" customHeight="1" x14ac:dyDescent="0.2">
      <c r="H8361" s="36"/>
    </row>
    <row r="8362" spans="8:8" s="32" customFormat="1" ht="12.75" customHeight="1" x14ac:dyDescent="0.2">
      <c r="H8362" s="36"/>
    </row>
    <row r="8363" spans="8:8" s="32" customFormat="1" ht="12.75" customHeight="1" x14ac:dyDescent="0.2">
      <c r="H8363" s="36"/>
    </row>
    <row r="8364" spans="8:8" s="32" customFormat="1" ht="12.75" customHeight="1" x14ac:dyDescent="0.2">
      <c r="H8364" s="36"/>
    </row>
    <row r="8365" spans="8:8" s="32" customFormat="1" ht="12.75" customHeight="1" x14ac:dyDescent="0.2">
      <c r="H8365" s="36"/>
    </row>
    <row r="8366" spans="8:8" s="32" customFormat="1" ht="12.75" customHeight="1" x14ac:dyDescent="0.2">
      <c r="H8366" s="36"/>
    </row>
    <row r="8367" spans="8:8" s="32" customFormat="1" ht="12.75" customHeight="1" x14ac:dyDescent="0.2">
      <c r="H8367" s="36"/>
    </row>
    <row r="8368" spans="8:8" s="32" customFormat="1" ht="12.75" customHeight="1" x14ac:dyDescent="0.2">
      <c r="H8368" s="36"/>
    </row>
    <row r="8369" spans="8:8" s="32" customFormat="1" ht="12.75" customHeight="1" x14ac:dyDescent="0.2">
      <c r="H8369" s="36"/>
    </row>
    <row r="8370" spans="8:8" s="32" customFormat="1" ht="12.75" customHeight="1" x14ac:dyDescent="0.2">
      <c r="H8370" s="36"/>
    </row>
    <row r="8371" spans="8:8" s="32" customFormat="1" ht="12.75" customHeight="1" x14ac:dyDescent="0.2">
      <c r="H8371" s="36"/>
    </row>
    <row r="8372" spans="8:8" s="32" customFormat="1" ht="12.75" customHeight="1" x14ac:dyDescent="0.2">
      <c r="H8372" s="36"/>
    </row>
    <row r="8373" spans="8:8" s="32" customFormat="1" ht="12.75" customHeight="1" x14ac:dyDescent="0.2">
      <c r="H8373" s="36"/>
    </row>
    <row r="8374" spans="8:8" s="32" customFormat="1" ht="12.75" customHeight="1" x14ac:dyDescent="0.2">
      <c r="H8374" s="36"/>
    </row>
    <row r="8375" spans="8:8" s="32" customFormat="1" ht="12.75" customHeight="1" x14ac:dyDescent="0.2">
      <c r="H8375" s="36"/>
    </row>
    <row r="8376" spans="8:8" s="32" customFormat="1" ht="12.75" customHeight="1" x14ac:dyDescent="0.2">
      <c r="H8376" s="36"/>
    </row>
    <row r="8377" spans="8:8" s="32" customFormat="1" ht="12.75" customHeight="1" x14ac:dyDescent="0.2">
      <c r="H8377" s="36"/>
    </row>
    <row r="8378" spans="8:8" s="32" customFormat="1" ht="12.75" customHeight="1" x14ac:dyDescent="0.2">
      <c r="H8378" s="36"/>
    </row>
    <row r="8379" spans="8:8" s="32" customFormat="1" ht="12.75" customHeight="1" x14ac:dyDescent="0.2">
      <c r="H8379" s="36"/>
    </row>
    <row r="8380" spans="8:8" s="32" customFormat="1" ht="12.75" customHeight="1" x14ac:dyDescent="0.2">
      <c r="H8380" s="36"/>
    </row>
    <row r="8381" spans="8:8" s="32" customFormat="1" ht="12.75" customHeight="1" x14ac:dyDescent="0.2">
      <c r="H8381" s="36"/>
    </row>
    <row r="8382" spans="8:8" s="32" customFormat="1" ht="12.75" customHeight="1" x14ac:dyDescent="0.2">
      <c r="H8382" s="36"/>
    </row>
    <row r="8383" spans="8:8" s="32" customFormat="1" ht="12.75" customHeight="1" x14ac:dyDescent="0.2">
      <c r="H8383" s="36"/>
    </row>
    <row r="8384" spans="8:8" s="32" customFormat="1" ht="12.75" customHeight="1" x14ac:dyDescent="0.2">
      <c r="H8384" s="36"/>
    </row>
    <row r="8385" spans="8:8" s="32" customFormat="1" ht="12.75" customHeight="1" x14ac:dyDescent="0.2">
      <c r="H8385" s="36"/>
    </row>
    <row r="8386" spans="8:8" s="32" customFormat="1" ht="12.75" customHeight="1" x14ac:dyDescent="0.2">
      <c r="H8386" s="36"/>
    </row>
    <row r="8387" spans="8:8" s="32" customFormat="1" ht="12.75" customHeight="1" x14ac:dyDescent="0.2">
      <c r="H8387" s="36"/>
    </row>
    <row r="8388" spans="8:8" s="32" customFormat="1" ht="12.75" customHeight="1" x14ac:dyDescent="0.2">
      <c r="H8388" s="36"/>
    </row>
    <row r="8389" spans="8:8" s="32" customFormat="1" ht="12.75" customHeight="1" x14ac:dyDescent="0.2">
      <c r="H8389" s="36"/>
    </row>
    <row r="8390" spans="8:8" s="32" customFormat="1" ht="12.75" customHeight="1" x14ac:dyDescent="0.2">
      <c r="H8390" s="36"/>
    </row>
    <row r="8391" spans="8:8" s="32" customFormat="1" ht="12.75" customHeight="1" x14ac:dyDescent="0.2">
      <c r="H8391" s="36"/>
    </row>
    <row r="8392" spans="8:8" s="32" customFormat="1" ht="12.75" customHeight="1" x14ac:dyDescent="0.2">
      <c r="H8392" s="36"/>
    </row>
    <row r="8393" spans="8:8" s="32" customFormat="1" ht="12.75" customHeight="1" x14ac:dyDescent="0.2">
      <c r="H8393" s="36"/>
    </row>
    <row r="8394" spans="8:8" s="32" customFormat="1" ht="12.75" customHeight="1" x14ac:dyDescent="0.2">
      <c r="H8394" s="36"/>
    </row>
    <row r="8395" spans="8:8" s="32" customFormat="1" ht="12.75" customHeight="1" x14ac:dyDescent="0.2">
      <c r="H8395" s="36"/>
    </row>
    <row r="8396" spans="8:8" s="32" customFormat="1" ht="12.75" customHeight="1" x14ac:dyDescent="0.2">
      <c r="H8396" s="36"/>
    </row>
    <row r="8397" spans="8:8" s="32" customFormat="1" ht="12.75" customHeight="1" x14ac:dyDescent="0.2">
      <c r="H8397" s="36"/>
    </row>
    <row r="8398" spans="8:8" s="32" customFormat="1" ht="12.75" customHeight="1" x14ac:dyDescent="0.2">
      <c r="H8398" s="36"/>
    </row>
    <row r="8399" spans="8:8" s="32" customFormat="1" ht="12.75" customHeight="1" x14ac:dyDescent="0.2">
      <c r="H8399" s="36"/>
    </row>
    <row r="8400" spans="8:8" s="32" customFormat="1" ht="12.75" customHeight="1" x14ac:dyDescent="0.2">
      <c r="H8400" s="36"/>
    </row>
    <row r="8401" spans="8:8" s="32" customFormat="1" ht="12.75" customHeight="1" x14ac:dyDescent="0.2">
      <c r="H8401" s="36"/>
    </row>
    <row r="8402" spans="8:8" s="32" customFormat="1" ht="12.75" customHeight="1" x14ac:dyDescent="0.2">
      <c r="H8402" s="36"/>
    </row>
    <row r="8403" spans="8:8" s="32" customFormat="1" ht="12.75" customHeight="1" x14ac:dyDescent="0.2">
      <c r="H8403" s="36"/>
    </row>
    <row r="8404" spans="8:8" s="32" customFormat="1" ht="12.75" customHeight="1" x14ac:dyDescent="0.2">
      <c r="H8404" s="36"/>
    </row>
    <row r="8405" spans="8:8" s="32" customFormat="1" ht="12.75" customHeight="1" x14ac:dyDescent="0.2">
      <c r="H8405" s="36"/>
    </row>
    <row r="8406" spans="8:8" s="32" customFormat="1" ht="12.75" customHeight="1" x14ac:dyDescent="0.2">
      <c r="H8406" s="36"/>
    </row>
    <row r="8407" spans="8:8" s="32" customFormat="1" ht="12.75" customHeight="1" x14ac:dyDescent="0.2">
      <c r="H8407" s="36"/>
    </row>
    <row r="8408" spans="8:8" s="32" customFormat="1" ht="12.75" customHeight="1" x14ac:dyDescent="0.2">
      <c r="H8408" s="36"/>
    </row>
    <row r="8409" spans="8:8" s="32" customFormat="1" ht="12.75" customHeight="1" x14ac:dyDescent="0.2">
      <c r="H8409" s="36"/>
    </row>
    <row r="8410" spans="8:8" s="32" customFormat="1" ht="12.75" customHeight="1" x14ac:dyDescent="0.2">
      <c r="H8410" s="36"/>
    </row>
    <row r="8411" spans="8:8" s="32" customFormat="1" ht="12.75" customHeight="1" x14ac:dyDescent="0.2">
      <c r="H8411" s="36"/>
    </row>
    <row r="8412" spans="8:8" s="32" customFormat="1" ht="12.75" customHeight="1" x14ac:dyDescent="0.2">
      <c r="H8412" s="36"/>
    </row>
    <row r="8413" spans="8:8" s="32" customFormat="1" ht="12.75" customHeight="1" x14ac:dyDescent="0.2">
      <c r="H8413" s="36"/>
    </row>
    <row r="8414" spans="8:8" s="32" customFormat="1" ht="12.75" customHeight="1" x14ac:dyDescent="0.2">
      <c r="H8414" s="36"/>
    </row>
    <row r="8415" spans="8:8" s="32" customFormat="1" ht="12.75" customHeight="1" x14ac:dyDescent="0.2">
      <c r="H8415" s="36"/>
    </row>
    <row r="8416" spans="8:8" s="32" customFormat="1" ht="12.75" customHeight="1" x14ac:dyDescent="0.2">
      <c r="H8416" s="36"/>
    </row>
    <row r="8417" spans="8:8" s="32" customFormat="1" ht="12.75" customHeight="1" x14ac:dyDescent="0.2">
      <c r="H8417" s="36"/>
    </row>
    <row r="8418" spans="8:8" s="32" customFormat="1" ht="12.75" customHeight="1" x14ac:dyDescent="0.2">
      <c r="H8418" s="36"/>
    </row>
    <row r="8419" spans="8:8" s="32" customFormat="1" ht="12.75" customHeight="1" x14ac:dyDescent="0.2">
      <c r="H8419" s="36"/>
    </row>
    <row r="8420" spans="8:8" s="32" customFormat="1" ht="12.75" customHeight="1" x14ac:dyDescent="0.2">
      <c r="H8420" s="36"/>
    </row>
    <row r="8421" spans="8:8" s="32" customFormat="1" ht="12.75" customHeight="1" x14ac:dyDescent="0.2">
      <c r="H8421" s="36"/>
    </row>
    <row r="8422" spans="8:8" s="32" customFormat="1" ht="12.75" customHeight="1" x14ac:dyDescent="0.2">
      <c r="H8422" s="36"/>
    </row>
    <row r="8423" spans="8:8" s="32" customFormat="1" ht="12.75" customHeight="1" x14ac:dyDescent="0.2">
      <c r="H8423" s="36"/>
    </row>
    <row r="8424" spans="8:8" s="32" customFormat="1" ht="12.75" customHeight="1" x14ac:dyDescent="0.2">
      <c r="H8424" s="36"/>
    </row>
    <row r="8425" spans="8:8" s="32" customFormat="1" ht="12.75" customHeight="1" x14ac:dyDescent="0.2">
      <c r="H8425" s="36"/>
    </row>
    <row r="8426" spans="8:8" s="32" customFormat="1" ht="12.75" customHeight="1" x14ac:dyDescent="0.2">
      <c r="H8426" s="36"/>
    </row>
    <row r="8427" spans="8:8" s="32" customFormat="1" ht="12.75" customHeight="1" x14ac:dyDescent="0.2">
      <c r="H8427" s="36"/>
    </row>
    <row r="8428" spans="8:8" s="32" customFormat="1" ht="12.75" customHeight="1" x14ac:dyDescent="0.2">
      <c r="H8428" s="36"/>
    </row>
    <row r="8429" spans="8:8" s="32" customFormat="1" ht="12.75" customHeight="1" x14ac:dyDescent="0.2">
      <c r="H8429" s="36"/>
    </row>
    <row r="8430" spans="8:8" s="32" customFormat="1" ht="12.75" customHeight="1" x14ac:dyDescent="0.2">
      <c r="H8430" s="36"/>
    </row>
    <row r="8431" spans="8:8" s="32" customFormat="1" ht="12.75" customHeight="1" x14ac:dyDescent="0.2">
      <c r="H8431" s="36"/>
    </row>
    <row r="8432" spans="8:8" s="32" customFormat="1" ht="12.75" customHeight="1" x14ac:dyDescent="0.2">
      <c r="H8432" s="36"/>
    </row>
    <row r="8433" spans="8:8" s="32" customFormat="1" ht="12.75" customHeight="1" x14ac:dyDescent="0.2">
      <c r="H8433" s="36"/>
    </row>
    <row r="8434" spans="8:8" s="32" customFormat="1" ht="12.75" customHeight="1" x14ac:dyDescent="0.2">
      <c r="H8434" s="36"/>
    </row>
    <row r="8435" spans="8:8" s="32" customFormat="1" ht="12.75" customHeight="1" x14ac:dyDescent="0.2">
      <c r="H8435" s="36"/>
    </row>
    <row r="8436" spans="8:8" s="32" customFormat="1" ht="12.75" customHeight="1" x14ac:dyDescent="0.2">
      <c r="H8436" s="36"/>
    </row>
    <row r="8437" spans="8:8" s="32" customFormat="1" ht="12.75" customHeight="1" x14ac:dyDescent="0.2">
      <c r="H8437" s="36"/>
    </row>
    <row r="8438" spans="8:8" s="32" customFormat="1" ht="12.75" customHeight="1" x14ac:dyDescent="0.2">
      <c r="H8438" s="36"/>
    </row>
    <row r="8439" spans="8:8" s="32" customFormat="1" ht="12.75" customHeight="1" x14ac:dyDescent="0.2">
      <c r="H8439" s="36"/>
    </row>
    <row r="8440" spans="8:8" s="32" customFormat="1" ht="12.75" customHeight="1" x14ac:dyDescent="0.2">
      <c r="H8440" s="36"/>
    </row>
    <row r="8441" spans="8:8" s="32" customFormat="1" ht="12.75" customHeight="1" x14ac:dyDescent="0.2">
      <c r="H8441" s="36"/>
    </row>
    <row r="8442" spans="8:8" s="32" customFormat="1" ht="12.75" customHeight="1" x14ac:dyDescent="0.2">
      <c r="H8442" s="36"/>
    </row>
    <row r="8443" spans="8:8" s="32" customFormat="1" ht="12.75" customHeight="1" x14ac:dyDescent="0.2">
      <c r="H8443" s="36"/>
    </row>
    <row r="8444" spans="8:8" s="32" customFormat="1" ht="12.75" customHeight="1" x14ac:dyDescent="0.2">
      <c r="H8444" s="36"/>
    </row>
    <row r="8445" spans="8:8" s="32" customFormat="1" ht="12.75" customHeight="1" x14ac:dyDescent="0.2">
      <c r="H8445" s="36"/>
    </row>
    <row r="8446" spans="8:8" s="32" customFormat="1" ht="12.75" customHeight="1" x14ac:dyDescent="0.2">
      <c r="H8446" s="36"/>
    </row>
    <row r="8447" spans="8:8" s="32" customFormat="1" ht="12.75" customHeight="1" x14ac:dyDescent="0.2">
      <c r="H8447" s="36"/>
    </row>
    <row r="8448" spans="8:8" s="32" customFormat="1" ht="12.75" customHeight="1" x14ac:dyDescent="0.2">
      <c r="H8448" s="36"/>
    </row>
    <row r="8449" spans="8:8" s="32" customFormat="1" ht="12.75" customHeight="1" x14ac:dyDescent="0.2">
      <c r="H8449" s="36"/>
    </row>
    <row r="8450" spans="8:8" s="32" customFormat="1" ht="12.75" customHeight="1" x14ac:dyDescent="0.2">
      <c r="H8450" s="36"/>
    </row>
    <row r="8451" spans="8:8" s="32" customFormat="1" ht="12.75" customHeight="1" x14ac:dyDescent="0.2">
      <c r="H8451" s="36"/>
    </row>
    <row r="8452" spans="8:8" s="32" customFormat="1" ht="12.75" customHeight="1" x14ac:dyDescent="0.2">
      <c r="H8452" s="36"/>
    </row>
    <row r="8453" spans="8:8" s="32" customFormat="1" ht="12.75" customHeight="1" x14ac:dyDescent="0.2">
      <c r="H8453" s="36"/>
    </row>
    <row r="8454" spans="8:8" s="32" customFormat="1" ht="12.75" customHeight="1" x14ac:dyDescent="0.2">
      <c r="H8454" s="36"/>
    </row>
    <row r="8455" spans="8:8" s="32" customFormat="1" ht="12.75" customHeight="1" x14ac:dyDescent="0.2">
      <c r="H8455" s="36"/>
    </row>
    <row r="8456" spans="8:8" s="32" customFormat="1" ht="12.75" customHeight="1" x14ac:dyDescent="0.2">
      <c r="H8456" s="36"/>
    </row>
    <row r="8457" spans="8:8" s="32" customFormat="1" ht="12.75" customHeight="1" x14ac:dyDescent="0.2">
      <c r="H8457" s="36"/>
    </row>
    <row r="8458" spans="8:8" s="32" customFormat="1" ht="12.75" customHeight="1" x14ac:dyDescent="0.2">
      <c r="H8458" s="36"/>
    </row>
    <row r="8459" spans="8:8" s="32" customFormat="1" ht="12.75" customHeight="1" x14ac:dyDescent="0.2">
      <c r="H8459" s="36"/>
    </row>
    <row r="8460" spans="8:8" s="32" customFormat="1" ht="12.75" customHeight="1" x14ac:dyDescent="0.2">
      <c r="H8460" s="36"/>
    </row>
    <row r="8461" spans="8:8" s="32" customFormat="1" ht="12.75" customHeight="1" x14ac:dyDescent="0.2">
      <c r="H8461" s="36"/>
    </row>
    <row r="8462" spans="8:8" s="32" customFormat="1" ht="12.75" customHeight="1" x14ac:dyDescent="0.2">
      <c r="H8462" s="36"/>
    </row>
    <row r="8463" spans="8:8" s="32" customFormat="1" ht="12.75" customHeight="1" x14ac:dyDescent="0.2">
      <c r="H8463" s="36"/>
    </row>
    <row r="8464" spans="8:8" s="32" customFormat="1" ht="12.75" customHeight="1" x14ac:dyDescent="0.2">
      <c r="H8464" s="36"/>
    </row>
    <row r="8465" spans="8:8" s="32" customFormat="1" ht="12.75" customHeight="1" x14ac:dyDescent="0.2">
      <c r="H8465" s="36"/>
    </row>
    <row r="8466" spans="8:8" s="32" customFormat="1" ht="12.75" customHeight="1" x14ac:dyDescent="0.2">
      <c r="H8466" s="36"/>
    </row>
    <row r="8467" spans="8:8" s="32" customFormat="1" ht="12.75" customHeight="1" x14ac:dyDescent="0.2">
      <c r="H8467" s="36"/>
    </row>
    <row r="8468" spans="8:8" s="32" customFormat="1" ht="12.75" customHeight="1" x14ac:dyDescent="0.2">
      <c r="H8468" s="36"/>
    </row>
    <row r="8469" spans="8:8" s="32" customFormat="1" ht="12.75" customHeight="1" x14ac:dyDescent="0.2">
      <c r="H8469" s="36"/>
    </row>
    <row r="8470" spans="8:8" s="32" customFormat="1" ht="12.75" customHeight="1" x14ac:dyDescent="0.2">
      <c r="H8470" s="36"/>
    </row>
    <row r="8471" spans="8:8" s="32" customFormat="1" ht="12.75" customHeight="1" x14ac:dyDescent="0.2">
      <c r="H8471" s="36"/>
    </row>
    <row r="8472" spans="8:8" s="32" customFormat="1" ht="12.75" customHeight="1" x14ac:dyDescent="0.2">
      <c r="H8472" s="36"/>
    </row>
    <row r="8473" spans="8:8" s="32" customFormat="1" ht="12.75" customHeight="1" x14ac:dyDescent="0.2">
      <c r="H8473" s="36"/>
    </row>
    <row r="8474" spans="8:8" s="32" customFormat="1" ht="12.75" customHeight="1" x14ac:dyDescent="0.2">
      <c r="H8474" s="36"/>
    </row>
    <row r="8475" spans="8:8" s="32" customFormat="1" ht="12.75" customHeight="1" x14ac:dyDescent="0.2">
      <c r="H8475" s="36"/>
    </row>
    <row r="8476" spans="8:8" s="32" customFormat="1" ht="12.75" customHeight="1" x14ac:dyDescent="0.2">
      <c r="H8476" s="36"/>
    </row>
    <row r="8477" spans="8:8" s="32" customFormat="1" ht="12.75" customHeight="1" x14ac:dyDescent="0.2">
      <c r="H8477" s="36"/>
    </row>
    <row r="8478" spans="8:8" s="32" customFormat="1" ht="12.75" customHeight="1" x14ac:dyDescent="0.2">
      <c r="H8478" s="36"/>
    </row>
    <row r="8479" spans="8:8" s="32" customFormat="1" ht="12.75" customHeight="1" x14ac:dyDescent="0.2">
      <c r="H8479" s="36"/>
    </row>
    <row r="8480" spans="8:8" s="32" customFormat="1" ht="12.75" customHeight="1" x14ac:dyDescent="0.2">
      <c r="H8480" s="36"/>
    </row>
    <row r="8481" spans="8:8" s="32" customFormat="1" ht="12.75" customHeight="1" x14ac:dyDescent="0.2">
      <c r="H8481" s="36"/>
    </row>
    <row r="8482" spans="8:8" s="32" customFormat="1" ht="12.75" customHeight="1" x14ac:dyDescent="0.2">
      <c r="H8482" s="36"/>
    </row>
    <row r="8483" spans="8:8" s="32" customFormat="1" ht="12.75" customHeight="1" x14ac:dyDescent="0.2">
      <c r="H8483" s="36"/>
    </row>
    <row r="8484" spans="8:8" s="32" customFormat="1" ht="12.75" customHeight="1" x14ac:dyDescent="0.2">
      <c r="H8484" s="36"/>
    </row>
    <row r="8485" spans="8:8" s="32" customFormat="1" ht="12.75" customHeight="1" x14ac:dyDescent="0.2">
      <c r="H8485" s="36"/>
    </row>
    <row r="8486" spans="8:8" s="32" customFormat="1" ht="12.75" customHeight="1" x14ac:dyDescent="0.2">
      <c r="H8486" s="36"/>
    </row>
    <row r="8487" spans="8:8" s="32" customFormat="1" ht="12.75" customHeight="1" x14ac:dyDescent="0.2">
      <c r="H8487" s="36"/>
    </row>
    <row r="8488" spans="8:8" s="32" customFormat="1" ht="12.75" customHeight="1" x14ac:dyDescent="0.2">
      <c r="H8488" s="36"/>
    </row>
    <row r="8489" spans="8:8" s="32" customFormat="1" ht="12.75" customHeight="1" x14ac:dyDescent="0.2">
      <c r="H8489" s="36"/>
    </row>
    <row r="8490" spans="8:8" s="32" customFormat="1" ht="12.75" customHeight="1" x14ac:dyDescent="0.2">
      <c r="H8490" s="36"/>
    </row>
    <row r="8491" spans="8:8" s="32" customFormat="1" ht="12.75" customHeight="1" x14ac:dyDescent="0.2">
      <c r="H8491" s="36"/>
    </row>
    <row r="8492" spans="8:8" s="32" customFormat="1" ht="12.75" customHeight="1" x14ac:dyDescent="0.2">
      <c r="H8492" s="36"/>
    </row>
    <row r="8493" spans="8:8" s="32" customFormat="1" ht="12.75" customHeight="1" x14ac:dyDescent="0.2">
      <c r="H8493" s="36"/>
    </row>
    <row r="8494" spans="8:8" s="32" customFormat="1" ht="12.75" customHeight="1" x14ac:dyDescent="0.2">
      <c r="H8494" s="36"/>
    </row>
    <row r="8495" spans="8:8" s="32" customFormat="1" ht="12.75" customHeight="1" x14ac:dyDescent="0.2">
      <c r="H8495" s="36"/>
    </row>
    <row r="8496" spans="8:8" s="32" customFormat="1" ht="12.75" customHeight="1" x14ac:dyDescent="0.2">
      <c r="H8496" s="36"/>
    </row>
    <row r="8497" spans="8:8" s="32" customFormat="1" ht="12.75" customHeight="1" x14ac:dyDescent="0.2">
      <c r="H8497" s="36"/>
    </row>
    <row r="8498" spans="8:8" s="32" customFormat="1" ht="12.75" customHeight="1" x14ac:dyDescent="0.2">
      <c r="H8498" s="36"/>
    </row>
    <row r="8499" spans="8:8" s="32" customFormat="1" ht="12.75" customHeight="1" x14ac:dyDescent="0.2">
      <c r="H8499" s="36"/>
    </row>
    <row r="8500" spans="8:8" s="32" customFormat="1" ht="12.75" customHeight="1" x14ac:dyDescent="0.2">
      <c r="H8500" s="36"/>
    </row>
    <row r="8501" spans="8:8" s="32" customFormat="1" ht="12.75" customHeight="1" x14ac:dyDescent="0.2">
      <c r="H8501" s="36"/>
    </row>
    <row r="8502" spans="8:8" s="32" customFormat="1" ht="12.75" customHeight="1" x14ac:dyDescent="0.2">
      <c r="H8502" s="36"/>
    </row>
    <row r="8503" spans="8:8" s="32" customFormat="1" ht="12.75" customHeight="1" x14ac:dyDescent="0.2">
      <c r="H8503" s="36"/>
    </row>
    <row r="8504" spans="8:8" s="32" customFormat="1" ht="12.75" customHeight="1" x14ac:dyDescent="0.2">
      <c r="H8504" s="36"/>
    </row>
    <row r="8505" spans="8:8" s="32" customFormat="1" ht="12.75" customHeight="1" x14ac:dyDescent="0.2">
      <c r="H8505" s="36"/>
    </row>
    <row r="8506" spans="8:8" s="32" customFormat="1" ht="12.75" customHeight="1" x14ac:dyDescent="0.2">
      <c r="H8506" s="36"/>
    </row>
    <row r="8507" spans="8:8" s="32" customFormat="1" ht="12.75" customHeight="1" x14ac:dyDescent="0.2">
      <c r="H8507" s="36"/>
    </row>
    <row r="8508" spans="8:8" s="32" customFormat="1" ht="12.75" customHeight="1" x14ac:dyDescent="0.2">
      <c r="H8508" s="36"/>
    </row>
    <row r="8509" spans="8:8" s="32" customFormat="1" ht="12.75" customHeight="1" x14ac:dyDescent="0.2">
      <c r="H8509" s="36"/>
    </row>
    <row r="8510" spans="8:8" s="32" customFormat="1" ht="12.75" customHeight="1" x14ac:dyDescent="0.2">
      <c r="H8510" s="36"/>
    </row>
    <row r="8511" spans="8:8" s="32" customFormat="1" ht="12.75" customHeight="1" x14ac:dyDescent="0.2">
      <c r="H8511" s="36"/>
    </row>
    <row r="8512" spans="8:8" s="32" customFormat="1" ht="12.75" customHeight="1" x14ac:dyDescent="0.2">
      <c r="H8512" s="36"/>
    </row>
    <row r="8513" spans="8:8" s="32" customFormat="1" ht="12.75" customHeight="1" x14ac:dyDescent="0.2">
      <c r="H8513" s="36"/>
    </row>
    <row r="8514" spans="8:8" s="32" customFormat="1" ht="12.75" customHeight="1" x14ac:dyDescent="0.2">
      <c r="H8514" s="36"/>
    </row>
    <row r="8515" spans="8:8" s="32" customFormat="1" ht="12.75" customHeight="1" x14ac:dyDescent="0.2">
      <c r="H8515" s="36"/>
    </row>
    <row r="8516" spans="8:8" s="32" customFormat="1" ht="12.75" customHeight="1" x14ac:dyDescent="0.2">
      <c r="H8516" s="36"/>
    </row>
    <row r="8517" spans="8:8" s="32" customFormat="1" ht="12.75" customHeight="1" x14ac:dyDescent="0.2">
      <c r="H8517" s="36"/>
    </row>
    <row r="8518" spans="8:8" s="32" customFormat="1" ht="12.75" customHeight="1" x14ac:dyDescent="0.2">
      <c r="H8518" s="36"/>
    </row>
    <row r="8519" spans="8:8" s="32" customFormat="1" ht="12.75" customHeight="1" x14ac:dyDescent="0.2">
      <c r="H8519" s="36"/>
    </row>
    <row r="8520" spans="8:8" s="32" customFormat="1" ht="12.75" customHeight="1" x14ac:dyDescent="0.2">
      <c r="H8520" s="36"/>
    </row>
    <row r="8521" spans="8:8" s="32" customFormat="1" ht="12.75" customHeight="1" x14ac:dyDescent="0.2">
      <c r="H8521" s="36"/>
    </row>
    <row r="8522" spans="8:8" s="32" customFormat="1" ht="12.75" customHeight="1" x14ac:dyDescent="0.2">
      <c r="H8522" s="36"/>
    </row>
    <row r="8523" spans="8:8" s="32" customFormat="1" ht="12.75" customHeight="1" x14ac:dyDescent="0.2">
      <c r="H8523" s="36"/>
    </row>
    <row r="8524" spans="8:8" s="32" customFormat="1" ht="12.75" customHeight="1" x14ac:dyDescent="0.2">
      <c r="H8524" s="36"/>
    </row>
    <row r="8525" spans="8:8" s="32" customFormat="1" ht="12.75" customHeight="1" x14ac:dyDescent="0.2">
      <c r="H8525" s="36"/>
    </row>
    <row r="8526" spans="8:8" s="32" customFormat="1" ht="12.75" customHeight="1" x14ac:dyDescent="0.2">
      <c r="H8526" s="36"/>
    </row>
    <row r="8527" spans="8:8" s="32" customFormat="1" ht="12.75" customHeight="1" x14ac:dyDescent="0.2">
      <c r="H8527" s="36"/>
    </row>
    <row r="8528" spans="8:8" s="32" customFormat="1" ht="12.75" customHeight="1" x14ac:dyDescent="0.2">
      <c r="H8528" s="36"/>
    </row>
    <row r="8529" spans="8:8" s="32" customFormat="1" ht="12.75" customHeight="1" x14ac:dyDescent="0.2">
      <c r="H8529" s="36"/>
    </row>
    <row r="8530" spans="8:8" s="32" customFormat="1" ht="12.75" customHeight="1" x14ac:dyDescent="0.2">
      <c r="H8530" s="36"/>
    </row>
    <row r="8531" spans="8:8" s="32" customFormat="1" ht="12.75" customHeight="1" x14ac:dyDescent="0.2">
      <c r="H8531" s="36"/>
    </row>
    <row r="8532" spans="8:8" s="32" customFormat="1" ht="12.75" customHeight="1" x14ac:dyDescent="0.2">
      <c r="H8532" s="36"/>
    </row>
    <row r="8533" spans="8:8" s="32" customFormat="1" ht="12.75" customHeight="1" x14ac:dyDescent="0.2">
      <c r="H8533" s="36"/>
    </row>
    <row r="8534" spans="8:8" s="32" customFormat="1" ht="12.75" customHeight="1" x14ac:dyDescent="0.2">
      <c r="H8534" s="36"/>
    </row>
    <row r="8535" spans="8:8" s="32" customFormat="1" ht="12.75" customHeight="1" x14ac:dyDescent="0.2">
      <c r="H8535" s="36"/>
    </row>
    <row r="8536" spans="8:8" s="32" customFormat="1" ht="12.75" customHeight="1" x14ac:dyDescent="0.2">
      <c r="H8536" s="36"/>
    </row>
    <row r="8537" spans="8:8" s="32" customFormat="1" ht="12.75" customHeight="1" x14ac:dyDescent="0.2">
      <c r="H8537" s="36"/>
    </row>
    <row r="8538" spans="8:8" s="32" customFormat="1" ht="12.75" customHeight="1" x14ac:dyDescent="0.2">
      <c r="H8538" s="36"/>
    </row>
    <row r="8539" spans="8:8" s="32" customFormat="1" ht="12.75" customHeight="1" x14ac:dyDescent="0.2">
      <c r="H8539" s="36"/>
    </row>
    <row r="8540" spans="8:8" s="32" customFormat="1" ht="12.75" customHeight="1" x14ac:dyDescent="0.2">
      <c r="H8540" s="36"/>
    </row>
    <row r="8541" spans="8:8" s="32" customFormat="1" ht="12.75" customHeight="1" x14ac:dyDescent="0.2">
      <c r="H8541" s="36"/>
    </row>
    <row r="8542" spans="8:8" s="32" customFormat="1" ht="12.75" customHeight="1" x14ac:dyDescent="0.2">
      <c r="H8542" s="36"/>
    </row>
    <row r="8543" spans="8:8" s="32" customFormat="1" ht="12.75" customHeight="1" x14ac:dyDescent="0.2">
      <c r="H8543" s="36"/>
    </row>
    <row r="8544" spans="8:8" s="32" customFormat="1" ht="12.75" customHeight="1" x14ac:dyDescent="0.2">
      <c r="H8544" s="36"/>
    </row>
    <row r="8545" spans="8:8" s="32" customFormat="1" ht="12.75" customHeight="1" x14ac:dyDescent="0.2">
      <c r="H8545" s="36"/>
    </row>
    <row r="8546" spans="8:8" s="32" customFormat="1" ht="12.75" customHeight="1" x14ac:dyDescent="0.2">
      <c r="H8546" s="36"/>
    </row>
    <row r="8547" spans="8:8" s="32" customFormat="1" ht="12.75" customHeight="1" x14ac:dyDescent="0.2">
      <c r="H8547" s="36"/>
    </row>
    <row r="8548" spans="8:8" s="32" customFormat="1" ht="12.75" customHeight="1" x14ac:dyDescent="0.2">
      <c r="H8548" s="36"/>
    </row>
    <row r="8549" spans="8:8" s="32" customFormat="1" ht="12.75" customHeight="1" x14ac:dyDescent="0.2">
      <c r="H8549" s="36"/>
    </row>
    <row r="8550" spans="8:8" s="32" customFormat="1" ht="12.75" customHeight="1" x14ac:dyDescent="0.2">
      <c r="H8550" s="36"/>
    </row>
    <row r="8551" spans="8:8" s="32" customFormat="1" ht="12.75" customHeight="1" x14ac:dyDescent="0.2">
      <c r="H8551" s="36"/>
    </row>
    <row r="8552" spans="8:8" s="32" customFormat="1" ht="12.75" customHeight="1" x14ac:dyDescent="0.2">
      <c r="H8552" s="36"/>
    </row>
    <row r="8553" spans="8:8" s="32" customFormat="1" ht="12.75" customHeight="1" x14ac:dyDescent="0.2">
      <c r="H8553" s="36"/>
    </row>
    <row r="8554" spans="8:8" s="32" customFormat="1" ht="12.75" customHeight="1" x14ac:dyDescent="0.2">
      <c r="H8554" s="36"/>
    </row>
    <row r="8555" spans="8:8" s="32" customFormat="1" ht="12.75" customHeight="1" x14ac:dyDescent="0.2">
      <c r="H8555" s="36"/>
    </row>
    <row r="8556" spans="8:8" s="32" customFormat="1" ht="12.75" customHeight="1" x14ac:dyDescent="0.2">
      <c r="H8556" s="36"/>
    </row>
    <row r="8557" spans="8:8" s="32" customFormat="1" ht="12.75" customHeight="1" x14ac:dyDescent="0.2">
      <c r="H8557" s="36"/>
    </row>
    <row r="8558" spans="8:8" s="32" customFormat="1" ht="12.75" customHeight="1" x14ac:dyDescent="0.2">
      <c r="H8558" s="36"/>
    </row>
    <row r="8559" spans="8:8" s="32" customFormat="1" ht="12.75" customHeight="1" x14ac:dyDescent="0.2">
      <c r="H8559" s="36"/>
    </row>
    <row r="8560" spans="8:8" s="32" customFormat="1" ht="12.75" customHeight="1" x14ac:dyDescent="0.2">
      <c r="H8560" s="36"/>
    </row>
    <row r="8561" spans="8:8" s="32" customFormat="1" ht="12.75" customHeight="1" x14ac:dyDescent="0.2">
      <c r="H8561" s="36"/>
    </row>
    <row r="8562" spans="8:8" s="32" customFormat="1" ht="12.75" customHeight="1" x14ac:dyDescent="0.2">
      <c r="H8562" s="36"/>
    </row>
    <row r="8563" spans="8:8" s="32" customFormat="1" ht="12.75" customHeight="1" x14ac:dyDescent="0.2">
      <c r="H8563" s="36"/>
    </row>
    <row r="8564" spans="8:8" s="32" customFormat="1" ht="12.75" customHeight="1" x14ac:dyDescent="0.2">
      <c r="H8564" s="36"/>
    </row>
    <row r="8565" spans="8:8" s="32" customFormat="1" ht="12.75" customHeight="1" x14ac:dyDescent="0.2">
      <c r="H8565" s="36"/>
    </row>
    <row r="8566" spans="8:8" s="32" customFormat="1" ht="12.75" customHeight="1" x14ac:dyDescent="0.2">
      <c r="H8566" s="36"/>
    </row>
    <row r="8567" spans="8:8" s="32" customFormat="1" ht="12.75" customHeight="1" x14ac:dyDescent="0.2">
      <c r="H8567" s="36"/>
    </row>
    <row r="8568" spans="8:8" s="32" customFormat="1" ht="12.75" customHeight="1" x14ac:dyDescent="0.2">
      <c r="H8568" s="36"/>
    </row>
    <row r="8569" spans="8:8" s="32" customFormat="1" ht="12.75" customHeight="1" x14ac:dyDescent="0.2">
      <c r="H8569" s="36"/>
    </row>
    <row r="8570" spans="8:8" s="32" customFormat="1" ht="12.75" customHeight="1" x14ac:dyDescent="0.2">
      <c r="H8570" s="36"/>
    </row>
    <row r="8571" spans="8:8" s="32" customFormat="1" ht="12.75" customHeight="1" x14ac:dyDescent="0.2">
      <c r="H8571" s="36"/>
    </row>
    <row r="8572" spans="8:8" s="32" customFormat="1" ht="12.75" customHeight="1" x14ac:dyDescent="0.2">
      <c r="H8572" s="36"/>
    </row>
    <row r="8573" spans="8:8" s="32" customFormat="1" ht="12.75" customHeight="1" x14ac:dyDescent="0.2">
      <c r="H8573" s="36"/>
    </row>
    <row r="8574" spans="8:8" s="32" customFormat="1" ht="12.75" customHeight="1" x14ac:dyDescent="0.2">
      <c r="H8574" s="36"/>
    </row>
    <row r="8575" spans="8:8" s="32" customFormat="1" ht="12.75" customHeight="1" x14ac:dyDescent="0.2">
      <c r="H8575" s="36"/>
    </row>
    <row r="8576" spans="8:8" s="32" customFormat="1" ht="12.75" customHeight="1" x14ac:dyDescent="0.2">
      <c r="H8576" s="36"/>
    </row>
    <row r="8577" spans="8:8" s="32" customFormat="1" ht="12.75" customHeight="1" x14ac:dyDescent="0.2">
      <c r="H8577" s="36"/>
    </row>
    <row r="8578" spans="8:8" s="32" customFormat="1" ht="12.75" customHeight="1" x14ac:dyDescent="0.2">
      <c r="H8578" s="36"/>
    </row>
    <row r="8579" spans="8:8" s="32" customFormat="1" ht="12.75" customHeight="1" x14ac:dyDescent="0.2">
      <c r="H8579" s="36"/>
    </row>
    <row r="8580" spans="8:8" s="32" customFormat="1" ht="12.75" customHeight="1" x14ac:dyDescent="0.2">
      <c r="H8580" s="36"/>
    </row>
    <row r="8581" spans="8:8" s="32" customFormat="1" ht="12.75" customHeight="1" x14ac:dyDescent="0.2">
      <c r="H8581" s="36"/>
    </row>
    <row r="8582" spans="8:8" s="32" customFormat="1" ht="12.75" customHeight="1" x14ac:dyDescent="0.2">
      <c r="H8582" s="36"/>
    </row>
    <row r="8583" spans="8:8" s="32" customFormat="1" ht="12.75" customHeight="1" x14ac:dyDescent="0.2">
      <c r="H8583" s="36"/>
    </row>
    <row r="8584" spans="8:8" s="32" customFormat="1" ht="12.75" customHeight="1" x14ac:dyDescent="0.2">
      <c r="H8584" s="36"/>
    </row>
    <row r="8585" spans="8:8" s="32" customFormat="1" ht="12.75" customHeight="1" x14ac:dyDescent="0.2">
      <c r="H8585" s="36"/>
    </row>
    <row r="8586" spans="8:8" s="32" customFormat="1" ht="12.75" customHeight="1" x14ac:dyDescent="0.2">
      <c r="H8586" s="36"/>
    </row>
    <row r="8587" spans="8:8" s="32" customFormat="1" ht="12.75" customHeight="1" x14ac:dyDescent="0.2">
      <c r="H8587" s="36"/>
    </row>
    <row r="8588" spans="8:8" s="32" customFormat="1" ht="12.75" customHeight="1" x14ac:dyDescent="0.2">
      <c r="H8588" s="36"/>
    </row>
    <row r="8589" spans="8:8" s="32" customFormat="1" ht="12.75" customHeight="1" x14ac:dyDescent="0.2">
      <c r="H8589" s="36"/>
    </row>
    <row r="8590" spans="8:8" s="32" customFormat="1" ht="12.75" customHeight="1" x14ac:dyDescent="0.2">
      <c r="H8590" s="36"/>
    </row>
    <row r="8591" spans="8:8" s="32" customFormat="1" ht="12.75" customHeight="1" x14ac:dyDescent="0.2">
      <c r="H8591" s="36"/>
    </row>
    <row r="8592" spans="8:8" s="32" customFormat="1" ht="12.75" customHeight="1" x14ac:dyDescent="0.2">
      <c r="H8592" s="36"/>
    </row>
    <row r="8593" spans="8:8" s="32" customFormat="1" ht="12.75" customHeight="1" x14ac:dyDescent="0.2">
      <c r="H8593" s="36"/>
    </row>
    <row r="8594" spans="8:8" s="32" customFormat="1" ht="12.75" customHeight="1" x14ac:dyDescent="0.2">
      <c r="H8594" s="36"/>
    </row>
    <row r="8595" spans="8:8" s="32" customFormat="1" ht="12.75" customHeight="1" x14ac:dyDescent="0.2">
      <c r="H8595" s="36"/>
    </row>
    <row r="8596" spans="8:8" s="32" customFormat="1" ht="12.75" customHeight="1" x14ac:dyDescent="0.2">
      <c r="H8596" s="36"/>
    </row>
    <row r="8597" spans="8:8" s="32" customFormat="1" ht="12.75" customHeight="1" x14ac:dyDescent="0.2">
      <c r="H8597" s="36"/>
    </row>
    <row r="8598" spans="8:8" s="32" customFormat="1" ht="12.75" customHeight="1" x14ac:dyDescent="0.2">
      <c r="H8598" s="36"/>
    </row>
    <row r="8599" spans="8:8" s="32" customFormat="1" ht="12.75" customHeight="1" x14ac:dyDescent="0.2">
      <c r="H8599" s="36"/>
    </row>
    <row r="8600" spans="8:8" s="32" customFormat="1" ht="12.75" customHeight="1" x14ac:dyDescent="0.2">
      <c r="H8600" s="36"/>
    </row>
    <row r="8601" spans="8:8" s="32" customFormat="1" ht="12.75" customHeight="1" x14ac:dyDescent="0.2">
      <c r="H8601" s="36"/>
    </row>
    <row r="8602" spans="8:8" s="32" customFormat="1" ht="12.75" customHeight="1" x14ac:dyDescent="0.2">
      <c r="H8602" s="36"/>
    </row>
    <row r="8603" spans="8:8" s="32" customFormat="1" ht="12.75" customHeight="1" x14ac:dyDescent="0.2">
      <c r="H8603" s="36"/>
    </row>
    <row r="8604" spans="8:8" s="32" customFormat="1" ht="12.75" customHeight="1" x14ac:dyDescent="0.2">
      <c r="H8604" s="36"/>
    </row>
    <row r="8605" spans="8:8" s="32" customFormat="1" ht="12.75" customHeight="1" x14ac:dyDescent="0.2">
      <c r="H8605" s="36"/>
    </row>
    <row r="8606" spans="8:8" s="32" customFormat="1" ht="12.75" customHeight="1" x14ac:dyDescent="0.2">
      <c r="H8606" s="36"/>
    </row>
    <row r="8607" spans="8:8" s="32" customFormat="1" ht="12.75" customHeight="1" x14ac:dyDescent="0.2">
      <c r="H8607" s="36"/>
    </row>
    <row r="8608" spans="8:8" s="32" customFormat="1" ht="12.75" customHeight="1" x14ac:dyDescent="0.2">
      <c r="H8608" s="36"/>
    </row>
    <row r="8609" spans="8:8" s="32" customFormat="1" ht="12.75" customHeight="1" x14ac:dyDescent="0.2">
      <c r="H8609" s="36"/>
    </row>
    <row r="8610" spans="8:8" s="32" customFormat="1" ht="12.75" customHeight="1" x14ac:dyDescent="0.2">
      <c r="H8610" s="36"/>
    </row>
    <row r="8611" spans="8:8" s="32" customFormat="1" ht="12.75" customHeight="1" x14ac:dyDescent="0.2">
      <c r="H8611" s="36"/>
    </row>
    <row r="8612" spans="8:8" s="32" customFormat="1" ht="12.75" customHeight="1" x14ac:dyDescent="0.2">
      <c r="H8612" s="36"/>
    </row>
    <row r="8613" spans="8:8" s="32" customFormat="1" ht="12.75" customHeight="1" x14ac:dyDescent="0.2">
      <c r="H8613" s="36"/>
    </row>
    <row r="8614" spans="8:8" s="32" customFormat="1" ht="12.75" customHeight="1" x14ac:dyDescent="0.2">
      <c r="H8614" s="36"/>
    </row>
    <row r="8615" spans="8:8" s="32" customFormat="1" ht="12.75" customHeight="1" x14ac:dyDescent="0.2">
      <c r="H8615" s="36"/>
    </row>
    <row r="8616" spans="8:8" s="32" customFormat="1" ht="12.75" customHeight="1" x14ac:dyDescent="0.2">
      <c r="H8616" s="36"/>
    </row>
    <row r="8617" spans="8:8" s="32" customFormat="1" ht="12.75" customHeight="1" x14ac:dyDescent="0.2">
      <c r="H8617" s="36"/>
    </row>
    <row r="8618" spans="8:8" s="32" customFormat="1" ht="12.75" customHeight="1" x14ac:dyDescent="0.2">
      <c r="H8618" s="36"/>
    </row>
    <row r="8619" spans="8:8" s="32" customFormat="1" ht="12.75" customHeight="1" x14ac:dyDescent="0.2">
      <c r="H8619" s="36"/>
    </row>
    <row r="8620" spans="8:8" s="32" customFormat="1" ht="12.75" customHeight="1" x14ac:dyDescent="0.2">
      <c r="H8620" s="36"/>
    </row>
    <row r="8621" spans="8:8" s="32" customFormat="1" ht="12.75" customHeight="1" x14ac:dyDescent="0.2">
      <c r="H8621" s="36"/>
    </row>
    <row r="8622" spans="8:8" s="32" customFormat="1" ht="12.75" customHeight="1" x14ac:dyDescent="0.2">
      <c r="H8622" s="36"/>
    </row>
    <row r="8623" spans="8:8" s="32" customFormat="1" ht="12.75" customHeight="1" x14ac:dyDescent="0.2">
      <c r="H8623" s="36"/>
    </row>
    <row r="8624" spans="8:8" s="32" customFormat="1" ht="12.75" customHeight="1" x14ac:dyDescent="0.2">
      <c r="H8624" s="36"/>
    </row>
    <row r="8625" spans="8:8" s="32" customFormat="1" ht="12.75" customHeight="1" x14ac:dyDescent="0.2">
      <c r="H8625" s="36"/>
    </row>
    <row r="8626" spans="8:8" s="32" customFormat="1" ht="12.75" customHeight="1" x14ac:dyDescent="0.2">
      <c r="H8626" s="36"/>
    </row>
    <row r="8627" spans="8:8" s="32" customFormat="1" ht="12.75" customHeight="1" x14ac:dyDescent="0.2">
      <c r="H8627" s="36"/>
    </row>
    <row r="8628" spans="8:8" s="32" customFormat="1" ht="12.75" customHeight="1" x14ac:dyDescent="0.2">
      <c r="H8628" s="36"/>
    </row>
    <row r="8629" spans="8:8" s="32" customFormat="1" ht="12.75" customHeight="1" x14ac:dyDescent="0.2">
      <c r="H8629" s="36"/>
    </row>
    <row r="8630" spans="8:8" s="32" customFormat="1" ht="12.75" customHeight="1" x14ac:dyDescent="0.2">
      <c r="H8630" s="36"/>
    </row>
    <row r="8631" spans="8:8" s="32" customFormat="1" ht="12.75" customHeight="1" x14ac:dyDescent="0.2">
      <c r="H8631" s="36"/>
    </row>
    <row r="8632" spans="8:8" s="32" customFormat="1" ht="12.75" customHeight="1" x14ac:dyDescent="0.2">
      <c r="H8632" s="36"/>
    </row>
    <row r="8633" spans="8:8" s="32" customFormat="1" ht="12.75" customHeight="1" x14ac:dyDescent="0.2">
      <c r="H8633" s="36"/>
    </row>
    <row r="8634" spans="8:8" s="32" customFormat="1" ht="12.75" customHeight="1" x14ac:dyDescent="0.2">
      <c r="H8634" s="36"/>
    </row>
    <row r="8635" spans="8:8" s="32" customFormat="1" ht="12.75" customHeight="1" x14ac:dyDescent="0.2">
      <c r="H8635" s="36"/>
    </row>
    <row r="8636" spans="8:8" s="32" customFormat="1" ht="12.75" customHeight="1" x14ac:dyDescent="0.2">
      <c r="H8636" s="36"/>
    </row>
    <row r="8637" spans="8:8" s="32" customFormat="1" ht="12.75" customHeight="1" x14ac:dyDescent="0.2">
      <c r="H8637" s="36"/>
    </row>
    <row r="8638" spans="8:8" s="32" customFormat="1" ht="12.75" customHeight="1" x14ac:dyDescent="0.2">
      <c r="H8638" s="36"/>
    </row>
    <row r="8639" spans="8:8" s="32" customFormat="1" ht="12.75" customHeight="1" x14ac:dyDescent="0.2">
      <c r="H8639" s="36"/>
    </row>
    <row r="8640" spans="8:8" s="32" customFormat="1" ht="12.75" customHeight="1" x14ac:dyDescent="0.2">
      <c r="H8640" s="36"/>
    </row>
    <row r="8641" spans="8:8" s="32" customFormat="1" ht="12.75" customHeight="1" x14ac:dyDescent="0.2">
      <c r="H8641" s="36"/>
    </row>
    <row r="8642" spans="8:8" s="32" customFormat="1" ht="12.75" customHeight="1" x14ac:dyDescent="0.2">
      <c r="H8642" s="36"/>
    </row>
    <row r="8643" spans="8:8" s="32" customFormat="1" ht="12.75" customHeight="1" x14ac:dyDescent="0.2">
      <c r="H8643" s="36"/>
    </row>
    <row r="8644" spans="8:8" s="32" customFormat="1" ht="12.75" customHeight="1" x14ac:dyDescent="0.2">
      <c r="H8644" s="36"/>
    </row>
    <row r="8645" spans="8:8" s="32" customFormat="1" ht="12.75" customHeight="1" x14ac:dyDescent="0.2">
      <c r="H8645" s="36"/>
    </row>
    <row r="8646" spans="8:8" s="32" customFormat="1" ht="12.75" customHeight="1" x14ac:dyDescent="0.2">
      <c r="H8646" s="36"/>
    </row>
    <row r="8647" spans="8:8" s="32" customFormat="1" ht="12.75" customHeight="1" x14ac:dyDescent="0.2">
      <c r="H8647" s="36"/>
    </row>
    <row r="8648" spans="8:8" s="32" customFormat="1" ht="12.75" customHeight="1" x14ac:dyDescent="0.2">
      <c r="H8648" s="36"/>
    </row>
    <row r="8649" spans="8:8" s="32" customFormat="1" ht="12.75" customHeight="1" x14ac:dyDescent="0.2">
      <c r="H8649" s="36"/>
    </row>
    <row r="8650" spans="8:8" s="32" customFormat="1" ht="12.75" customHeight="1" x14ac:dyDescent="0.2">
      <c r="H8650" s="36"/>
    </row>
    <row r="8651" spans="8:8" s="32" customFormat="1" ht="12.75" customHeight="1" x14ac:dyDescent="0.2">
      <c r="H8651" s="36"/>
    </row>
    <row r="8652" spans="8:8" s="32" customFormat="1" ht="12.75" customHeight="1" x14ac:dyDescent="0.2">
      <c r="H8652" s="36"/>
    </row>
    <row r="8653" spans="8:8" s="32" customFormat="1" ht="12.75" customHeight="1" x14ac:dyDescent="0.2">
      <c r="H8653" s="36"/>
    </row>
    <row r="8654" spans="8:8" s="32" customFormat="1" ht="12.75" customHeight="1" x14ac:dyDescent="0.2">
      <c r="H8654" s="36"/>
    </row>
    <row r="8655" spans="8:8" s="32" customFormat="1" ht="12.75" customHeight="1" x14ac:dyDescent="0.2">
      <c r="H8655" s="36"/>
    </row>
    <row r="8656" spans="8:8" s="32" customFormat="1" ht="12.75" customHeight="1" x14ac:dyDescent="0.2">
      <c r="H8656" s="36"/>
    </row>
    <row r="8657" spans="8:8" s="32" customFormat="1" ht="12.75" customHeight="1" x14ac:dyDescent="0.2">
      <c r="H8657" s="36"/>
    </row>
    <row r="8658" spans="8:8" s="32" customFormat="1" ht="12.75" customHeight="1" x14ac:dyDescent="0.2">
      <c r="H8658" s="36"/>
    </row>
    <row r="8659" spans="8:8" s="32" customFormat="1" ht="12.75" customHeight="1" x14ac:dyDescent="0.2">
      <c r="H8659" s="36"/>
    </row>
    <row r="8660" spans="8:8" s="32" customFormat="1" ht="12.75" customHeight="1" x14ac:dyDescent="0.2">
      <c r="H8660" s="36"/>
    </row>
    <row r="8661" spans="8:8" s="32" customFormat="1" ht="12.75" customHeight="1" x14ac:dyDescent="0.2">
      <c r="H8661" s="36"/>
    </row>
    <row r="8662" spans="8:8" s="32" customFormat="1" ht="12.75" customHeight="1" x14ac:dyDescent="0.2">
      <c r="H8662" s="36"/>
    </row>
    <row r="8663" spans="8:8" s="32" customFormat="1" ht="12.75" customHeight="1" x14ac:dyDescent="0.2">
      <c r="H8663" s="36"/>
    </row>
    <row r="8664" spans="8:8" s="32" customFormat="1" ht="12.75" customHeight="1" x14ac:dyDescent="0.2">
      <c r="H8664" s="36"/>
    </row>
    <row r="8665" spans="8:8" s="32" customFormat="1" ht="12.75" customHeight="1" x14ac:dyDescent="0.2">
      <c r="H8665" s="36"/>
    </row>
    <row r="8666" spans="8:8" s="32" customFormat="1" ht="12.75" customHeight="1" x14ac:dyDescent="0.2">
      <c r="H8666" s="36"/>
    </row>
    <row r="8667" spans="8:8" s="32" customFormat="1" ht="12.75" customHeight="1" x14ac:dyDescent="0.2">
      <c r="H8667" s="36"/>
    </row>
    <row r="8668" spans="8:8" s="32" customFormat="1" ht="12.75" customHeight="1" x14ac:dyDescent="0.2">
      <c r="H8668" s="36"/>
    </row>
    <row r="8669" spans="8:8" s="32" customFormat="1" ht="12.75" customHeight="1" x14ac:dyDescent="0.2">
      <c r="H8669" s="36"/>
    </row>
    <row r="8670" spans="8:8" s="32" customFormat="1" ht="12.75" customHeight="1" x14ac:dyDescent="0.2">
      <c r="H8670" s="36"/>
    </row>
    <row r="8671" spans="8:8" s="32" customFormat="1" ht="12.75" customHeight="1" x14ac:dyDescent="0.2">
      <c r="H8671" s="36"/>
    </row>
    <row r="8672" spans="8:8" s="32" customFormat="1" ht="12.75" customHeight="1" x14ac:dyDescent="0.2">
      <c r="H8672" s="36"/>
    </row>
    <row r="8673" spans="8:8" s="32" customFormat="1" ht="12.75" customHeight="1" x14ac:dyDescent="0.2">
      <c r="H8673" s="36"/>
    </row>
    <row r="8674" spans="8:8" s="32" customFormat="1" ht="12.75" customHeight="1" x14ac:dyDescent="0.2">
      <c r="H8674" s="36"/>
    </row>
    <row r="8675" spans="8:8" s="32" customFormat="1" ht="12.75" customHeight="1" x14ac:dyDescent="0.2">
      <c r="H8675" s="36"/>
    </row>
    <row r="8676" spans="8:8" s="32" customFormat="1" ht="12.75" customHeight="1" x14ac:dyDescent="0.2">
      <c r="H8676" s="36"/>
    </row>
    <row r="8677" spans="8:8" s="32" customFormat="1" ht="12.75" customHeight="1" x14ac:dyDescent="0.2">
      <c r="H8677" s="36"/>
    </row>
    <row r="8678" spans="8:8" s="32" customFormat="1" ht="12.75" customHeight="1" x14ac:dyDescent="0.2">
      <c r="H8678" s="36"/>
    </row>
    <row r="8679" spans="8:8" s="32" customFormat="1" ht="12.75" customHeight="1" x14ac:dyDescent="0.2">
      <c r="H8679" s="36"/>
    </row>
    <row r="8680" spans="8:8" s="32" customFormat="1" ht="12.75" customHeight="1" x14ac:dyDescent="0.2">
      <c r="H8680" s="36"/>
    </row>
    <row r="8681" spans="8:8" s="32" customFormat="1" ht="12.75" customHeight="1" x14ac:dyDescent="0.2">
      <c r="H8681" s="36"/>
    </row>
    <row r="8682" spans="8:8" s="32" customFormat="1" ht="12.75" customHeight="1" x14ac:dyDescent="0.2">
      <c r="H8682" s="36"/>
    </row>
    <row r="8683" spans="8:8" s="32" customFormat="1" ht="12.75" customHeight="1" x14ac:dyDescent="0.2">
      <c r="H8683" s="36"/>
    </row>
    <row r="8684" spans="8:8" s="32" customFormat="1" ht="12.75" customHeight="1" x14ac:dyDescent="0.2">
      <c r="H8684" s="36"/>
    </row>
    <row r="8685" spans="8:8" s="32" customFormat="1" ht="12.75" customHeight="1" x14ac:dyDescent="0.2">
      <c r="H8685" s="36"/>
    </row>
    <row r="8686" spans="8:8" s="32" customFormat="1" ht="12.75" customHeight="1" x14ac:dyDescent="0.2">
      <c r="H8686" s="36"/>
    </row>
    <row r="8687" spans="8:8" s="32" customFormat="1" ht="12.75" customHeight="1" x14ac:dyDescent="0.2">
      <c r="H8687" s="36"/>
    </row>
    <row r="8688" spans="8:8" s="32" customFormat="1" ht="12.75" customHeight="1" x14ac:dyDescent="0.2">
      <c r="H8688" s="36"/>
    </row>
    <row r="8689" spans="8:8" s="32" customFormat="1" ht="12.75" customHeight="1" x14ac:dyDescent="0.2">
      <c r="H8689" s="36"/>
    </row>
    <row r="8690" spans="8:8" s="32" customFormat="1" ht="12.75" customHeight="1" x14ac:dyDescent="0.2">
      <c r="H8690" s="36"/>
    </row>
    <row r="8691" spans="8:8" s="32" customFormat="1" ht="12.75" customHeight="1" x14ac:dyDescent="0.2">
      <c r="H8691" s="36"/>
    </row>
    <row r="8692" spans="8:8" s="32" customFormat="1" ht="12.75" customHeight="1" x14ac:dyDescent="0.2">
      <c r="H8692" s="36"/>
    </row>
    <row r="8693" spans="8:8" s="32" customFormat="1" ht="12.75" customHeight="1" x14ac:dyDescent="0.2">
      <c r="H8693" s="36"/>
    </row>
    <row r="8694" spans="8:8" s="32" customFormat="1" ht="12.75" customHeight="1" x14ac:dyDescent="0.2">
      <c r="H8694" s="36"/>
    </row>
    <row r="8695" spans="8:8" s="32" customFormat="1" ht="12.75" customHeight="1" x14ac:dyDescent="0.2">
      <c r="H8695" s="36"/>
    </row>
    <row r="8696" spans="8:8" s="32" customFormat="1" ht="12.75" customHeight="1" x14ac:dyDescent="0.2">
      <c r="H8696" s="36"/>
    </row>
    <row r="8697" spans="8:8" s="32" customFormat="1" ht="12.75" customHeight="1" x14ac:dyDescent="0.2">
      <c r="H8697" s="36"/>
    </row>
    <row r="8698" spans="8:8" s="32" customFormat="1" ht="12.75" customHeight="1" x14ac:dyDescent="0.2">
      <c r="H8698" s="36"/>
    </row>
    <row r="8699" spans="8:8" s="32" customFormat="1" ht="12.75" customHeight="1" x14ac:dyDescent="0.2">
      <c r="H8699" s="36"/>
    </row>
    <row r="8700" spans="8:8" s="32" customFormat="1" ht="12.75" customHeight="1" x14ac:dyDescent="0.2">
      <c r="H8700" s="36"/>
    </row>
    <row r="8701" spans="8:8" s="32" customFormat="1" ht="12.75" customHeight="1" x14ac:dyDescent="0.2">
      <c r="H8701" s="36"/>
    </row>
    <row r="8702" spans="8:8" s="32" customFormat="1" ht="12.75" customHeight="1" x14ac:dyDescent="0.2">
      <c r="H8702" s="36"/>
    </row>
    <row r="8703" spans="8:8" s="32" customFormat="1" ht="12.75" customHeight="1" x14ac:dyDescent="0.2">
      <c r="H8703" s="36"/>
    </row>
    <row r="8704" spans="8:8" s="32" customFormat="1" ht="12.75" customHeight="1" x14ac:dyDescent="0.2">
      <c r="H8704" s="36"/>
    </row>
    <row r="8705" spans="8:8" s="32" customFormat="1" ht="12.75" customHeight="1" x14ac:dyDescent="0.2">
      <c r="H8705" s="36"/>
    </row>
    <row r="8706" spans="8:8" s="32" customFormat="1" ht="12.75" customHeight="1" x14ac:dyDescent="0.2">
      <c r="H8706" s="36"/>
    </row>
    <row r="8707" spans="8:8" s="32" customFormat="1" ht="12.75" customHeight="1" x14ac:dyDescent="0.2">
      <c r="H8707" s="36"/>
    </row>
    <row r="8708" spans="8:8" s="32" customFormat="1" ht="12.75" customHeight="1" x14ac:dyDescent="0.2">
      <c r="H8708" s="36"/>
    </row>
    <row r="8709" spans="8:8" s="32" customFormat="1" ht="12.75" customHeight="1" x14ac:dyDescent="0.2">
      <c r="H8709" s="36"/>
    </row>
    <row r="8710" spans="8:8" s="32" customFormat="1" ht="12.75" customHeight="1" x14ac:dyDescent="0.2">
      <c r="H8710" s="36"/>
    </row>
    <row r="8711" spans="8:8" s="32" customFormat="1" ht="12.75" customHeight="1" x14ac:dyDescent="0.2">
      <c r="H8711" s="36"/>
    </row>
    <row r="8712" spans="8:8" s="32" customFormat="1" ht="12.75" customHeight="1" x14ac:dyDescent="0.2">
      <c r="H8712" s="36"/>
    </row>
    <row r="8713" spans="8:8" s="32" customFormat="1" ht="12.75" customHeight="1" x14ac:dyDescent="0.2">
      <c r="H8713" s="36"/>
    </row>
    <row r="8714" spans="8:8" s="32" customFormat="1" ht="12.75" customHeight="1" x14ac:dyDescent="0.2">
      <c r="H8714" s="36"/>
    </row>
    <row r="8715" spans="8:8" s="32" customFormat="1" ht="12.75" customHeight="1" x14ac:dyDescent="0.2">
      <c r="H8715" s="36"/>
    </row>
    <row r="8716" spans="8:8" s="32" customFormat="1" ht="12.75" customHeight="1" x14ac:dyDescent="0.2">
      <c r="H8716" s="36"/>
    </row>
    <row r="8717" spans="8:8" s="32" customFormat="1" ht="12.75" customHeight="1" x14ac:dyDescent="0.2">
      <c r="H8717" s="36"/>
    </row>
    <row r="8718" spans="8:8" s="32" customFormat="1" ht="12.75" customHeight="1" x14ac:dyDescent="0.2">
      <c r="H8718" s="36"/>
    </row>
    <row r="8719" spans="8:8" s="32" customFormat="1" ht="12.75" customHeight="1" x14ac:dyDescent="0.2">
      <c r="H8719" s="36"/>
    </row>
    <row r="8720" spans="8:8" s="32" customFormat="1" ht="12.75" customHeight="1" x14ac:dyDescent="0.2">
      <c r="H8720" s="36"/>
    </row>
    <row r="8721" spans="8:8" s="32" customFormat="1" ht="12.75" customHeight="1" x14ac:dyDescent="0.2">
      <c r="H8721" s="36"/>
    </row>
    <row r="8722" spans="8:8" s="32" customFormat="1" ht="12.75" customHeight="1" x14ac:dyDescent="0.2">
      <c r="H8722" s="36"/>
    </row>
    <row r="8723" spans="8:8" s="32" customFormat="1" ht="12.75" customHeight="1" x14ac:dyDescent="0.2">
      <c r="H8723" s="36"/>
    </row>
    <row r="8724" spans="8:8" s="32" customFormat="1" ht="12.75" customHeight="1" x14ac:dyDescent="0.2">
      <c r="H8724" s="36"/>
    </row>
    <row r="8725" spans="8:8" s="32" customFormat="1" ht="12.75" customHeight="1" x14ac:dyDescent="0.2">
      <c r="H8725" s="36"/>
    </row>
    <row r="8726" spans="8:8" s="32" customFormat="1" ht="12.75" customHeight="1" x14ac:dyDescent="0.2">
      <c r="H8726" s="36"/>
    </row>
    <row r="8727" spans="8:8" s="32" customFormat="1" ht="12.75" customHeight="1" x14ac:dyDescent="0.2">
      <c r="H8727" s="36"/>
    </row>
    <row r="8728" spans="8:8" s="32" customFormat="1" ht="12.75" customHeight="1" x14ac:dyDescent="0.2">
      <c r="H8728" s="36"/>
    </row>
    <row r="8729" spans="8:8" s="32" customFormat="1" ht="12.75" customHeight="1" x14ac:dyDescent="0.2">
      <c r="H8729" s="36"/>
    </row>
    <row r="8730" spans="8:8" s="32" customFormat="1" ht="12.75" customHeight="1" x14ac:dyDescent="0.2">
      <c r="H8730" s="36"/>
    </row>
    <row r="8731" spans="8:8" s="32" customFormat="1" ht="12.75" customHeight="1" x14ac:dyDescent="0.2">
      <c r="H8731" s="36"/>
    </row>
    <row r="8732" spans="8:8" s="32" customFormat="1" ht="12.75" customHeight="1" x14ac:dyDescent="0.2">
      <c r="H8732" s="36"/>
    </row>
    <row r="8733" spans="8:8" s="32" customFormat="1" ht="12.75" customHeight="1" x14ac:dyDescent="0.2">
      <c r="H8733" s="36"/>
    </row>
    <row r="8734" spans="8:8" s="32" customFormat="1" ht="12.75" customHeight="1" x14ac:dyDescent="0.2">
      <c r="H8734" s="36"/>
    </row>
    <row r="8735" spans="8:8" s="32" customFormat="1" ht="12.75" customHeight="1" x14ac:dyDescent="0.2">
      <c r="H8735" s="36"/>
    </row>
    <row r="8736" spans="8:8" s="32" customFormat="1" ht="12.75" customHeight="1" x14ac:dyDescent="0.2">
      <c r="H8736" s="36"/>
    </row>
    <row r="8737" spans="8:8" s="32" customFormat="1" ht="12.75" customHeight="1" x14ac:dyDescent="0.2">
      <c r="H8737" s="36"/>
    </row>
    <row r="8738" spans="8:8" s="32" customFormat="1" ht="12.75" customHeight="1" x14ac:dyDescent="0.2">
      <c r="H8738" s="36"/>
    </row>
    <row r="8739" spans="8:8" s="32" customFormat="1" ht="12.75" customHeight="1" x14ac:dyDescent="0.2">
      <c r="H8739" s="36"/>
    </row>
    <row r="8740" spans="8:8" s="32" customFormat="1" ht="12.75" customHeight="1" x14ac:dyDescent="0.2">
      <c r="H8740" s="36"/>
    </row>
    <row r="8741" spans="8:8" s="32" customFormat="1" ht="12.75" customHeight="1" x14ac:dyDescent="0.2">
      <c r="H8741" s="36"/>
    </row>
    <row r="8742" spans="8:8" s="32" customFormat="1" ht="12.75" customHeight="1" x14ac:dyDescent="0.2">
      <c r="H8742" s="36"/>
    </row>
    <row r="8743" spans="8:8" s="32" customFormat="1" ht="12.75" customHeight="1" x14ac:dyDescent="0.2">
      <c r="H8743" s="36"/>
    </row>
    <row r="8744" spans="8:8" s="32" customFormat="1" ht="12.75" customHeight="1" x14ac:dyDescent="0.2">
      <c r="H8744" s="36"/>
    </row>
    <row r="8745" spans="8:8" s="32" customFormat="1" ht="12.75" customHeight="1" x14ac:dyDescent="0.2">
      <c r="H8745" s="36"/>
    </row>
    <row r="8746" spans="8:8" s="32" customFormat="1" ht="12.75" customHeight="1" x14ac:dyDescent="0.2">
      <c r="H8746" s="36"/>
    </row>
    <row r="8747" spans="8:8" s="32" customFormat="1" ht="12.75" customHeight="1" x14ac:dyDescent="0.2">
      <c r="H8747" s="36"/>
    </row>
    <row r="8748" spans="8:8" s="32" customFormat="1" ht="12.75" customHeight="1" x14ac:dyDescent="0.2">
      <c r="H8748" s="36"/>
    </row>
    <row r="8749" spans="8:8" s="32" customFormat="1" ht="12.75" customHeight="1" x14ac:dyDescent="0.2">
      <c r="H8749" s="36"/>
    </row>
    <row r="8750" spans="8:8" s="32" customFormat="1" ht="12.75" customHeight="1" x14ac:dyDescent="0.2">
      <c r="H8750" s="36"/>
    </row>
    <row r="8751" spans="8:8" s="32" customFormat="1" ht="12.75" customHeight="1" x14ac:dyDescent="0.2">
      <c r="H8751" s="36"/>
    </row>
    <row r="8752" spans="8:8" s="32" customFormat="1" ht="12.75" customHeight="1" x14ac:dyDescent="0.2">
      <c r="H8752" s="36"/>
    </row>
    <row r="8753" spans="8:8" s="32" customFormat="1" ht="12.75" customHeight="1" x14ac:dyDescent="0.2">
      <c r="H8753" s="36"/>
    </row>
    <row r="8754" spans="8:8" s="32" customFormat="1" ht="12.75" customHeight="1" x14ac:dyDescent="0.2">
      <c r="H8754" s="36"/>
    </row>
    <row r="8755" spans="8:8" s="32" customFormat="1" ht="12.75" customHeight="1" x14ac:dyDescent="0.2">
      <c r="H8755" s="36"/>
    </row>
    <row r="8756" spans="8:8" s="32" customFormat="1" ht="12.75" customHeight="1" x14ac:dyDescent="0.2">
      <c r="H8756" s="36"/>
    </row>
    <row r="8757" spans="8:8" s="32" customFormat="1" ht="12.75" customHeight="1" x14ac:dyDescent="0.2">
      <c r="H8757" s="36"/>
    </row>
    <row r="8758" spans="8:8" s="32" customFormat="1" ht="12.75" customHeight="1" x14ac:dyDescent="0.2">
      <c r="H8758" s="36"/>
    </row>
    <row r="8759" spans="8:8" s="32" customFormat="1" ht="12.75" customHeight="1" x14ac:dyDescent="0.2">
      <c r="H8759" s="36"/>
    </row>
    <row r="8760" spans="8:8" s="32" customFormat="1" ht="12.75" customHeight="1" x14ac:dyDescent="0.2">
      <c r="H8760" s="36"/>
    </row>
    <row r="8761" spans="8:8" s="32" customFormat="1" ht="12.75" customHeight="1" x14ac:dyDescent="0.2">
      <c r="H8761" s="36"/>
    </row>
    <row r="8762" spans="8:8" s="32" customFormat="1" ht="12.75" customHeight="1" x14ac:dyDescent="0.2">
      <c r="H8762" s="36"/>
    </row>
    <row r="8763" spans="8:8" s="32" customFormat="1" ht="12.75" customHeight="1" x14ac:dyDescent="0.2">
      <c r="H8763" s="36"/>
    </row>
    <row r="8764" spans="8:8" s="32" customFormat="1" ht="12.75" customHeight="1" x14ac:dyDescent="0.2">
      <c r="H8764" s="36"/>
    </row>
    <row r="8765" spans="8:8" s="32" customFormat="1" ht="12.75" customHeight="1" x14ac:dyDescent="0.2">
      <c r="H8765" s="36"/>
    </row>
    <row r="8766" spans="8:8" s="32" customFormat="1" ht="12.75" customHeight="1" x14ac:dyDescent="0.2">
      <c r="H8766" s="36"/>
    </row>
    <row r="8767" spans="8:8" s="32" customFormat="1" ht="12.75" customHeight="1" x14ac:dyDescent="0.2">
      <c r="H8767" s="36"/>
    </row>
    <row r="8768" spans="8:8" s="32" customFormat="1" ht="12.75" customHeight="1" x14ac:dyDescent="0.2">
      <c r="H8768" s="36"/>
    </row>
    <row r="8769" spans="8:8" s="32" customFormat="1" ht="12.75" customHeight="1" x14ac:dyDescent="0.2">
      <c r="H8769" s="36"/>
    </row>
    <row r="8770" spans="8:8" s="32" customFormat="1" ht="12.75" customHeight="1" x14ac:dyDescent="0.2">
      <c r="H8770" s="36"/>
    </row>
    <row r="8771" spans="8:8" s="32" customFormat="1" ht="12.75" customHeight="1" x14ac:dyDescent="0.2">
      <c r="H8771" s="36"/>
    </row>
    <row r="8772" spans="8:8" s="32" customFormat="1" ht="12.75" customHeight="1" x14ac:dyDescent="0.2">
      <c r="H8772" s="36"/>
    </row>
    <row r="8773" spans="8:8" s="32" customFormat="1" ht="12.75" customHeight="1" x14ac:dyDescent="0.2">
      <c r="H8773" s="36"/>
    </row>
    <row r="8774" spans="8:8" s="32" customFormat="1" ht="12.75" customHeight="1" x14ac:dyDescent="0.2">
      <c r="H8774" s="36"/>
    </row>
    <row r="8775" spans="8:8" s="32" customFormat="1" ht="12.75" customHeight="1" x14ac:dyDescent="0.2">
      <c r="H8775" s="36"/>
    </row>
    <row r="8776" spans="8:8" s="32" customFormat="1" ht="12.75" customHeight="1" x14ac:dyDescent="0.2">
      <c r="H8776" s="36"/>
    </row>
    <row r="8777" spans="8:8" s="32" customFormat="1" ht="12.75" customHeight="1" x14ac:dyDescent="0.2">
      <c r="H8777" s="36"/>
    </row>
    <row r="8778" spans="8:8" s="32" customFormat="1" ht="12.75" customHeight="1" x14ac:dyDescent="0.2">
      <c r="H8778" s="36"/>
    </row>
    <row r="8779" spans="8:8" s="32" customFormat="1" ht="12.75" customHeight="1" x14ac:dyDescent="0.2">
      <c r="H8779" s="36"/>
    </row>
    <row r="8780" spans="8:8" s="32" customFormat="1" ht="12.75" customHeight="1" x14ac:dyDescent="0.2">
      <c r="H8780" s="36"/>
    </row>
    <row r="8781" spans="8:8" s="32" customFormat="1" ht="12.75" customHeight="1" x14ac:dyDescent="0.2">
      <c r="H8781" s="36"/>
    </row>
    <row r="8782" spans="8:8" s="32" customFormat="1" ht="12.75" customHeight="1" x14ac:dyDescent="0.2">
      <c r="H8782" s="36"/>
    </row>
    <row r="8783" spans="8:8" s="32" customFormat="1" ht="12.75" customHeight="1" x14ac:dyDescent="0.2">
      <c r="H8783" s="36"/>
    </row>
    <row r="8784" spans="8:8" s="32" customFormat="1" ht="12.75" customHeight="1" x14ac:dyDescent="0.2">
      <c r="H8784" s="36"/>
    </row>
    <row r="8785" spans="8:8" s="32" customFormat="1" ht="12.75" customHeight="1" x14ac:dyDescent="0.2">
      <c r="H8785" s="36"/>
    </row>
    <row r="8786" spans="8:8" s="32" customFormat="1" ht="12.75" customHeight="1" x14ac:dyDescent="0.2">
      <c r="H8786" s="36"/>
    </row>
    <row r="8787" spans="8:8" s="32" customFormat="1" ht="12.75" customHeight="1" x14ac:dyDescent="0.2">
      <c r="H8787" s="36"/>
    </row>
    <row r="8788" spans="8:8" s="32" customFormat="1" ht="12.75" customHeight="1" x14ac:dyDescent="0.2">
      <c r="H8788" s="36"/>
    </row>
    <row r="8789" spans="8:8" s="32" customFormat="1" ht="12.75" customHeight="1" x14ac:dyDescent="0.2">
      <c r="H8789" s="36"/>
    </row>
    <row r="8790" spans="8:8" s="32" customFormat="1" ht="12.75" customHeight="1" x14ac:dyDescent="0.2">
      <c r="H8790" s="36"/>
    </row>
    <row r="8791" spans="8:8" s="32" customFormat="1" ht="12.75" customHeight="1" x14ac:dyDescent="0.2">
      <c r="H8791" s="36"/>
    </row>
    <row r="8792" spans="8:8" s="32" customFormat="1" ht="12.75" customHeight="1" x14ac:dyDescent="0.2">
      <c r="H8792" s="36"/>
    </row>
    <row r="8793" spans="8:8" s="32" customFormat="1" ht="12.75" customHeight="1" x14ac:dyDescent="0.2">
      <c r="H8793" s="36"/>
    </row>
    <row r="8794" spans="8:8" s="32" customFormat="1" ht="12.75" customHeight="1" x14ac:dyDescent="0.2">
      <c r="H8794" s="36"/>
    </row>
    <row r="8795" spans="8:8" s="32" customFormat="1" ht="12.75" customHeight="1" x14ac:dyDescent="0.2">
      <c r="H8795" s="36"/>
    </row>
    <row r="8796" spans="8:8" s="32" customFormat="1" ht="12.75" customHeight="1" x14ac:dyDescent="0.2">
      <c r="H8796" s="36"/>
    </row>
    <row r="8797" spans="8:8" s="32" customFormat="1" ht="12.75" customHeight="1" x14ac:dyDescent="0.2">
      <c r="H8797" s="36"/>
    </row>
    <row r="8798" spans="8:8" s="32" customFormat="1" ht="12.75" customHeight="1" x14ac:dyDescent="0.2">
      <c r="H8798" s="36"/>
    </row>
    <row r="8799" spans="8:8" s="32" customFormat="1" ht="12.75" customHeight="1" x14ac:dyDescent="0.2">
      <c r="H8799" s="36"/>
    </row>
    <row r="8800" spans="8:8" s="32" customFormat="1" ht="12.75" customHeight="1" x14ac:dyDescent="0.2">
      <c r="H8800" s="36"/>
    </row>
    <row r="8801" spans="8:8" s="32" customFormat="1" ht="12.75" customHeight="1" x14ac:dyDescent="0.2">
      <c r="H8801" s="36"/>
    </row>
    <row r="8802" spans="8:8" s="32" customFormat="1" ht="12.75" customHeight="1" x14ac:dyDescent="0.2">
      <c r="H8802" s="36"/>
    </row>
    <row r="8803" spans="8:8" s="32" customFormat="1" ht="12.75" customHeight="1" x14ac:dyDescent="0.2">
      <c r="H8803" s="36"/>
    </row>
    <row r="8804" spans="8:8" s="32" customFormat="1" ht="12.75" customHeight="1" x14ac:dyDescent="0.2">
      <c r="H8804" s="36"/>
    </row>
    <row r="8805" spans="8:8" s="32" customFormat="1" ht="12.75" customHeight="1" x14ac:dyDescent="0.2">
      <c r="H8805" s="36"/>
    </row>
    <row r="8806" spans="8:8" s="32" customFormat="1" ht="12.75" customHeight="1" x14ac:dyDescent="0.2">
      <c r="H8806" s="36"/>
    </row>
    <row r="8807" spans="8:8" s="32" customFormat="1" ht="12.75" customHeight="1" x14ac:dyDescent="0.2">
      <c r="H8807" s="36"/>
    </row>
    <row r="8808" spans="8:8" s="32" customFormat="1" ht="12.75" customHeight="1" x14ac:dyDescent="0.2">
      <c r="H8808" s="36"/>
    </row>
    <row r="8809" spans="8:8" s="32" customFormat="1" ht="12.75" customHeight="1" x14ac:dyDescent="0.2">
      <c r="H8809" s="36"/>
    </row>
    <row r="8810" spans="8:8" s="32" customFormat="1" ht="12.75" customHeight="1" x14ac:dyDescent="0.2">
      <c r="H8810" s="36"/>
    </row>
    <row r="8811" spans="8:8" s="32" customFormat="1" ht="12.75" customHeight="1" x14ac:dyDescent="0.2">
      <c r="H8811" s="36"/>
    </row>
    <row r="8812" spans="8:8" s="32" customFormat="1" ht="12.75" customHeight="1" x14ac:dyDescent="0.2">
      <c r="H8812" s="36"/>
    </row>
    <row r="8813" spans="8:8" s="32" customFormat="1" ht="12.75" customHeight="1" x14ac:dyDescent="0.2">
      <c r="H8813" s="36"/>
    </row>
    <row r="8814" spans="8:8" s="32" customFormat="1" ht="12.75" customHeight="1" x14ac:dyDescent="0.2">
      <c r="H8814" s="36"/>
    </row>
    <row r="8815" spans="8:8" s="32" customFormat="1" ht="12.75" customHeight="1" x14ac:dyDescent="0.2">
      <c r="H8815" s="36"/>
    </row>
    <row r="8816" spans="8:8" s="32" customFormat="1" ht="12.75" customHeight="1" x14ac:dyDescent="0.2">
      <c r="H8816" s="36"/>
    </row>
    <row r="8817" spans="8:8" s="32" customFormat="1" ht="12.75" customHeight="1" x14ac:dyDescent="0.2">
      <c r="H8817" s="36"/>
    </row>
    <row r="8818" spans="8:8" s="32" customFormat="1" ht="12.75" customHeight="1" x14ac:dyDescent="0.2">
      <c r="H8818" s="36"/>
    </row>
    <row r="8819" spans="8:8" s="32" customFormat="1" ht="12.75" customHeight="1" x14ac:dyDescent="0.2">
      <c r="H8819" s="36"/>
    </row>
    <row r="8820" spans="8:8" s="32" customFormat="1" ht="12.75" customHeight="1" x14ac:dyDescent="0.2">
      <c r="H8820" s="36"/>
    </row>
    <row r="8821" spans="8:8" s="32" customFormat="1" ht="12.75" customHeight="1" x14ac:dyDescent="0.2">
      <c r="H8821" s="36"/>
    </row>
    <row r="8822" spans="8:8" s="32" customFormat="1" ht="12.75" customHeight="1" x14ac:dyDescent="0.2">
      <c r="H8822" s="36"/>
    </row>
    <row r="8823" spans="8:8" s="32" customFormat="1" ht="12.75" customHeight="1" x14ac:dyDescent="0.2">
      <c r="H8823" s="36"/>
    </row>
    <row r="8824" spans="8:8" s="32" customFormat="1" ht="12.75" customHeight="1" x14ac:dyDescent="0.2">
      <c r="H8824" s="36"/>
    </row>
    <row r="8825" spans="8:8" s="32" customFormat="1" ht="12.75" customHeight="1" x14ac:dyDescent="0.2">
      <c r="H8825" s="36"/>
    </row>
    <row r="8826" spans="8:8" s="32" customFormat="1" ht="12.75" customHeight="1" x14ac:dyDescent="0.2">
      <c r="H8826" s="36"/>
    </row>
    <row r="8827" spans="8:8" s="32" customFormat="1" ht="12.75" customHeight="1" x14ac:dyDescent="0.2">
      <c r="H8827" s="36"/>
    </row>
    <row r="8828" spans="8:8" s="32" customFormat="1" ht="12.75" customHeight="1" x14ac:dyDescent="0.2">
      <c r="H8828" s="36"/>
    </row>
    <row r="8829" spans="8:8" s="32" customFormat="1" ht="12.75" customHeight="1" x14ac:dyDescent="0.2">
      <c r="H8829" s="36"/>
    </row>
    <row r="8830" spans="8:8" s="32" customFormat="1" ht="12.75" customHeight="1" x14ac:dyDescent="0.2">
      <c r="H8830" s="36"/>
    </row>
    <row r="8831" spans="8:8" s="32" customFormat="1" ht="12.75" customHeight="1" x14ac:dyDescent="0.2">
      <c r="H8831" s="36"/>
    </row>
    <row r="8832" spans="8:8" s="32" customFormat="1" ht="12.75" customHeight="1" x14ac:dyDescent="0.2">
      <c r="H8832" s="36"/>
    </row>
    <row r="8833" spans="8:8" s="32" customFormat="1" ht="12.75" customHeight="1" x14ac:dyDescent="0.2">
      <c r="H8833" s="36"/>
    </row>
    <row r="8834" spans="8:8" s="32" customFormat="1" ht="12.75" customHeight="1" x14ac:dyDescent="0.2">
      <c r="H8834" s="36"/>
    </row>
    <row r="8835" spans="8:8" s="32" customFormat="1" ht="12.75" customHeight="1" x14ac:dyDescent="0.2">
      <c r="H8835" s="36"/>
    </row>
    <row r="8836" spans="8:8" s="32" customFormat="1" ht="12.75" customHeight="1" x14ac:dyDescent="0.2">
      <c r="H8836" s="36"/>
    </row>
    <row r="8837" spans="8:8" s="32" customFormat="1" ht="12.75" customHeight="1" x14ac:dyDescent="0.2">
      <c r="H8837" s="36"/>
    </row>
    <row r="8838" spans="8:8" s="32" customFormat="1" ht="12.75" customHeight="1" x14ac:dyDescent="0.2">
      <c r="H8838" s="36"/>
    </row>
    <row r="8839" spans="8:8" s="32" customFormat="1" ht="12.75" customHeight="1" x14ac:dyDescent="0.2">
      <c r="H8839" s="36"/>
    </row>
    <row r="8840" spans="8:8" s="32" customFormat="1" ht="12.75" customHeight="1" x14ac:dyDescent="0.2">
      <c r="H8840" s="36"/>
    </row>
    <row r="8841" spans="8:8" s="32" customFormat="1" ht="12.75" customHeight="1" x14ac:dyDescent="0.2">
      <c r="H8841" s="36"/>
    </row>
    <row r="8842" spans="8:8" s="32" customFormat="1" ht="12.75" customHeight="1" x14ac:dyDescent="0.2">
      <c r="H8842" s="36"/>
    </row>
    <row r="8843" spans="8:8" s="32" customFormat="1" ht="12.75" customHeight="1" x14ac:dyDescent="0.2">
      <c r="H8843" s="36"/>
    </row>
    <row r="8844" spans="8:8" s="32" customFormat="1" ht="12.75" customHeight="1" x14ac:dyDescent="0.2">
      <c r="H8844" s="36"/>
    </row>
    <row r="8845" spans="8:8" s="32" customFormat="1" ht="12.75" customHeight="1" x14ac:dyDescent="0.2">
      <c r="H8845" s="36"/>
    </row>
    <row r="8846" spans="8:8" s="32" customFormat="1" ht="12.75" customHeight="1" x14ac:dyDescent="0.2">
      <c r="H8846" s="36"/>
    </row>
    <row r="8847" spans="8:8" s="32" customFormat="1" ht="12.75" customHeight="1" x14ac:dyDescent="0.2">
      <c r="H8847" s="36"/>
    </row>
    <row r="8848" spans="8:8" s="32" customFormat="1" ht="12.75" customHeight="1" x14ac:dyDescent="0.2">
      <c r="H8848" s="36"/>
    </row>
    <row r="8849" spans="8:8" s="32" customFormat="1" ht="12.75" customHeight="1" x14ac:dyDescent="0.2">
      <c r="H8849" s="36"/>
    </row>
    <row r="8850" spans="8:8" s="32" customFormat="1" ht="12.75" customHeight="1" x14ac:dyDescent="0.2">
      <c r="H8850" s="36"/>
    </row>
    <row r="8851" spans="8:8" s="32" customFormat="1" ht="12.75" customHeight="1" x14ac:dyDescent="0.2">
      <c r="H8851" s="36"/>
    </row>
    <row r="8852" spans="8:8" s="32" customFormat="1" ht="12.75" customHeight="1" x14ac:dyDescent="0.2">
      <c r="H8852" s="36"/>
    </row>
    <row r="8853" spans="8:8" s="32" customFormat="1" ht="12.75" customHeight="1" x14ac:dyDescent="0.2">
      <c r="H8853" s="36"/>
    </row>
    <row r="8854" spans="8:8" s="32" customFormat="1" ht="12.75" customHeight="1" x14ac:dyDescent="0.2">
      <c r="H8854" s="36"/>
    </row>
    <row r="8855" spans="8:8" s="32" customFormat="1" ht="12.75" customHeight="1" x14ac:dyDescent="0.2">
      <c r="H8855" s="36"/>
    </row>
    <row r="8856" spans="8:8" s="32" customFormat="1" ht="12.75" customHeight="1" x14ac:dyDescent="0.2">
      <c r="H8856" s="36"/>
    </row>
    <row r="8857" spans="8:8" s="32" customFormat="1" ht="12.75" customHeight="1" x14ac:dyDescent="0.2">
      <c r="H8857" s="36"/>
    </row>
    <row r="8858" spans="8:8" s="32" customFormat="1" ht="12.75" customHeight="1" x14ac:dyDescent="0.2">
      <c r="H8858" s="36"/>
    </row>
    <row r="8859" spans="8:8" s="32" customFormat="1" ht="12.75" customHeight="1" x14ac:dyDescent="0.2">
      <c r="H8859" s="36"/>
    </row>
    <row r="8860" spans="8:8" s="32" customFormat="1" ht="12.75" customHeight="1" x14ac:dyDescent="0.2">
      <c r="H8860" s="36"/>
    </row>
    <row r="8861" spans="8:8" s="32" customFormat="1" ht="12.75" customHeight="1" x14ac:dyDescent="0.2">
      <c r="H8861" s="36"/>
    </row>
    <row r="8862" spans="8:8" s="32" customFormat="1" ht="12.75" customHeight="1" x14ac:dyDescent="0.2">
      <c r="H8862" s="36"/>
    </row>
    <row r="8863" spans="8:8" s="32" customFormat="1" ht="12.75" customHeight="1" x14ac:dyDescent="0.2">
      <c r="H8863" s="36"/>
    </row>
    <row r="8864" spans="8:8" s="32" customFormat="1" ht="12.75" customHeight="1" x14ac:dyDescent="0.2">
      <c r="H8864" s="36"/>
    </row>
    <row r="8865" spans="8:8" s="32" customFormat="1" ht="12.75" customHeight="1" x14ac:dyDescent="0.2">
      <c r="H8865" s="36"/>
    </row>
    <row r="8866" spans="8:8" s="32" customFormat="1" ht="12.75" customHeight="1" x14ac:dyDescent="0.2">
      <c r="H8866" s="36"/>
    </row>
    <row r="8867" spans="8:8" s="32" customFormat="1" ht="12.75" customHeight="1" x14ac:dyDescent="0.2">
      <c r="H8867" s="36"/>
    </row>
    <row r="8868" spans="8:8" s="32" customFormat="1" ht="12.75" customHeight="1" x14ac:dyDescent="0.2">
      <c r="H8868" s="36"/>
    </row>
    <row r="8869" spans="8:8" s="32" customFormat="1" ht="12.75" customHeight="1" x14ac:dyDescent="0.2">
      <c r="H8869" s="36"/>
    </row>
    <row r="8870" spans="8:8" s="32" customFormat="1" ht="12.75" customHeight="1" x14ac:dyDescent="0.2">
      <c r="H8870" s="36"/>
    </row>
    <row r="8871" spans="8:8" s="32" customFormat="1" ht="12.75" customHeight="1" x14ac:dyDescent="0.2">
      <c r="H8871" s="36"/>
    </row>
    <row r="8872" spans="8:8" s="32" customFormat="1" ht="12.75" customHeight="1" x14ac:dyDescent="0.2">
      <c r="H8872" s="36"/>
    </row>
    <row r="8873" spans="8:8" s="32" customFormat="1" ht="12.75" customHeight="1" x14ac:dyDescent="0.2">
      <c r="H8873" s="36"/>
    </row>
    <row r="8874" spans="8:8" s="32" customFormat="1" ht="12.75" customHeight="1" x14ac:dyDescent="0.2">
      <c r="H8874" s="36"/>
    </row>
    <row r="8875" spans="8:8" s="32" customFormat="1" ht="12.75" customHeight="1" x14ac:dyDescent="0.2">
      <c r="H8875" s="36"/>
    </row>
    <row r="8876" spans="8:8" s="32" customFormat="1" ht="12.75" customHeight="1" x14ac:dyDescent="0.2">
      <c r="H8876" s="36"/>
    </row>
    <row r="8877" spans="8:8" s="32" customFormat="1" ht="12.75" customHeight="1" x14ac:dyDescent="0.2">
      <c r="H8877" s="36"/>
    </row>
    <row r="8878" spans="8:8" s="32" customFormat="1" ht="12.75" customHeight="1" x14ac:dyDescent="0.2">
      <c r="H8878" s="36"/>
    </row>
    <row r="8879" spans="8:8" s="32" customFormat="1" ht="12.75" customHeight="1" x14ac:dyDescent="0.2">
      <c r="H8879" s="36"/>
    </row>
    <row r="8880" spans="8:8" s="32" customFormat="1" ht="12.75" customHeight="1" x14ac:dyDescent="0.2">
      <c r="H8880" s="36"/>
    </row>
    <row r="8881" spans="8:8" s="32" customFormat="1" ht="12.75" customHeight="1" x14ac:dyDescent="0.2">
      <c r="H8881" s="36"/>
    </row>
    <row r="8882" spans="8:8" s="32" customFormat="1" ht="12.75" customHeight="1" x14ac:dyDescent="0.2">
      <c r="H8882" s="36"/>
    </row>
    <row r="8883" spans="8:8" s="32" customFormat="1" ht="12.75" customHeight="1" x14ac:dyDescent="0.2">
      <c r="H8883" s="36"/>
    </row>
    <row r="8884" spans="8:8" s="32" customFormat="1" ht="12.75" customHeight="1" x14ac:dyDescent="0.2">
      <c r="H8884" s="36"/>
    </row>
    <row r="8885" spans="8:8" s="32" customFormat="1" ht="12.75" customHeight="1" x14ac:dyDescent="0.2">
      <c r="H8885" s="36"/>
    </row>
    <row r="8886" spans="8:8" s="32" customFormat="1" ht="12.75" customHeight="1" x14ac:dyDescent="0.2">
      <c r="H8886" s="36"/>
    </row>
    <row r="8887" spans="8:8" s="32" customFormat="1" ht="12.75" customHeight="1" x14ac:dyDescent="0.2">
      <c r="H8887" s="36"/>
    </row>
    <row r="8888" spans="8:8" s="32" customFormat="1" ht="12.75" customHeight="1" x14ac:dyDescent="0.2">
      <c r="H8888" s="36"/>
    </row>
    <row r="8889" spans="8:8" s="32" customFormat="1" ht="12.75" customHeight="1" x14ac:dyDescent="0.2">
      <c r="H8889" s="36"/>
    </row>
    <row r="8890" spans="8:8" s="32" customFormat="1" ht="12.75" customHeight="1" x14ac:dyDescent="0.2">
      <c r="H8890" s="36"/>
    </row>
    <row r="8891" spans="8:8" s="32" customFormat="1" ht="12.75" customHeight="1" x14ac:dyDescent="0.2">
      <c r="H8891" s="36"/>
    </row>
    <row r="8892" spans="8:8" s="32" customFormat="1" ht="12.75" customHeight="1" x14ac:dyDescent="0.2">
      <c r="H8892" s="36"/>
    </row>
    <row r="8893" spans="8:8" s="32" customFormat="1" ht="12.75" customHeight="1" x14ac:dyDescent="0.2">
      <c r="H8893" s="36"/>
    </row>
    <row r="8894" spans="8:8" s="32" customFormat="1" ht="12.75" customHeight="1" x14ac:dyDescent="0.2">
      <c r="H8894" s="36"/>
    </row>
    <row r="8895" spans="8:8" s="32" customFormat="1" ht="12.75" customHeight="1" x14ac:dyDescent="0.2">
      <c r="H8895" s="36"/>
    </row>
    <row r="8896" spans="8:8" s="32" customFormat="1" ht="12.75" customHeight="1" x14ac:dyDescent="0.2">
      <c r="H8896" s="36"/>
    </row>
    <row r="8897" spans="8:8" s="32" customFormat="1" ht="12.75" customHeight="1" x14ac:dyDescent="0.2">
      <c r="H8897" s="36"/>
    </row>
    <row r="8898" spans="8:8" s="32" customFormat="1" ht="12.75" customHeight="1" x14ac:dyDescent="0.2">
      <c r="H8898" s="36"/>
    </row>
    <row r="8899" spans="8:8" s="32" customFormat="1" ht="12.75" customHeight="1" x14ac:dyDescent="0.2">
      <c r="H8899" s="36"/>
    </row>
    <row r="8900" spans="8:8" s="32" customFormat="1" ht="12.75" customHeight="1" x14ac:dyDescent="0.2">
      <c r="H8900" s="36"/>
    </row>
    <row r="8901" spans="8:8" s="32" customFormat="1" ht="12.75" customHeight="1" x14ac:dyDescent="0.2">
      <c r="H8901" s="36"/>
    </row>
    <row r="8902" spans="8:8" s="32" customFormat="1" ht="12.75" customHeight="1" x14ac:dyDescent="0.2">
      <c r="H8902" s="36"/>
    </row>
    <row r="8903" spans="8:8" s="32" customFormat="1" ht="12.75" customHeight="1" x14ac:dyDescent="0.2">
      <c r="H8903" s="36"/>
    </row>
    <row r="8904" spans="8:8" s="32" customFormat="1" ht="12.75" customHeight="1" x14ac:dyDescent="0.2">
      <c r="H8904" s="36"/>
    </row>
    <row r="8905" spans="8:8" s="32" customFormat="1" ht="12.75" customHeight="1" x14ac:dyDescent="0.2">
      <c r="H8905" s="36"/>
    </row>
    <row r="8906" spans="8:8" s="32" customFormat="1" ht="12.75" customHeight="1" x14ac:dyDescent="0.2">
      <c r="H8906" s="36"/>
    </row>
    <row r="8907" spans="8:8" s="32" customFormat="1" ht="12.75" customHeight="1" x14ac:dyDescent="0.2">
      <c r="H8907" s="36"/>
    </row>
    <row r="8908" spans="8:8" s="32" customFormat="1" ht="12.75" customHeight="1" x14ac:dyDescent="0.2">
      <c r="H8908" s="36"/>
    </row>
    <row r="8909" spans="8:8" s="32" customFormat="1" ht="12.75" customHeight="1" x14ac:dyDescent="0.2">
      <c r="H8909" s="36"/>
    </row>
    <row r="8910" spans="8:8" s="32" customFormat="1" ht="12.75" customHeight="1" x14ac:dyDescent="0.2">
      <c r="H8910" s="36"/>
    </row>
    <row r="8911" spans="8:8" s="32" customFormat="1" ht="12.75" customHeight="1" x14ac:dyDescent="0.2">
      <c r="H8911" s="36"/>
    </row>
    <row r="8912" spans="8:8" s="32" customFormat="1" ht="12.75" customHeight="1" x14ac:dyDescent="0.2">
      <c r="H8912" s="36"/>
    </row>
    <row r="8913" spans="8:8" s="32" customFormat="1" ht="12.75" customHeight="1" x14ac:dyDescent="0.2">
      <c r="H8913" s="36"/>
    </row>
    <row r="8914" spans="8:8" s="32" customFormat="1" ht="12.75" customHeight="1" x14ac:dyDescent="0.2">
      <c r="H8914" s="36"/>
    </row>
    <row r="8915" spans="8:8" s="32" customFormat="1" ht="12.75" customHeight="1" x14ac:dyDescent="0.2">
      <c r="H8915" s="36"/>
    </row>
    <row r="8916" spans="8:8" s="32" customFormat="1" ht="12.75" customHeight="1" x14ac:dyDescent="0.2">
      <c r="H8916" s="36"/>
    </row>
    <row r="8917" spans="8:8" s="32" customFormat="1" ht="12.75" customHeight="1" x14ac:dyDescent="0.2">
      <c r="H8917" s="36"/>
    </row>
    <row r="8918" spans="8:8" s="32" customFormat="1" ht="12.75" customHeight="1" x14ac:dyDescent="0.2">
      <c r="H8918" s="36"/>
    </row>
    <row r="8919" spans="8:8" s="32" customFormat="1" ht="12.75" customHeight="1" x14ac:dyDescent="0.2">
      <c r="H8919" s="36"/>
    </row>
    <row r="8920" spans="8:8" s="32" customFormat="1" ht="12.75" customHeight="1" x14ac:dyDescent="0.2">
      <c r="H8920" s="36"/>
    </row>
    <row r="8921" spans="8:8" s="32" customFormat="1" ht="12.75" customHeight="1" x14ac:dyDescent="0.2">
      <c r="H8921" s="36"/>
    </row>
    <row r="8922" spans="8:8" s="32" customFormat="1" ht="12.75" customHeight="1" x14ac:dyDescent="0.2">
      <c r="H8922" s="36"/>
    </row>
    <row r="8923" spans="8:8" s="32" customFormat="1" ht="12.75" customHeight="1" x14ac:dyDescent="0.2">
      <c r="H8923" s="36"/>
    </row>
    <row r="8924" spans="8:8" s="32" customFormat="1" ht="12.75" customHeight="1" x14ac:dyDescent="0.2">
      <c r="H8924" s="36"/>
    </row>
    <row r="8925" spans="8:8" s="32" customFormat="1" ht="12.75" customHeight="1" x14ac:dyDescent="0.2">
      <c r="H8925" s="36"/>
    </row>
    <row r="8926" spans="8:8" s="32" customFormat="1" ht="12.75" customHeight="1" x14ac:dyDescent="0.2">
      <c r="H8926" s="36"/>
    </row>
    <row r="8927" spans="8:8" s="32" customFormat="1" ht="12.75" customHeight="1" x14ac:dyDescent="0.2">
      <c r="H8927" s="36"/>
    </row>
    <row r="8928" spans="8:8" s="32" customFormat="1" ht="12.75" customHeight="1" x14ac:dyDescent="0.2">
      <c r="H8928" s="36"/>
    </row>
    <row r="8929" spans="8:8" s="32" customFormat="1" ht="12.75" customHeight="1" x14ac:dyDescent="0.2">
      <c r="H8929" s="36"/>
    </row>
    <row r="8930" spans="8:8" s="32" customFormat="1" ht="12.75" customHeight="1" x14ac:dyDescent="0.2">
      <c r="H8930" s="36"/>
    </row>
    <row r="8931" spans="8:8" s="32" customFormat="1" ht="12.75" customHeight="1" x14ac:dyDescent="0.2">
      <c r="H8931" s="36"/>
    </row>
    <row r="8932" spans="8:8" s="32" customFormat="1" ht="12.75" customHeight="1" x14ac:dyDescent="0.2">
      <c r="H8932" s="36"/>
    </row>
    <row r="8933" spans="8:8" s="32" customFormat="1" ht="12.75" customHeight="1" x14ac:dyDescent="0.2">
      <c r="H8933" s="36"/>
    </row>
    <row r="8934" spans="8:8" s="32" customFormat="1" ht="12.75" customHeight="1" x14ac:dyDescent="0.2">
      <c r="H8934" s="36"/>
    </row>
    <row r="8935" spans="8:8" s="32" customFormat="1" ht="12.75" customHeight="1" x14ac:dyDescent="0.2">
      <c r="H8935" s="36"/>
    </row>
    <row r="8936" spans="8:8" s="32" customFormat="1" ht="12.75" customHeight="1" x14ac:dyDescent="0.2">
      <c r="H8936" s="36"/>
    </row>
    <row r="8937" spans="8:8" s="32" customFormat="1" ht="12.75" customHeight="1" x14ac:dyDescent="0.2">
      <c r="H8937" s="36"/>
    </row>
    <row r="8938" spans="8:8" s="32" customFormat="1" ht="12.75" customHeight="1" x14ac:dyDescent="0.2">
      <c r="H8938" s="36"/>
    </row>
    <row r="8939" spans="8:8" s="32" customFormat="1" ht="12.75" customHeight="1" x14ac:dyDescent="0.2">
      <c r="H8939" s="36"/>
    </row>
    <row r="8940" spans="8:8" s="32" customFormat="1" ht="12.75" customHeight="1" x14ac:dyDescent="0.2">
      <c r="H8940" s="36"/>
    </row>
    <row r="8941" spans="8:8" s="32" customFormat="1" ht="12.75" customHeight="1" x14ac:dyDescent="0.2">
      <c r="H8941" s="36"/>
    </row>
    <row r="8942" spans="8:8" s="32" customFormat="1" ht="12.75" customHeight="1" x14ac:dyDescent="0.2">
      <c r="H8942" s="36"/>
    </row>
    <row r="8943" spans="8:8" s="32" customFormat="1" ht="12.75" customHeight="1" x14ac:dyDescent="0.2">
      <c r="H8943" s="36"/>
    </row>
    <row r="8944" spans="8:8" s="32" customFormat="1" ht="12.75" customHeight="1" x14ac:dyDescent="0.2">
      <c r="H8944" s="36"/>
    </row>
    <row r="8945" spans="8:8" s="32" customFormat="1" ht="12.75" customHeight="1" x14ac:dyDescent="0.2">
      <c r="H8945" s="36"/>
    </row>
    <row r="8946" spans="8:8" s="32" customFormat="1" ht="12.75" customHeight="1" x14ac:dyDescent="0.2">
      <c r="H8946" s="36"/>
    </row>
    <row r="8947" spans="8:8" s="32" customFormat="1" ht="12.75" customHeight="1" x14ac:dyDescent="0.2">
      <c r="H8947" s="36"/>
    </row>
    <row r="8948" spans="8:8" s="32" customFormat="1" ht="12.75" customHeight="1" x14ac:dyDescent="0.2">
      <c r="H8948" s="36"/>
    </row>
    <row r="8949" spans="8:8" s="32" customFormat="1" ht="12.75" customHeight="1" x14ac:dyDescent="0.2">
      <c r="H8949" s="36"/>
    </row>
    <row r="8950" spans="8:8" s="32" customFormat="1" ht="12.75" customHeight="1" x14ac:dyDescent="0.2">
      <c r="H8950" s="36"/>
    </row>
    <row r="8951" spans="8:8" s="32" customFormat="1" ht="12.75" customHeight="1" x14ac:dyDescent="0.2">
      <c r="H8951" s="36"/>
    </row>
    <row r="8952" spans="8:8" s="32" customFormat="1" ht="12.75" customHeight="1" x14ac:dyDescent="0.2">
      <c r="H8952" s="36"/>
    </row>
    <row r="8953" spans="8:8" s="32" customFormat="1" ht="12.75" customHeight="1" x14ac:dyDescent="0.2">
      <c r="H8953" s="36"/>
    </row>
    <row r="8954" spans="8:8" s="32" customFormat="1" ht="12.75" customHeight="1" x14ac:dyDescent="0.2">
      <c r="H8954" s="36"/>
    </row>
    <row r="8955" spans="8:8" s="32" customFormat="1" ht="12.75" customHeight="1" x14ac:dyDescent="0.2">
      <c r="H8955" s="36"/>
    </row>
    <row r="8956" spans="8:8" s="32" customFormat="1" ht="12.75" customHeight="1" x14ac:dyDescent="0.2">
      <c r="H8956" s="36"/>
    </row>
    <row r="8957" spans="8:8" s="32" customFormat="1" ht="12.75" customHeight="1" x14ac:dyDescent="0.2">
      <c r="H8957" s="36"/>
    </row>
    <row r="8958" spans="8:8" s="32" customFormat="1" ht="12.75" customHeight="1" x14ac:dyDescent="0.2">
      <c r="H8958" s="36"/>
    </row>
    <row r="8959" spans="8:8" s="32" customFormat="1" ht="12.75" customHeight="1" x14ac:dyDescent="0.2">
      <c r="H8959" s="36"/>
    </row>
    <row r="8960" spans="8:8" s="32" customFormat="1" ht="12.75" customHeight="1" x14ac:dyDescent="0.2">
      <c r="H8960" s="36"/>
    </row>
    <row r="8961" spans="8:8" s="32" customFormat="1" ht="12.75" customHeight="1" x14ac:dyDescent="0.2">
      <c r="H8961" s="36"/>
    </row>
    <row r="8962" spans="8:8" s="32" customFormat="1" ht="12.75" customHeight="1" x14ac:dyDescent="0.2">
      <c r="H8962" s="36"/>
    </row>
    <row r="8963" spans="8:8" s="32" customFormat="1" ht="12.75" customHeight="1" x14ac:dyDescent="0.2">
      <c r="H8963" s="36"/>
    </row>
    <row r="8964" spans="8:8" s="32" customFormat="1" ht="12.75" customHeight="1" x14ac:dyDescent="0.2">
      <c r="H8964" s="36"/>
    </row>
    <row r="8965" spans="8:8" s="32" customFormat="1" ht="12.75" customHeight="1" x14ac:dyDescent="0.2">
      <c r="H8965" s="36"/>
    </row>
    <row r="8966" spans="8:8" s="32" customFormat="1" ht="12.75" customHeight="1" x14ac:dyDescent="0.2">
      <c r="H8966" s="36"/>
    </row>
    <row r="8967" spans="8:8" s="32" customFormat="1" ht="12.75" customHeight="1" x14ac:dyDescent="0.2">
      <c r="H8967" s="36"/>
    </row>
    <row r="8968" spans="8:8" s="32" customFormat="1" ht="12.75" customHeight="1" x14ac:dyDescent="0.2">
      <c r="H8968" s="36"/>
    </row>
    <row r="8969" spans="8:8" s="32" customFormat="1" ht="12.75" customHeight="1" x14ac:dyDescent="0.2">
      <c r="H8969" s="36"/>
    </row>
    <row r="8970" spans="8:8" s="32" customFormat="1" ht="12.75" customHeight="1" x14ac:dyDescent="0.2">
      <c r="H8970" s="36"/>
    </row>
    <row r="8971" spans="8:8" s="32" customFormat="1" ht="12.75" customHeight="1" x14ac:dyDescent="0.2">
      <c r="H8971" s="36"/>
    </row>
    <row r="8972" spans="8:8" s="32" customFormat="1" ht="12.75" customHeight="1" x14ac:dyDescent="0.2">
      <c r="H8972" s="36"/>
    </row>
    <row r="8973" spans="8:8" s="32" customFormat="1" ht="12.75" customHeight="1" x14ac:dyDescent="0.2">
      <c r="H8973" s="36"/>
    </row>
    <row r="8974" spans="8:8" s="32" customFormat="1" ht="12.75" customHeight="1" x14ac:dyDescent="0.2">
      <c r="H8974" s="36"/>
    </row>
    <row r="8975" spans="8:8" s="32" customFormat="1" ht="12.75" customHeight="1" x14ac:dyDescent="0.2">
      <c r="H8975" s="36"/>
    </row>
    <row r="8976" spans="8:8" s="32" customFormat="1" ht="12.75" customHeight="1" x14ac:dyDescent="0.2">
      <c r="H8976" s="36"/>
    </row>
    <row r="8977" spans="8:8" s="32" customFormat="1" ht="12.75" customHeight="1" x14ac:dyDescent="0.2">
      <c r="H8977" s="36"/>
    </row>
    <row r="8978" spans="8:8" s="32" customFormat="1" ht="12.75" customHeight="1" x14ac:dyDescent="0.2">
      <c r="H8978" s="36"/>
    </row>
    <row r="8979" spans="8:8" s="32" customFormat="1" ht="12.75" customHeight="1" x14ac:dyDescent="0.2">
      <c r="H8979" s="36"/>
    </row>
    <row r="8980" spans="8:8" s="32" customFormat="1" ht="12.75" customHeight="1" x14ac:dyDescent="0.2">
      <c r="H8980" s="36"/>
    </row>
    <row r="8981" spans="8:8" s="32" customFormat="1" ht="12.75" customHeight="1" x14ac:dyDescent="0.2">
      <c r="H8981" s="36"/>
    </row>
    <row r="8982" spans="8:8" s="32" customFormat="1" ht="12.75" customHeight="1" x14ac:dyDescent="0.2">
      <c r="H8982" s="36"/>
    </row>
    <row r="8983" spans="8:8" s="32" customFormat="1" ht="12.75" customHeight="1" x14ac:dyDescent="0.2">
      <c r="H8983" s="36"/>
    </row>
    <row r="8984" spans="8:8" s="32" customFormat="1" ht="12.75" customHeight="1" x14ac:dyDescent="0.2">
      <c r="H8984" s="36"/>
    </row>
    <row r="8985" spans="8:8" s="32" customFormat="1" ht="12.75" customHeight="1" x14ac:dyDescent="0.2">
      <c r="H8985" s="36"/>
    </row>
    <row r="8986" spans="8:8" s="32" customFormat="1" ht="12.75" customHeight="1" x14ac:dyDescent="0.2">
      <c r="H8986" s="36"/>
    </row>
    <row r="8987" spans="8:8" s="32" customFormat="1" ht="12.75" customHeight="1" x14ac:dyDescent="0.2">
      <c r="H8987" s="36"/>
    </row>
    <row r="8988" spans="8:8" s="32" customFormat="1" ht="12.75" customHeight="1" x14ac:dyDescent="0.2">
      <c r="H8988" s="36"/>
    </row>
    <row r="8989" spans="8:8" s="32" customFormat="1" ht="12.75" customHeight="1" x14ac:dyDescent="0.2">
      <c r="H8989" s="36"/>
    </row>
    <row r="8990" spans="8:8" s="32" customFormat="1" ht="12.75" customHeight="1" x14ac:dyDescent="0.2">
      <c r="H8990" s="36"/>
    </row>
    <row r="8991" spans="8:8" s="32" customFormat="1" ht="12.75" customHeight="1" x14ac:dyDescent="0.2">
      <c r="H8991" s="36"/>
    </row>
    <row r="8992" spans="8:8" s="32" customFormat="1" ht="12.75" customHeight="1" x14ac:dyDescent="0.2">
      <c r="H8992" s="36"/>
    </row>
    <row r="8993" spans="8:8" s="32" customFormat="1" ht="12.75" customHeight="1" x14ac:dyDescent="0.2">
      <c r="H8993" s="36"/>
    </row>
    <row r="8994" spans="8:8" s="32" customFormat="1" ht="12.75" customHeight="1" x14ac:dyDescent="0.2">
      <c r="H8994" s="36"/>
    </row>
    <row r="8995" spans="8:8" s="32" customFormat="1" ht="12.75" customHeight="1" x14ac:dyDescent="0.2">
      <c r="H8995" s="36"/>
    </row>
    <row r="8996" spans="8:8" s="32" customFormat="1" ht="12.75" customHeight="1" x14ac:dyDescent="0.2">
      <c r="H8996" s="36"/>
    </row>
    <row r="8997" spans="8:8" s="32" customFormat="1" ht="12.75" customHeight="1" x14ac:dyDescent="0.2">
      <c r="H8997" s="36"/>
    </row>
    <row r="8998" spans="8:8" s="32" customFormat="1" ht="12.75" customHeight="1" x14ac:dyDescent="0.2">
      <c r="H8998" s="36"/>
    </row>
    <row r="8999" spans="8:8" s="32" customFormat="1" ht="12.75" customHeight="1" x14ac:dyDescent="0.2">
      <c r="H8999" s="36"/>
    </row>
    <row r="9000" spans="8:8" s="32" customFormat="1" ht="12.75" customHeight="1" x14ac:dyDescent="0.2">
      <c r="H9000" s="36"/>
    </row>
    <row r="9001" spans="8:8" s="32" customFormat="1" ht="12.75" customHeight="1" x14ac:dyDescent="0.2">
      <c r="H9001" s="36"/>
    </row>
    <row r="9002" spans="8:8" s="32" customFormat="1" ht="12.75" customHeight="1" x14ac:dyDescent="0.2">
      <c r="H9002" s="36"/>
    </row>
    <row r="9003" spans="8:8" s="32" customFormat="1" ht="12.75" customHeight="1" x14ac:dyDescent="0.2">
      <c r="H9003" s="36"/>
    </row>
    <row r="9004" spans="8:8" s="32" customFormat="1" ht="12.75" customHeight="1" x14ac:dyDescent="0.2">
      <c r="H9004" s="36"/>
    </row>
    <row r="9005" spans="8:8" s="32" customFormat="1" ht="12.75" customHeight="1" x14ac:dyDescent="0.2">
      <c r="H9005" s="36"/>
    </row>
    <row r="9006" spans="8:8" s="32" customFormat="1" ht="12.75" customHeight="1" x14ac:dyDescent="0.2">
      <c r="H9006" s="36"/>
    </row>
    <row r="9007" spans="8:8" s="32" customFormat="1" ht="12.75" customHeight="1" x14ac:dyDescent="0.2">
      <c r="H9007" s="36"/>
    </row>
    <row r="9008" spans="8:8" s="32" customFormat="1" ht="12.75" customHeight="1" x14ac:dyDescent="0.2">
      <c r="H9008" s="36"/>
    </row>
    <row r="9009" spans="8:8" s="32" customFormat="1" ht="12.75" customHeight="1" x14ac:dyDescent="0.2">
      <c r="H9009" s="36"/>
    </row>
    <row r="9010" spans="8:8" s="32" customFormat="1" ht="12.75" customHeight="1" x14ac:dyDescent="0.2">
      <c r="H9010" s="36"/>
    </row>
    <row r="9011" spans="8:8" s="32" customFormat="1" ht="12.75" customHeight="1" x14ac:dyDescent="0.2">
      <c r="H9011" s="36"/>
    </row>
    <row r="9012" spans="8:8" s="32" customFormat="1" ht="12.75" customHeight="1" x14ac:dyDescent="0.2">
      <c r="H9012" s="36"/>
    </row>
    <row r="9013" spans="8:8" s="32" customFormat="1" ht="12.75" customHeight="1" x14ac:dyDescent="0.2">
      <c r="H9013" s="36"/>
    </row>
    <row r="9014" spans="8:8" s="32" customFormat="1" ht="12.75" customHeight="1" x14ac:dyDescent="0.2">
      <c r="H9014" s="36"/>
    </row>
    <row r="9015" spans="8:8" s="32" customFormat="1" ht="12.75" customHeight="1" x14ac:dyDescent="0.2">
      <c r="H9015" s="36"/>
    </row>
    <row r="9016" spans="8:8" s="32" customFormat="1" ht="12.75" customHeight="1" x14ac:dyDescent="0.2">
      <c r="H9016" s="36"/>
    </row>
    <row r="9017" spans="8:8" s="32" customFormat="1" ht="12.75" customHeight="1" x14ac:dyDescent="0.2">
      <c r="H9017" s="36"/>
    </row>
    <row r="9018" spans="8:8" s="32" customFormat="1" ht="12.75" customHeight="1" x14ac:dyDescent="0.2">
      <c r="H9018" s="36"/>
    </row>
    <row r="9019" spans="8:8" s="32" customFormat="1" ht="12.75" customHeight="1" x14ac:dyDescent="0.2">
      <c r="H9019" s="36"/>
    </row>
    <row r="9020" spans="8:8" s="32" customFormat="1" ht="12.75" customHeight="1" x14ac:dyDescent="0.2">
      <c r="H9020" s="36"/>
    </row>
    <row r="9021" spans="8:8" s="32" customFormat="1" ht="12.75" customHeight="1" x14ac:dyDescent="0.2">
      <c r="H9021" s="36"/>
    </row>
    <row r="9022" spans="8:8" s="32" customFormat="1" ht="12.75" customHeight="1" x14ac:dyDescent="0.2">
      <c r="H9022" s="36"/>
    </row>
    <row r="9023" spans="8:8" s="32" customFormat="1" ht="12.75" customHeight="1" x14ac:dyDescent="0.2">
      <c r="H9023" s="36"/>
    </row>
    <row r="9024" spans="8:8" s="32" customFormat="1" ht="12.75" customHeight="1" x14ac:dyDescent="0.2">
      <c r="H9024" s="36"/>
    </row>
    <row r="9025" spans="8:8" s="32" customFormat="1" ht="12.75" customHeight="1" x14ac:dyDescent="0.2">
      <c r="H9025" s="36"/>
    </row>
    <row r="9026" spans="8:8" s="32" customFormat="1" ht="12.75" customHeight="1" x14ac:dyDescent="0.2">
      <c r="H9026" s="36"/>
    </row>
    <row r="9027" spans="8:8" s="32" customFormat="1" ht="12.75" customHeight="1" x14ac:dyDescent="0.2">
      <c r="H9027" s="36"/>
    </row>
    <row r="9028" spans="8:8" s="32" customFormat="1" ht="12.75" customHeight="1" x14ac:dyDescent="0.2">
      <c r="H9028" s="36"/>
    </row>
    <row r="9029" spans="8:8" s="32" customFormat="1" ht="12.75" customHeight="1" x14ac:dyDescent="0.2">
      <c r="H9029" s="36"/>
    </row>
    <row r="9030" spans="8:8" s="32" customFormat="1" ht="12.75" customHeight="1" x14ac:dyDescent="0.2">
      <c r="H9030" s="36"/>
    </row>
    <row r="9031" spans="8:8" s="32" customFormat="1" ht="12.75" customHeight="1" x14ac:dyDescent="0.2">
      <c r="H9031" s="36"/>
    </row>
    <row r="9032" spans="8:8" s="32" customFormat="1" ht="12.75" customHeight="1" x14ac:dyDescent="0.2">
      <c r="H9032" s="36"/>
    </row>
    <row r="9033" spans="8:8" s="32" customFormat="1" ht="12.75" customHeight="1" x14ac:dyDescent="0.2">
      <c r="H9033" s="36"/>
    </row>
    <row r="9034" spans="8:8" s="32" customFormat="1" ht="12.75" customHeight="1" x14ac:dyDescent="0.2">
      <c r="H9034" s="36"/>
    </row>
    <row r="9035" spans="8:8" s="32" customFormat="1" ht="12.75" customHeight="1" x14ac:dyDescent="0.2">
      <c r="H9035" s="36"/>
    </row>
    <row r="9036" spans="8:8" s="32" customFormat="1" ht="12.75" customHeight="1" x14ac:dyDescent="0.2">
      <c r="H9036" s="36"/>
    </row>
    <row r="9037" spans="8:8" s="32" customFormat="1" ht="12.75" customHeight="1" x14ac:dyDescent="0.2">
      <c r="H9037" s="36"/>
    </row>
    <row r="9038" spans="8:8" s="32" customFormat="1" ht="12.75" customHeight="1" x14ac:dyDescent="0.2">
      <c r="H9038" s="36"/>
    </row>
    <row r="9039" spans="8:8" s="32" customFormat="1" ht="12.75" customHeight="1" x14ac:dyDescent="0.2">
      <c r="H9039" s="36"/>
    </row>
    <row r="9040" spans="8:8" s="32" customFormat="1" ht="12.75" customHeight="1" x14ac:dyDescent="0.2">
      <c r="H9040" s="36"/>
    </row>
    <row r="9041" spans="8:8" s="32" customFormat="1" ht="12.75" customHeight="1" x14ac:dyDescent="0.2">
      <c r="H9041" s="36"/>
    </row>
    <row r="9042" spans="8:8" s="32" customFormat="1" ht="12.75" customHeight="1" x14ac:dyDescent="0.2">
      <c r="H9042" s="36"/>
    </row>
    <row r="9043" spans="8:8" s="32" customFormat="1" ht="12.75" customHeight="1" x14ac:dyDescent="0.2">
      <c r="H9043" s="36"/>
    </row>
    <row r="9044" spans="8:8" s="32" customFormat="1" ht="12.75" customHeight="1" x14ac:dyDescent="0.2">
      <c r="H9044" s="36"/>
    </row>
    <row r="9045" spans="8:8" s="32" customFormat="1" ht="12.75" customHeight="1" x14ac:dyDescent="0.2">
      <c r="H9045" s="36"/>
    </row>
    <row r="9046" spans="8:8" s="32" customFormat="1" ht="12.75" customHeight="1" x14ac:dyDescent="0.2">
      <c r="H9046" s="36"/>
    </row>
    <row r="9047" spans="8:8" s="32" customFormat="1" ht="12.75" customHeight="1" x14ac:dyDescent="0.2">
      <c r="H9047" s="36"/>
    </row>
    <row r="9048" spans="8:8" s="32" customFormat="1" ht="12.75" customHeight="1" x14ac:dyDescent="0.2">
      <c r="H9048" s="36"/>
    </row>
    <row r="9049" spans="8:8" s="32" customFormat="1" ht="12.75" customHeight="1" x14ac:dyDescent="0.2">
      <c r="H9049" s="36"/>
    </row>
    <row r="9050" spans="8:8" s="32" customFormat="1" ht="12.75" customHeight="1" x14ac:dyDescent="0.2">
      <c r="H9050" s="36"/>
    </row>
    <row r="9051" spans="8:8" s="32" customFormat="1" ht="12.75" customHeight="1" x14ac:dyDescent="0.2">
      <c r="H9051" s="36"/>
    </row>
    <row r="9052" spans="8:8" s="32" customFormat="1" ht="12.75" customHeight="1" x14ac:dyDescent="0.2">
      <c r="H9052" s="36"/>
    </row>
    <row r="9053" spans="8:8" s="32" customFormat="1" ht="12.75" customHeight="1" x14ac:dyDescent="0.2">
      <c r="H9053" s="36"/>
    </row>
    <row r="9054" spans="8:8" s="32" customFormat="1" ht="12.75" customHeight="1" x14ac:dyDescent="0.2">
      <c r="H9054" s="36"/>
    </row>
    <row r="9055" spans="8:8" s="32" customFormat="1" ht="12.75" customHeight="1" x14ac:dyDescent="0.2">
      <c r="H9055" s="36"/>
    </row>
    <row r="9056" spans="8:8" s="32" customFormat="1" ht="12.75" customHeight="1" x14ac:dyDescent="0.2">
      <c r="H9056" s="36"/>
    </row>
    <row r="9057" spans="8:8" s="32" customFormat="1" ht="12.75" customHeight="1" x14ac:dyDescent="0.2">
      <c r="H9057" s="36"/>
    </row>
    <row r="9058" spans="8:8" s="32" customFormat="1" ht="12.75" customHeight="1" x14ac:dyDescent="0.2">
      <c r="H9058" s="36"/>
    </row>
    <row r="9059" spans="8:8" s="32" customFormat="1" ht="12.75" customHeight="1" x14ac:dyDescent="0.2">
      <c r="H9059" s="36"/>
    </row>
    <row r="9060" spans="8:8" s="32" customFormat="1" ht="12.75" customHeight="1" x14ac:dyDescent="0.2">
      <c r="H9060" s="36"/>
    </row>
    <row r="9061" spans="8:8" s="32" customFormat="1" ht="12.75" customHeight="1" x14ac:dyDescent="0.2">
      <c r="H9061" s="36"/>
    </row>
    <row r="9062" spans="8:8" s="32" customFormat="1" ht="12.75" customHeight="1" x14ac:dyDescent="0.2">
      <c r="H9062" s="36"/>
    </row>
    <row r="9063" spans="8:8" s="32" customFormat="1" ht="12.75" customHeight="1" x14ac:dyDescent="0.2">
      <c r="H9063" s="36"/>
    </row>
    <row r="9064" spans="8:8" s="32" customFormat="1" ht="12.75" customHeight="1" x14ac:dyDescent="0.2">
      <c r="H9064" s="36"/>
    </row>
    <row r="9065" spans="8:8" s="32" customFormat="1" ht="12.75" customHeight="1" x14ac:dyDescent="0.2">
      <c r="H9065" s="36"/>
    </row>
    <row r="9066" spans="8:8" s="32" customFormat="1" ht="12.75" customHeight="1" x14ac:dyDescent="0.2">
      <c r="H9066" s="36"/>
    </row>
    <row r="9067" spans="8:8" s="32" customFormat="1" ht="12.75" customHeight="1" x14ac:dyDescent="0.2">
      <c r="H9067" s="36"/>
    </row>
    <row r="9068" spans="8:8" s="32" customFormat="1" ht="12.75" customHeight="1" x14ac:dyDescent="0.2">
      <c r="H9068" s="36"/>
    </row>
    <row r="9069" spans="8:8" s="32" customFormat="1" ht="12.75" customHeight="1" x14ac:dyDescent="0.2">
      <c r="H9069" s="36"/>
    </row>
    <row r="9070" spans="8:8" s="32" customFormat="1" ht="12.75" customHeight="1" x14ac:dyDescent="0.2">
      <c r="H9070" s="36"/>
    </row>
    <row r="9071" spans="8:8" s="32" customFormat="1" ht="12.75" customHeight="1" x14ac:dyDescent="0.2">
      <c r="H9071" s="36"/>
    </row>
    <row r="9072" spans="8:8" s="32" customFormat="1" ht="12.75" customHeight="1" x14ac:dyDescent="0.2">
      <c r="H9072" s="36"/>
    </row>
    <row r="9073" spans="8:8" s="32" customFormat="1" ht="12.75" customHeight="1" x14ac:dyDescent="0.2">
      <c r="H9073" s="36"/>
    </row>
    <row r="9074" spans="8:8" s="32" customFormat="1" ht="12.75" customHeight="1" x14ac:dyDescent="0.2">
      <c r="H9074" s="36"/>
    </row>
    <row r="9075" spans="8:8" s="32" customFormat="1" ht="12.75" customHeight="1" x14ac:dyDescent="0.2">
      <c r="H9075" s="36"/>
    </row>
    <row r="9076" spans="8:8" s="32" customFormat="1" ht="12.75" customHeight="1" x14ac:dyDescent="0.2">
      <c r="H9076" s="36"/>
    </row>
    <row r="9077" spans="8:8" s="32" customFormat="1" ht="12.75" customHeight="1" x14ac:dyDescent="0.2">
      <c r="H9077" s="36"/>
    </row>
    <row r="9078" spans="8:8" s="32" customFormat="1" ht="12.75" customHeight="1" x14ac:dyDescent="0.2">
      <c r="H9078" s="36"/>
    </row>
    <row r="9079" spans="8:8" s="32" customFormat="1" ht="12.75" customHeight="1" x14ac:dyDescent="0.2">
      <c r="H9079" s="36"/>
    </row>
    <row r="9080" spans="8:8" s="32" customFormat="1" ht="12.75" customHeight="1" x14ac:dyDescent="0.2">
      <c r="H9080" s="36"/>
    </row>
    <row r="9081" spans="8:8" s="32" customFormat="1" ht="12.75" customHeight="1" x14ac:dyDescent="0.2">
      <c r="H9081" s="36"/>
    </row>
    <row r="9082" spans="8:8" s="32" customFormat="1" ht="12.75" customHeight="1" x14ac:dyDescent="0.2">
      <c r="H9082" s="36"/>
    </row>
    <row r="9083" spans="8:8" s="32" customFormat="1" ht="12.75" customHeight="1" x14ac:dyDescent="0.2">
      <c r="H9083" s="36"/>
    </row>
    <row r="9084" spans="8:8" s="32" customFormat="1" ht="12.75" customHeight="1" x14ac:dyDescent="0.2">
      <c r="H9084" s="36"/>
    </row>
    <row r="9085" spans="8:8" s="32" customFormat="1" ht="12.75" customHeight="1" x14ac:dyDescent="0.2">
      <c r="H9085" s="36"/>
    </row>
    <row r="9086" spans="8:8" s="32" customFormat="1" ht="12.75" customHeight="1" x14ac:dyDescent="0.2">
      <c r="H9086" s="36"/>
    </row>
    <row r="9087" spans="8:8" s="32" customFormat="1" ht="12.75" customHeight="1" x14ac:dyDescent="0.2">
      <c r="H9087" s="36"/>
    </row>
    <row r="9088" spans="8:8" s="32" customFormat="1" ht="12.75" customHeight="1" x14ac:dyDescent="0.2">
      <c r="H9088" s="36"/>
    </row>
    <row r="9089" spans="8:8" s="32" customFormat="1" ht="12.75" customHeight="1" x14ac:dyDescent="0.2">
      <c r="H9089" s="36"/>
    </row>
    <row r="9090" spans="8:8" s="32" customFormat="1" ht="12.75" customHeight="1" x14ac:dyDescent="0.2">
      <c r="H9090" s="36"/>
    </row>
    <row r="9091" spans="8:8" s="32" customFormat="1" ht="12.75" customHeight="1" x14ac:dyDescent="0.2">
      <c r="H9091" s="36"/>
    </row>
    <row r="9092" spans="8:8" s="32" customFormat="1" ht="12.75" customHeight="1" x14ac:dyDescent="0.2">
      <c r="H9092" s="36"/>
    </row>
    <row r="9093" spans="8:8" s="32" customFormat="1" ht="12.75" customHeight="1" x14ac:dyDescent="0.2">
      <c r="H9093" s="36"/>
    </row>
    <row r="9094" spans="8:8" s="32" customFormat="1" ht="12.75" customHeight="1" x14ac:dyDescent="0.2">
      <c r="H9094" s="36"/>
    </row>
    <row r="9095" spans="8:8" s="32" customFormat="1" ht="12.75" customHeight="1" x14ac:dyDescent="0.2">
      <c r="H9095" s="36"/>
    </row>
    <row r="9096" spans="8:8" s="32" customFormat="1" ht="12.75" customHeight="1" x14ac:dyDescent="0.2">
      <c r="H9096" s="36"/>
    </row>
    <row r="9097" spans="8:8" s="32" customFormat="1" ht="12.75" customHeight="1" x14ac:dyDescent="0.2">
      <c r="H9097" s="36"/>
    </row>
    <row r="9098" spans="8:8" s="32" customFormat="1" ht="12.75" customHeight="1" x14ac:dyDescent="0.2">
      <c r="H9098" s="36"/>
    </row>
    <row r="9099" spans="8:8" s="32" customFormat="1" ht="12.75" customHeight="1" x14ac:dyDescent="0.2">
      <c r="H9099" s="36"/>
    </row>
    <row r="9100" spans="8:8" s="32" customFormat="1" ht="12.75" customHeight="1" x14ac:dyDescent="0.2">
      <c r="H9100" s="36"/>
    </row>
    <row r="9101" spans="8:8" s="32" customFormat="1" ht="12.75" customHeight="1" x14ac:dyDescent="0.2">
      <c r="H9101" s="36"/>
    </row>
    <row r="9102" spans="8:8" s="32" customFormat="1" ht="12.75" customHeight="1" x14ac:dyDescent="0.2">
      <c r="H9102" s="36"/>
    </row>
    <row r="9103" spans="8:8" s="32" customFormat="1" ht="12.75" customHeight="1" x14ac:dyDescent="0.2">
      <c r="H9103" s="36"/>
    </row>
    <row r="9104" spans="8:8" s="32" customFormat="1" ht="12.75" customHeight="1" x14ac:dyDescent="0.2">
      <c r="H9104" s="36"/>
    </row>
    <row r="9105" spans="8:8" s="32" customFormat="1" ht="12.75" customHeight="1" x14ac:dyDescent="0.2">
      <c r="H9105" s="36"/>
    </row>
    <row r="9106" spans="8:8" s="32" customFormat="1" ht="12.75" customHeight="1" x14ac:dyDescent="0.2">
      <c r="H9106" s="36"/>
    </row>
    <row r="9107" spans="8:8" s="32" customFormat="1" ht="12.75" customHeight="1" x14ac:dyDescent="0.2">
      <c r="H9107" s="36"/>
    </row>
    <row r="9108" spans="8:8" s="32" customFormat="1" ht="12.75" customHeight="1" x14ac:dyDescent="0.2">
      <c r="H9108" s="36"/>
    </row>
    <row r="9109" spans="8:8" s="32" customFormat="1" ht="12.75" customHeight="1" x14ac:dyDescent="0.2">
      <c r="H9109" s="36"/>
    </row>
    <row r="9110" spans="8:8" s="32" customFormat="1" ht="12.75" customHeight="1" x14ac:dyDescent="0.2">
      <c r="H9110" s="36"/>
    </row>
    <row r="9111" spans="8:8" s="32" customFormat="1" ht="12.75" customHeight="1" x14ac:dyDescent="0.2">
      <c r="H9111" s="36"/>
    </row>
    <row r="9112" spans="8:8" s="32" customFormat="1" ht="12.75" customHeight="1" x14ac:dyDescent="0.2">
      <c r="H9112" s="36"/>
    </row>
    <row r="9113" spans="8:8" s="32" customFormat="1" ht="12.75" customHeight="1" x14ac:dyDescent="0.2">
      <c r="H9113" s="36"/>
    </row>
    <row r="9114" spans="8:8" s="32" customFormat="1" ht="12.75" customHeight="1" x14ac:dyDescent="0.2">
      <c r="H9114" s="36"/>
    </row>
    <row r="9115" spans="8:8" s="32" customFormat="1" ht="12.75" customHeight="1" x14ac:dyDescent="0.2">
      <c r="H9115" s="36"/>
    </row>
    <row r="9116" spans="8:8" s="32" customFormat="1" ht="12.75" customHeight="1" x14ac:dyDescent="0.2">
      <c r="H9116" s="36"/>
    </row>
    <row r="9117" spans="8:8" s="32" customFormat="1" ht="12.75" customHeight="1" x14ac:dyDescent="0.2">
      <c r="H9117" s="36"/>
    </row>
    <row r="9118" spans="8:8" s="32" customFormat="1" ht="12.75" customHeight="1" x14ac:dyDescent="0.2">
      <c r="H9118" s="36"/>
    </row>
    <row r="9119" spans="8:8" s="32" customFormat="1" ht="12.75" customHeight="1" x14ac:dyDescent="0.2">
      <c r="H9119" s="36"/>
    </row>
    <row r="9120" spans="8:8" s="32" customFormat="1" ht="12.75" customHeight="1" x14ac:dyDescent="0.2">
      <c r="H9120" s="36"/>
    </row>
    <row r="9121" spans="8:8" s="32" customFormat="1" ht="12.75" customHeight="1" x14ac:dyDescent="0.2">
      <c r="H9121" s="36"/>
    </row>
    <row r="9122" spans="8:8" s="32" customFormat="1" ht="12.75" customHeight="1" x14ac:dyDescent="0.2">
      <c r="H9122" s="36"/>
    </row>
    <row r="9123" spans="8:8" s="32" customFormat="1" ht="12.75" customHeight="1" x14ac:dyDescent="0.2">
      <c r="H9123" s="36"/>
    </row>
    <row r="9124" spans="8:8" s="32" customFormat="1" ht="12.75" customHeight="1" x14ac:dyDescent="0.2">
      <c r="H9124" s="36"/>
    </row>
    <row r="9125" spans="8:8" s="32" customFormat="1" ht="12.75" customHeight="1" x14ac:dyDescent="0.2">
      <c r="H9125" s="36"/>
    </row>
    <row r="9126" spans="8:8" s="32" customFormat="1" ht="12.75" customHeight="1" x14ac:dyDescent="0.2">
      <c r="H9126" s="36"/>
    </row>
    <row r="9127" spans="8:8" s="32" customFormat="1" ht="12.75" customHeight="1" x14ac:dyDescent="0.2">
      <c r="H9127" s="36"/>
    </row>
    <row r="9128" spans="8:8" s="32" customFormat="1" ht="12.75" customHeight="1" x14ac:dyDescent="0.2">
      <c r="H9128" s="36"/>
    </row>
    <row r="9129" spans="8:8" s="32" customFormat="1" ht="12.75" customHeight="1" x14ac:dyDescent="0.2">
      <c r="H9129" s="36"/>
    </row>
    <row r="9130" spans="8:8" s="32" customFormat="1" ht="12.75" customHeight="1" x14ac:dyDescent="0.2">
      <c r="H9130" s="36"/>
    </row>
    <row r="9131" spans="8:8" s="32" customFormat="1" ht="12.75" customHeight="1" x14ac:dyDescent="0.2">
      <c r="H9131" s="36"/>
    </row>
    <row r="9132" spans="8:8" s="32" customFormat="1" ht="12.75" customHeight="1" x14ac:dyDescent="0.2">
      <c r="H9132" s="36"/>
    </row>
    <row r="9133" spans="8:8" s="32" customFormat="1" ht="12.75" customHeight="1" x14ac:dyDescent="0.2">
      <c r="H9133" s="36"/>
    </row>
    <row r="9134" spans="8:8" s="32" customFormat="1" ht="12.75" customHeight="1" x14ac:dyDescent="0.2">
      <c r="H9134" s="36"/>
    </row>
    <row r="9135" spans="8:8" s="32" customFormat="1" ht="12.75" customHeight="1" x14ac:dyDescent="0.2">
      <c r="H9135" s="36"/>
    </row>
    <row r="9136" spans="8:8" s="32" customFormat="1" ht="12.75" customHeight="1" x14ac:dyDescent="0.2">
      <c r="H9136" s="36"/>
    </row>
    <row r="9137" spans="8:8" s="32" customFormat="1" ht="12.75" customHeight="1" x14ac:dyDescent="0.2">
      <c r="H9137" s="36"/>
    </row>
    <row r="9138" spans="8:8" s="32" customFormat="1" ht="12.75" customHeight="1" x14ac:dyDescent="0.2">
      <c r="H9138" s="36"/>
    </row>
    <row r="9139" spans="8:8" s="32" customFormat="1" ht="12.75" customHeight="1" x14ac:dyDescent="0.2">
      <c r="H9139" s="36"/>
    </row>
    <row r="9140" spans="8:8" s="32" customFormat="1" ht="12.75" customHeight="1" x14ac:dyDescent="0.2">
      <c r="H9140" s="36"/>
    </row>
    <row r="9141" spans="8:8" s="32" customFormat="1" ht="12.75" customHeight="1" x14ac:dyDescent="0.2">
      <c r="H9141" s="36"/>
    </row>
    <row r="9142" spans="8:8" s="32" customFormat="1" ht="12.75" customHeight="1" x14ac:dyDescent="0.2">
      <c r="H9142" s="36"/>
    </row>
    <row r="9143" spans="8:8" s="32" customFormat="1" ht="12.75" customHeight="1" x14ac:dyDescent="0.2">
      <c r="H9143" s="36"/>
    </row>
    <row r="9144" spans="8:8" s="32" customFormat="1" ht="12.75" customHeight="1" x14ac:dyDescent="0.2">
      <c r="H9144" s="36"/>
    </row>
    <row r="9145" spans="8:8" s="32" customFormat="1" ht="12.75" customHeight="1" x14ac:dyDescent="0.2">
      <c r="H9145" s="36"/>
    </row>
    <row r="9146" spans="8:8" s="32" customFormat="1" ht="12.75" customHeight="1" x14ac:dyDescent="0.2">
      <c r="H9146" s="36"/>
    </row>
    <row r="9147" spans="8:8" s="32" customFormat="1" ht="12.75" customHeight="1" x14ac:dyDescent="0.2">
      <c r="H9147" s="36"/>
    </row>
    <row r="9148" spans="8:8" s="32" customFormat="1" ht="12.75" customHeight="1" x14ac:dyDescent="0.2">
      <c r="H9148" s="36"/>
    </row>
    <row r="9149" spans="8:8" s="32" customFormat="1" ht="12.75" customHeight="1" x14ac:dyDescent="0.2">
      <c r="H9149" s="36"/>
    </row>
    <row r="9150" spans="8:8" s="32" customFormat="1" ht="12.75" customHeight="1" x14ac:dyDescent="0.2">
      <c r="H9150" s="36"/>
    </row>
    <row r="9151" spans="8:8" s="32" customFormat="1" ht="12.75" customHeight="1" x14ac:dyDescent="0.2">
      <c r="H9151" s="36"/>
    </row>
    <row r="9152" spans="8:8" s="32" customFormat="1" ht="12.75" customHeight="1" x14ac:dyDescent="0.2">
      <c r="H9152" s="36"/>
    </row>
    <row r="9153" spans="8:8" s="32" customFormat="1" ht="12.75" customHeight="1" x14ac:dyDescent="0.2">
      <c r="H9153" s="36"/>
    </row>
    <row r="9154" spans="8:8" s="32" customFormat="1" ht="12.75" customHeight="1" x14ac:dyDescent="0.2">
      <c r="H9154" s="36"/>
    </row>
    <row r="9155" spans="8:8" s="32" customFormat="1" ht="12.75" customHeight="1" x14ac:dyDescent="0.2">
      <c r="H9155" s="36"/>
    </row>
    <row r="9156" spans="8:8" s="32" customFormat="1" ht="12.75" customHeight="1" x14ac:dyDescent="0.2">
      <c r="H9156" s="36"/>
    </row>
    <row r="9157" spans="8:8" s="32" customFormat="1" ht="12.75" customHeight="1" x14ac:dyDescent="0.2">
      <c r="H9157" s="36"/>
    </row>
    <row r="9158" spans="8:8" s="32" customFormat="1" ht="12.75" customHeight="1" x14ac:dyDescent="0.2">
      <c r="H9158" s="36"/>
    </row>
    <row r="9159" spans="8:8" s="32" customFormat="1" ht="12.75" customHeight="1" x14ac:dyDescent="0.2">
      <c r="H9159" s="36"/>
    </row>
    <row r="9160" spans="8:8" s="32" customFormat="1" ht="12.75" customHeight="1" x14ac:dyDescent="0.2">
      <c r="H9160" s="36"/>
    </row>
    <row r="9161" spans="8:8" s="32" customFormat="1" ht="12.75" customHeight="1" x14ac:dyDescent="0.2">
      <c r="H9161" s="36"/>
    </row>
    <row r="9162" spans="8:8" s="32" customFormat="1" ht="12.75" customHeight="1" x14ac:dyDescent="0.2">
      <c r="H9162" s="36"/>
    </row>
    <row r="9163" spans="8:8" s="32" customFormat="1" ht="12.75" customHeight="1" x14ac:dyDescent="0.2">
      <c r="H9163" s="36"/>
    </row>
    <row r="9164" spans="8:8" s="32" customFormat="1" ht="12.75" customHeight="1" x14ac:dyDescent="0.2">
      <c r="H9164" s="36"/>
    </row>
    <row r="9165" spans="8:8" s="32" customFormat="1" ht="12.75" customHeight="1" x14ac:dyDescent="0.2">
      <c r="H9165" s="36"/>
    </row>
    <row r="9166" spans="8:8" s="32" customFormat="1" ht="12.75" customHeight="1" x14ac:dyDescent="0.2">
      <c r="H9166" s="36"/>
    </row>
    <row r="9167" spans="8:8" s="32" customFormat="1" ht="12.75" customHeight="1" x14ac:dyDescent="0.2">
      <c r="H9167" s="36"/>
    </row>
    <row r="9168" spans="8:8" s="32" customFormat="1" ht="12.75" customHeight="1" x14ac:dyDescent="0.2">
      <c r="H9168" s="36"/>
    </row>
    <row r="9169" spans="8:8" s="32" customFormat="1" ht="12.75" customHeight="1" x14ac:dyDescent="0.2">
      <c r="H9169" s="36"/>
    </row>
    <row r="9170" spans="8:8" s="32" customFormat="1" ht="12.75" customHeight="1" x14ac:dyDescent="0.2">
      <c r="H9170" s="36"/>
    </row>
    <row r="9171" spans="8:8" s="32" customFormat="1" ht="12.75" customHeight="1" x14ac:dyDescent="0.2">
      <c r="H9171" s="36"/>
    </row>
    <row r="9172" spans="8:8" s="32" customFormat="1" ht="12.75" customHeight="1" x14ac:dyDescent="0.2">
      <c r="H9172" s="36"/>
    </row>
    <row r="9173" spans="8:8" s="32" customFormat="1" ht="12.75" customHeight="1" x14ac:dyDescent="0.2">
      <c r="H9173" s="36"/>
    </row>
    <row r="9174" spans="8:8" s="32" customFormat="1" ht="12.75" customHeight="1" x14ac:dyDescent="0.2">
      <c r="H9174" s="36"/>
    </row>
    <row r="9175" spans="8:8" s="32" customFormat="1" ht="12.75" customHeight="1" x14ac:dyDescent="0.2">
      <c r="H9175" s="36"/>
    </row>
    <row r="9176" spans="8:8" s="32" customFormat="1" ht="12.75" customHeight="1" x14ac:dyDescent="0.2">
      <c r="H9176" s="36"/>
    </row>
    <row r="9177" spans="8:8" s="32" customFormat="1" ht="12.75" customHeight="1" x14ac:dyDescent="0.2">
      <c r="H9177" s="36"/>
    </row>
    <row r="9178" spans="8:8" s="32" customFormat="1" ht="12.75" customHeight="1" x14ac:dyDescent="0.2">
      <c r="H9178" s="36"/>
    </row>
    <row r="9179" spans="8:8" s="32" customFormat="1" ht="12.75" customHeight="1" x14ac:dyDescent="0.2">
      <c r="H9179" s="36"/>
    </row>
    <row r="9180" spans="8:8" s="32" customFormat="1" ht="12.75" customHeight="1" x14ac:dyDescent="0.2">
      <c r="H9180" s="36"/>
    </row>
    <row r="9181" spans="8:8" s="32" customFormat="1" ht="12.75" customHeight="1" x14ac:dyDescent="0.2">
      <c r="H9181" s="36"/>
    </row>
    <row r="9182" spans="8:8" s="32" customFormat="1" ht="12.75" customHeight="1" x14ac:dyDescent="0.2">
      <c r="H9182" s="36"/>
    </row>
    <row r="9183" spans="8:8" s="32" customFormat="1" ht="12.75" customHeight="1" x14ac:dyDescent="0.2">
      <c r="H9183" s="36"/>
    </row>
    <row r="9184" spans="8:8" s="32" customFormat="1" ht="12.75" customHeight="1" x14ac:dyDescent="0.2">
      <c r="H9184" s="36"/>
    </row>
    <row r="9185" spans="8:8" s="32" customFormat="1" ht="12.75" customHeight="1" x14ac:dyDescent="0.2">
      <c r="H9185" s="36"/>
    </row>
    <row r="9186" spans="8:8" s="32" customFormat="1" ht="12.75" customHeight="1" x14ac:dyDescent="0.2">
      <c r="H9186" s="36"/>
    </row>
    <row r="9187" spans="8:8" s="32" customFormat="1" ht="12.75" customHeight="1" x14ac:dyDescent="0.2">
      <c r="H9187" s="36"/>
    </row>
    <row r="9188" spans="8:8" s="32" customFormat="1" ht="12.75" customHeight="1" x14ac:dyDescent="0.2">
      <c r="H9188" s="36"/>
    </row>
    <row r="9189" spans="8:8" s="32" customFormat="1" ht="12.75" customHeight="1" x14ac:dyDescent="0.2">
      <c r="H9189" s="36"/>
    </row>
    <row r="9190" spans="8:8" s="32" customFormat="1" ht="12.75" customHeight="1" x14ac:dyDescent="0.2">
      <c r="H9190" s="36"/>
    </row>
    <row r="9191" spans="8:8" s="32" customFormat="1" ht="12.75" customHeight="1" x14ac:dyDescent="0.2">
      <c r="H9191" s="36"/>
    </row>
    <row r="9192" spans="8:8" s="32" customFormat="1" ht="12.75" customHeight="1" x14ac:dyDescent="0.2">
      <c r="H9192" s="36"/>
    </row>
    <row r="9193" spans="8:8" s="32" customFormat="1" ht="12.75" customHeight="1" x14ac:dyDescent="0.2">
      <c r="H9193" s="36"/>
    </row>
    <row r="9194" spans="8:8" s="32" customFormat="1" ht="12.75" customHeight="1" x14ac:dyDescent="0.2">
      <c r="H9194" s="36"/>
    </row>
    <row r="9195" spans="8:8" s="32" customFormat="1" ht="12.75" customHeight="1" x14ac:dyDescent="0.2">
      <c r="H9195" s="36"/>
    </row>
    <row r="9196" spans="8:8" s="32" customFormat="1" ht="12.75" customHeight="1" x14ac:dyDescent="0.2">
      <c r="H9196" s="36"/>
    </row>
    <row r="9197" spans="8:8" s="32" customFormat="1" ht="12.75" customHeight="1" x14ac:dyDescent="0.2">
      <c r="H9197" s="36"/>
    </row>
    <row r="9198" spans="8:8" s="32" customFormat="1" ht="12.75" customHeight="1" x14ac:dyDescent="0.2">
      <c r="H9198" s="36"/>
    </row>
    <row r="9199" spans="8:8" s="32" customFormat="1" ht="12.75" customHeight="1" x14ac:dyDescent="0.2">
      <c r="H9199" s="36"/>
    </row>
    <row r="9200" spans="8:8" s="32" customFormat="1" ht="12.75" customHeight="1" x14ac:dyDescent="0.2">
      <c r="H9200" s="36"/>
    </row>
    <row r="9201" spans="8:8" s="32" customFormat="1" ht="12.75" customHeight="1" x14ac:dyDescent="0.2">
      <c r="H9201" s="36"/>
    </row>
    <row r="9202" spans="8:8" s="32" customFormat="1" ht="12.75" customHeight="1" x14ac:dyDescent="0.2">
      <c r="H9202" s="36"/>
    </row>
    <row r="9203" spans="8:8" s="32" customFormat="1" ht="12.75" customHeight="1" x14ac:dyDescent="0.2">
      <c r="H9203" s="36"/>
    </row>
    <row r="9204" spans="8:8" s="32" customFormat="1" ht="12.75" customHeight="1" x14ac:dyDescent="0.2">
      <c r="H9204" s="36"/>
    </row>
    <row r="9205" spans="8:8" s="32" customFormat="1" ht="12.75" customHeight="1" x14ac:dyDescent="0.2">
      <c r="H9205" s="36"/>
    </row>
    <row r="9206" spans="8:8" s="32" customFormat="1" ht="12.75" customHeight="1" x14ac:dyDescent="0.2">
      <c r="H9206" s="36"/>
    </row>
    <row r="9207" spans="8:8" s="32" customFormat="1" ht="12.75" customHeight="1" x14ac:dyDescent="0.2">
      <c r="H9207" s="36"/>
    </row>
    <row r="9208" spans="8:8" s="32" customFormat="1" ht="12.75" customHeight="1" x14ac:dyDescent="0.2">
      <c r="H9208" s="36"/>
    </row>
    <row r="9209" spans="8:8" s="32" customFormat="1" ht="12.75" customHeight="1" x14ac:dyDescent="0.2">
      <c r="H9209" s="36"/>
    </row>
    <row r="9210" spans="8:8" s="32" customFormat="1" ht="12.75" customHeight="1" x14ac:dyDescent="0.2">
      <c r="H9210" s="36"/>
    </row>
    <row r="9211" spans="8:8" s="32" customFormat="1" ht="12.75" customHeight="1" x14ac:dyDescent="0.2">
      <c r="H9211" s="36"/>
    </row>
    <row r="9212" spans="8:8" s="32" customFormat="1" ht="12.75" customHeight="1" x14ac:dyDescent="0.2">
      <c r="H9212" s="36"/>
    </row>
    <row r="9213" spans="8:8" s="32" customFormat="1" ht="12.75" customHeight="1" x14ac:dyDescent="0.2">
      <c r="H9213" s="36"/>
    </row>
    <row r="9214" spans="8:8" s="32" customFormat="1" ht="12.75" customHeight="1" x14ac:dyDescent="0.2">
      <c r="H9214" s="36"/>
    </row>
    <row r="9215" spans="8:8" s="32" customFormat="1" ht="12.75" customHeight="1" x14ac:dyDescent="0.2">
      <c r="H9215" s="36"/>
    </row>
    <row r="9216" spans="8:8" s="32" customFormat="1" ht="12.75" customHeight="1" x14ac:dyDescent="0.2">
      <c r="H9216" s="36"/>
    </row>
    <row r="9217" spans="8:8" s="32" customFormat="1" ht="12.75" customHeight="1" x14ac:dyDescent="0.2">
      <c r="H9217" s="36"/>
    </row>
    <row r="9218" spans="8:8" s="32" customFormat="1" ht="12.75" customHeight="1" x14ac:dyDescent="0.2">
      <c r="H9218" s="36"/>
    </row>
    <row r="9219" spans="8:8" s="32" customFormat="1" ht="12.75" customHeight="1" x14ac:dyDescent="0.2">
      <c r="H9219" s="36"/>
    </row>
    <row r="9220" spans="8:8" s="32" customFormat="1" ht="12.75" customHeight="1" x14ac:dyDescent="0.2">
      <c r="H9220" s="36"/>
    </row>
    <row r="9221" spans="8:8" s="32" customFormat="1" ht="12.75" customHeight="1" x14ac:dyDescent="0.2">
      <c r="H9221" s="36"/>
    </row>
    <row r="9222" spans="8:8" s="32" customFormat="1" ht="12.75" customHeight="1" x14ac:dyDescent="0.2">
      <c r="H9222" s="36"/>
    </row>
    <row r="9223" spans="8:8" s="32" customFormat="1" ht="12.75" customHeight="1" x14ac:dyDescent="0.2">
      <c r="H9223" s="36"/>
    </row>
    <row r="9224" spans="8:8" s="32" customFormat="1" ht="12.75" customHeight="1" x14ac:dyDescent="0.2">
      <c r="H9224" s="36"/>
    </row>
    <row r="9225" spans="8:8" s="32" customFormat="1" ht="12.75" customHeight="1" x14ac:dyDescent="0.2">
      <c r="H9225" s="36"/>
    </row>
    <row r="9226" spans="8:8" s="32" customFormat="1" ht="12.75" customHeight="1" x14ac:dyDescent="0.2">
      <c r="H9226" s="36"/>
    </row>
    <row r="9227" spans="8:8" s="32" customFormat="1" ht="12.75" customHeight="1" x14ac:dyDescent="0.2">
      <c r="H9227" s="36"/>
    </row>
    <row r="9228" spans="8:8" s="32" customFormat="1" ht="12.75" customHeight="1" x14ac:dyDescent="0.2">
      <c r="H9228" s="36"/>
    </row>
    <row r="9229" spans="8:8" s="32" customFormat="1" ht="12.75" customHeight="1" x14ac:dyDescent="0.2">
      <c r="H9229" s="36"/>
    </row>
    <row r="9230" spans="8:8" s="32" customFormat="1" ht="12.75" customHeight="1" x14ac:dyDescent="0.2">
      <c r="H9230" s="36"/>
    </row>
    <row r="9231" spans="8:8" s="32" customFormat="1" ht="12.75" customHeight="1" x14ac:dyDescent="0.2">
      <c r="H9231" s="36"/>
    </row>
    <row r="9232" spans="8:8" s="32" customFormat="1" ht="12.75" customHeight="1" x14ac:dyDescent="0.2">
      <c r="H9232" s="36"/>
    </row>
    <row r="9233" spans="8:8" s="32" customFormat="1" ht="12.75" customHeight="1" x14ac:dyDescent="0.2">
      <c r="H9233" s="36"/>
    </row>
    <row r="9234" spans="8:8" s="32" customFormat="1" ht="12.75" customHeight="1" x14ac:dyDescent="0.2">
      <c r="H9234" s="36"/>
    </row>
    <row r="9235" spans="8:8" s="32" customFormat="1" ht="12.75" customHeight="1" x14ac:dyDescent="0.2">
      <c r="H9235" s="36"/>
    </row>
    <row r="9236" spans="8:8" s="32" customFormat="1" ht="12.75" customHeight="1" x14ac:dyDescent="0.2">
      <c r="H9236" s="36"/>
    </row>
    <row r="9237" spans="8:8" s="32" customFormat="1" ht="12.75" customHeight="1" x14ac:dyDescent="0.2">
      <c r="H9237" s="36"/>
    </row>
    <row r="9238" spans="8:8" s="32" customFormat="1" ht="12.75" customHeight="1" x14ac:dyDescent="0.2">
      <c r="H9238" s="36"/>
    </row>
    <row r="9239" spans="8:8" s="32" customFormat="1" ht="12.75" customHeight="1" x14ac:dyDescent="0.2">
      <c r="H9239" s="36"/>
    </row>
    <row r="9240" spans="8:8" s="32" customFormat="1" ht="12.75" customHeight="1" x14ac:dyDescent="0.2">
      <c r="H9240" s="36"/>
    </row>
    <row r="9241" spans="8:8" s="32" customFormat="1" ht="12.75" customHeight="1" x14ac:dyDescent="0.2">
      <c r="H9241" s="36"/>
    </row>
    <row r="9242" spans="8:8" s="32" customFormat="1" ht="12.75" customHeight="1" x14ac:dyDescent="0.2">
      <c r="H9242" s="36"/>
    </row>
    <row r="9243" spans="8:8" s="32" customFormat="1" ht="12.75" customHeight="1" x14ac:dyDescent="0.2">
      <c r="H9243" s="36"/>
    </row>
    <row r="9244" spans="8:8" s="32" customFormat="1" ht="12.75" customHeight="1" x14ac:dyDescent="0.2">
      <c r="H9244" s="36"/>
    </row>
    <row r="9245" spans="8:8" s="32" customFormat="1" ht="12.75" customHeight="1" x14ac:dyDescent="0.2">
      <c r="H9245" s="36"/>
    </row>
    <row r="9246" spans="8:8" s="32" customFormat="1" ht="12.75" customHeight="1" x14ac:dyDescent="0.2">
      <c r="H9246" s="36"/>
    </row>
    <row r="9247" spans="8:8" s="32" customFormat="1" ht="12.75" customHeight="1" x14ac:dyDescent="0.2">
      <c r="H9247" s="36"/>
    </row>
    <row r="9248" spans="8:8" s="32" customFormat="1" ht="12.75" customHeight="1" x14ac:dyDescent="0.2">
      <c r="H9248" s="36"/>
    </row>
    <row r="9249" spans="8:8" s="32" customFormat="1" ht="12.75" customHeight="1" x14ac:dyDescent="0.2">
      <c r="H9249" s="36"/>
    </row>
    <row r="9250" spans="8:8" s="32" customFormat="1" ht="12.75" customHeight="1" x14ac:dyDescent="0.2">
      <c r="H9250" s="36"/>
    </row>
    <row r="9251" spans="8:8" s="32" customFormat="1" ht="12.75" customHeight="1" x14ac:dyDescent="0.2">
      <c r="H9251" s="36"/>
    </row>
    <row r="9252" spans="8:8" s="32" customFormat="1" ht="12.75" customHeight="1" x14ac:dyDescent="0.2">
      <c r="H9252" s="36"/>
    </row>
    <row r="9253" spans="8:8" s="32" customFormat="1" ht="12.75" customHeight="1" x14ac:dyDescent="0.2">
      <c r="H9253" s="36"/>
    </row>
    <row r="9254" spans="8:8" s="32" customFormat="1" ht="12.75" customHeight="1" x14ac:dyDescent="0.2">
      <c r="H9254" s="36"/>
    </row>
    <row r="9255" spans="8:8" s="32" customFormat="1" ht="12.75" customHeight="1" x14ac:dyDescent="0.2">
      <c r="H9255" s="36"/>
    </row>
    <row r="9256" spans="8:8" s="32" customFormat="1" ht="12.75" customHeight="1" x14ac:dyDescent="0.2">
      <c r="H9256" s="36"/>
    </row>
    <row r="9257" spans="8:8" s="32" customFormat="1" ht="12.75" customHeight="1" x14ac:dyDescent="0.2">
      <c r="H9257" s="36"/>
    </row>
    <row r="9258" spans="8:8" s="32" customFormat="1" ht="12.75" customHeight="1" x14ac:dyDescent="0.2">
      <c r="H9258" s="36"/>
    </row>
    <row r="9259" spans="8:8" s="32" customFormat="1" ht="12.75" customHeight="1" x14ac:dyDescent="0.2">
      <c r="H9259" s="36"/>
    </row>
    <row r="9260" spans="8:8" s="32" customFormat="1" ht="12.75" customHeight="1" x14ac:dyDescent="0.2">
      <c r="H9260" s="36"/>
    </row>
    <row r="9261" spans="8:8" s="32" customFormat="1" ht="12.75" customHeight="1" x14ac:dyDescent="0.2">
      <c r="H9261" s="36"/>
    </row>
    <row r="9262" spans="8:8" s="32" customFormat="1" ht="12.75" customHeight="1" x14ac:dyDescent="0.2">
      <c r="H9262" s="36"/>
    </row>
    <row r="9263" spans="8:8" s="32" customFormat="1" ht="12.75" customHeight="1" x14ac:dyDescent="0.2">
      <c r="H9263" s="36"/>
    </row>
    <row r="9264" spans="8:8" s="32" customFormat="1" ht="12.75" customHeight="1" x14ac:dyDescent="0.2">
      <c r="H9264" s="36"/>
    </row>
    <row r="9265" spans="8:8" s="32" customFormat="1" ht="12.75" customHeight="1" x14ac:dyDescent="0.2">
      <c r="H9265" s="36"/>
    </row>
    <row r="9266" spans="8:8" s="32" customFormat="1" ht="12.75" customHeight="1" x14ac:dyDescent="0.2">
      <c r="H9266" s="36"/>
    </row>
    <row r="9267" spans="8:8" s="32" customFormat="1" ht="12.75" customHeight="1" x14ac:dyDescent="0.2">
      <c r="H9267" s="36"/>
    </row>
    <row r="9268" spans="8:8" s="32" customFormat="1" ht="12.75" customHeight="1" x14ac:dyDescent="0.2">
      <c r="H9268" s="36"/>
    </row>
    <row r="9269" spans="8:8" s="32" customFormat="1" ht="12.75" customHeight="1" x14ac:dyDescent="0.2">
      <c r="H9269" s="36"/>
    </row>
    <row r="9270" spans="8:8" s="32" customFormat="1" ht="12.75" customHeight="1" x14ac:dyDescent="0.2">
      <c r="H9270" s="36"/>
    </row>
    <row r="9271" spans="8:8" s="32" customFormat="1" ht="12.75" customHeight="1" x14ac:dyDescent="0.2">
      <c r="H9271" s="36"/>
    </row>
    <row r="9272" spans="8:8" s="32" customFormat="1" ht="12.75" customHeight="1" x14ac:dyDescent="0.2">
      <c r="H9272" s="36"/>
    </row>
    <row r="9273" spans="8:8" s="32" customFormat="1" ht="12.75" customHeight="1" x14ac:dyDescent="0.2">
      <c r="H9273" s="36"/>
    </row>
    <row r="9274" spans="8:8" s="32" customFormat="1" ht="12.75" customHeight="1" x14ac:dyDescent="0.2">
      <c r="H9274" s="36"/>
    </row>
    <row r="9275" spans="8:8" s="32" customFormat="1" ht="12.75" customHeight="1" x14ac:dyDescent="0.2">
      <c r="H9275" s="36"/>
    </row>
    <row r="9276" spans="8:8" s="32" customFormat="1" ht="12.75" customHeight="1" x14ac:dyDescent="0.2">
      <c r="H9276" s="36"/>
    </row>
    <row r="9277" spans="8:8" s="32" customFormat="1" ht="12.75" customHeight="1" x14ac:dyDescent="0.2">
      <c r="H9277" s="36"/>
    </row>
    <row r="9278" spans="8:8" s="32" customFormat="1" ht="12.75" customHeight="1" x14ac:dyDescent="0.2">
      <c r="H9278" s="36"/>
    </row>
    <row r="9279" spans="8:8" s="32" customFormat="1" ht="12.75" customHeight="1" x14ac:dyDescent="0.2">
      <c r="H9279" s="36"/>
    </row>
    <row r="9280" spans="8:8" s="32" customFormat="1" ht="12.75" customHeight="1" x14ac:dyDescent="0.2">
      <c r="H9280" s="36"/>
    </row>
    <row r="9281" spans="8:8" s="32" customFormat="1" ht="12.75" customHeight="1" x14ac:dyDescent="0.2">
      <c r="H9281" s="36"/>
    </row>
    <row r="9282" spans="8:8" s="32" customFormat="1" ht="12.75" customHeight="1" x14ac:dyDescent="0.2">
      <c r="H9282" s="36"/>
    </row>
    <row r="9283" spans="8:8" s="32" customFormat="1" ht="12.75" customHeight="1" x14ac:dyDescent="0.2">
      <c r="H9283" s="36"/>
    </row>
    <row r="9284" spans="8:8" s="32" customFormat="1" ht="12.75" customHeight="1" x14ac:dyDescent="0.2">
      <c r="H9284" s="36"/>
    </row>
    <row r="9285" spans="8:8" s="32" customFormat="1" ht="12.75" customHeight="1" x14ac:dyDescent="0.2">
      <c r="H9285" s="36"/>
    </row>
    <row r="9286" spans="8:8" s="32" customFormat="1" ht="12.75" customHeight="1" x14ac:dyDescent="0.2">
      <c r="H9286" s="36"/>
    </row>
    <row r="9287" spans="8:8" s="32" customFormat="1" ht="12.75" customHeight="1" x14ac:dyDescent="0.2">
      <c r="H9287" s="36"/>
    </row>
    <row r="9288" spans="8:8" s="32" customFormat="1" ht="12.75" customHeight="1" x14ac:dyDescent="0.2">
      <c r="H9288" s="36"/>
    </row>
    <row r="9289" spans="8:8" s="32" customFormat="1" ht="12.75" customHeight="1" x14ac:dyDescent="0.2">
      <c r="H9289" s="36"/>
    </row>
    <row r="9290" spans="8:8" s="32" customFormat="1" ht="12.75" customHeight="1" x14ac:dyDescent="0.2">
      <c r="H9290" s="36"/>
    </row>
    <row r="9291" spans="8:8" s="32" customFormat="1" ht="12.75" customHeight="1" x14ac:dyDescent="0.2">
      <c r="H9291" s="36"/>
    </row>
    <row r="9292" spans="8:8" s="32" customFormat="1" ht="12.75" customHeight="1" x14ac:dyDescent="0.2">
      <c r="H9292" s="36"/>
    </row>
    <row r="9293" spans="8:8" s="32" customFormat="1" ht="12.75" customHeight="1" x14ac:dyDescent="0.2">
      <c r="H9293" s="36"/>
    </row>
    <row r="9294" spans="8:8" s="32" customFormat="1" ht="12.75" customHeight="1" x14ac:dyDescent="0.2">
      <c r="H9294" s="36"/>
    </row>
    <row r="9295" spans="8:8" s="32" customFormat="1" ht="12.75" customHeight="1" x14ac:dyDescent="0.2">
      <c r="H9295" s="36"/>
    </row>
    <row r="9296" spans="8:8" s="32" customFormat="1" ht="12.75" customHeight="1" x14ac:dyDescent="0.2">
      <c r="H9296" s="36"/>
    </row>
    <row r="9297" spans="8:8" s="32" customFormat="1" ht="12.75" customHeight="1" x14ac:dyDescent="0.2">
      <c r="H9297" s="36"/>
    </row>
    <row r="9298" spans="8:8" s="32" customFormat="1" ht="12.75" customHeight="1" x14ac:dyDescent="0.2">
      <c r="H9298" s="36"/>
    </row>
    <row r="9299" spans="8:8" s="32" customFormat="1" ht="12.75" customHeight="1" x14ac:dyDescent="0.2">
      <c r="H9299" s="36"/>
    </row>
    <row r="9300" spans="8:8" s="32" customFormat="1" ht="12.75" customHeight="1" x14ac:dyDescent="0.2">
      <c r="H9300" s="36"/>
    </row>
    <row r="9301" spans="8:8" s="32" customFormat="1" ht="12.75" customHeight="1" x14ac:dyDescent="0.2">
      <c r="H9301" s="36"/>
    </row>
    <row r="9302" spans="8:8" s="32" customFormat="1" ht="12.75" customHeight="1" x14ac:dyDescent="0.2">
      <c r="H9302" s="36"/>
    </row>
    <row r="9303" spans="8:8" s="32" customFormat="1" ht="12.75" customHeight="1" x14ac:dyDescent="0.2">
      <c r="H9303" s="36"/>
    </row>
    <row r="9304" spans="8:8" s="32" customFormat="1" ht="12.75" customHeight="1" x14ac:dyDescent="0.2">
      <c r="H9304" s="36"/>
    </row>
    <row r="9305" spans="8:8" s="32" customFormat="1" ht="12.75" customHeight="1" x14ac:dyDescent="0.2">
      <c r="H9305" s="36"/>
    </row>
    <row r="9306" spans="8:8" s="32" customFormat="1" ht="12.75" customHeight="1" x14ac:dyDescent="0.2">
      <c r="H9306" s="36"/>
    </row>
    <row r="9307" spans="8:8" s="32" customFormat="1" ht="12.75" customHeight="1" x14ac:dyDescent="0.2">
      <c r="H9307" s="36"/>
    </row>
    <row r="9308" spans="8:8" s="32" customFormat="1" ht="12.75" customHeight="1" x14ac:dyDescent="0.2">
      <c r="H9308" s="36"/>
    </row>
    <row r="9309" spans="8:8" s="32" customFormat="1" ht="12.75" customHeight="1" x14ac:dyDescent="0.2">
      <c r="H9309" s="36"/>
    </row>
    <row r="9310" spans="8:8" s="32" customFormat="1" ht="12.75" customHeight="1" x14ac:dyDescent="0.2">
      <c r="H9310" s="36"/>
    </row>
    <row r="9311" spans="8:8" s="32" customFormat="1" ht="12.75" customHeight="1" x14ac:dyDescent="0.2">
      <c r="H9311" s="36"/>
    </row>
    <row r="9312" spans="8:8" s="32" customFormat="1" ht="12.75" customHeight="1" x14ac:dyDescent="0.2">
      <c r="H9312" s="36"/>
    </row>
    <row r="9313" spans="8:8" s="32" customFormat="1" ht="12.75" customHeight="1" x14ac:dyDescent="0.2">
      <c r="H9313" s="36"/>
    </row>
    <row r="9314" spans="8:8" s="32" customFormat="1" ht="12.75" customHeight="1" x14ac:dyDescent="0.2">
      <c r="H9314" s="36"/>
    </row>
    <row r="9315" spans="8:8" s="32" customFormat="1" ht="12.75" customHeight="1" x14ac:dyDescent="0.2">
      <c r="H9315" s="36"/>
    </row>
    <row r="9316" spans="8:8" s="32" customFormat="1" ht="12.75" customHeight="1" x14ac:dyDescent="0.2">
      <c r="H9316" s="36"/>
    </row>
    <row r="9317" spans="8:8" s="32" customFormat="1" ht="12.75" customHeight="1" x14ac:dyDescent="0.2">
      <c r="H9317" s="36"/>
    </row>
    <row r="9318" spans="8:8" s="32" customFormat="1" ht="12.75" customHeight="1" x14ac:dyDescent="0.2">
      <c r="H9318" s="36"/>
    </row>
    <row r="9319" spans="8:8" s="32" customFormat="1" ht="12.75" customHeight="1" x14ac:dyDescent="0.2">
      <c r="H9319" s="36"/>
    </row>
    <row r="9320" spans="8:8" s="32" customFormat="1" ht="12.75" customHeight="1" x14ac:dyDescent="0.2">
      <c r="H9320" s="36"/>
    </row>
    <row r="9321" spans="8:8" s="32" customFormat="1" ht="12.75" customHeight="1" x14ac:dyDescent="0.2">
      <c r="H9321" s="36"/>
    </row>
    <row r="9322" spans="8:8" s="32" customFormat="1" ht="12.75" customHeight="1" x14ac:dyDescent="0.2">
      <c r="H9322" s="36"/>
    </row>
    <row r="9323" spans="8:8" s="32" customFormat="1" ht="12.75" customHeight="1" x14ac:dyDescent="0.2">
      <c r="H9323" s="36"/>
    </row>
    <row r="9324" spans="8:8" s="32" customFormat="1" ht="12.75" customHeight="1" x14ac:dyDescent="0.2">
      <c r="H9324" s="36"/>
    </row>
    <row r="9325" spans="8:8" s="32" customFormat="1" ht="12.75" customHeight="1" x14ac:dyDescent="0.2">
      <c r="H9325" s="36"/>
    </row>
    <row r="9326" spans="8:8" s="32" customFormat="1" ht="12.75" customHeight="1" x14ac:dyDescent="0.2">
      <c r="H9326" s="36"/>
    </row>
    <row r="9327" spans="8:8" s="32" customFormat="1" ht="12.75" customHeight="1" x14ac:dyDescent="0.2">
      <c r="H9327" s="36"/>
    </row>
    <row r="9328" spans="8:8" s="32" customFormat="1" ht="12.75" customHeight="1" x14ac:dyDescent="0.2">
      <c r="H9328" s="36"/>
    </row>
    <row r="9329" spans="8:8" s="32" customFormat="1" ht="12.75" customHeight="1" x14ac:dyDescent="0.2">
      <c r="H9329" s="36"/>
    </row>
    <row r="9330" spans="8:8" s="32" customFormat="1" ht="12.75" customHeight="1" x14ac:dyDescent="0.2">
      <c r="H9330" s="36"/>
    </row>
    <row r="9331" spans="8:8" s="32" customFormat="1" ht="12.75" customHeight="1" x14ac:dyDescent="0.2">
      <c r="H9331" s="36"/>
    </row>
    <row r="9332" spans="8:8" s="32" customFormat="1" ht="12.75" customHeight="1" x14ac:dyDescent="0.2">
      <c r="H9332" s="36"/>
    </row>
    <row r="9333" spans="8:8" s="32" customFormat="1" ht="12.75" customHeight="1" x14ac:dyDescent="0.2">
      <c r="H9333" s="36"/>
    </row>
    <row r="9334" spans="8:8" s="32" customFormat="1" ht="12.75" customHeight="1" x14ac:dyDescent="0.2">
      <c r="H9334" s="36"/>
    </row>
    <row r="9335" spans="8:8" s="32" customFormat="1" ht="12.75" customHeight="1" x14ac:dyDescent="0.2">
      <c r="H9335" s="36"/>
    </row>
    <row r="9336" spans="8:8" s="32" customFormat="1" ht="12.75" customHeight="1" x14ac:dyDescent="0.2">
      <c r="H9336" s="36"/>
    </row>
    <row r="9337" spans="8:8" s="32" customFormat="1" ht="12.75" customHeight="1" x14ac:dyDescent="0.2">
      <c r="H9337" s="36"/>
    </row>
    <row r="9338" spans="8:8" s="32" customFormat="1" ht="12.75" customHeight="1" x14ac:dyDescent="0.2">
      <c r="H9338" s="36"/>
    </row>
    <row r="9339" spans="8:8" s="32" customFormat="1" ht="12.75" customHeight="1" x14ac:dyDescent="0.2">
      <c r="H9339" s="36"/>
    </row>
    <row r="9340" spans="8:8" s="32" customFormat="1" ht="12.75" customHeight="1" x14ac:dyDescent="0.2">
      <c r="H9340" s="36"/>
    </row>
    <row r="9341" spans="8:8" s="32" customFormat="1" ht="12.75" customHeight="1" x14ac:dyDescent="0.2">
      <c r="H9341" s="36"/>
    </row>
    <row r="9342" spans="8:8" s="32" customFormat="1" ht="12.75" customHeight="1" x14ac:dyDescent="0.2">
      <c r="H9342" s="36"/>
    </row>
    <row r="9343" spans="8:8" s="32" customFormat="1" ht="12.75" customHeight="1" x14ac:dyDescent="0.2">
      <c r="H9343" s="36"/>
    </row>
    <row r="9344" spans="8:8" s="32" customFormat="1" ht="12.75" customHeight="1" x14ac:dyDescent="0.2">
      <c r="H9344" s="36"/>
    </row>
    <row r="9345" spans="8:8" s="32" customFormat="1" ht="12.75" customHeight="1" x14ac:dyDescent="0.2">
      <c r="H9345" s="36"/>
    </row>
    <row r="9346" spans="8:8" s="32" customFormat="1" ht="12.75" customHeight="1" x14ac:dyDescent="0.2">
      <c r="H9346" s="36"/>
    </row>
    <row r="9347" spans="8:8" s="32" customFormat="1" ht="12.75" customHeight="1" x14ac:dyDescent="0.2">
      <c r="H9347" s="36"/>
    </row>
    <row r="9348" spans="8:8" s="32" customFormat="1" ht="12.75" customHeight="1" x14ac:dyDescent="0.2">
      <c r="H9348" s="36"/>
    </row>
    <row r="9349" spans="8:8" s="32" customFormat="1" ht="12.75" customHeight="1" x14ac:dyDescent="0.2">
      <c r="H9349" s="36"/>
    </row>
    <row r="9350" spans="8:8" s="32" customFormat="1" ht="12.75" customHeight="1" x14ac:dyDescent="0.2">
      <c r="H9350" s="36"/>
    </row>
    <row r="9351" spans="8:8" s="32" customFormat="1" ht="12.75" customHeight="1" x14ac:dyDescent="0.2">
      <c r="H9351" s="36"/>
    </row>
    <row r="9352" spans="8:8" s="32" customFormat="1" ht="12.75" customHeight="1" x14ac:dyDescent="0.2">
      <c r="H9352" s="36"/>
    </row>
    <row r="9353" spans="8:8" s="32" customFormat="1" ht="12.75" customHeight="1" x14ac:dyDescent="0.2">
      <c r="H9353" s="36"/>
    </row>
    <row r="9354" spans="8:8" s="32" customFormat="1" ht="12.75" customHeight="1" x14ac:dyDescent="0.2">
      <c r="H9354" s="36"/>
    </row>
    <row r="9355" spans="8:8" s="32" customFormat="1" ht="12.75" customHeight="1" x14ac:dyDescent="0.2">
      <c r="H9355" s="36"/>
    </row>
    <row r="9356" spans="8:8" s="32" customFormat="1" ht="12.75" customHeight="1" x14ac:dyDescent="0.2">
      <c r="H9356" s="36"/>
    </row>
    <row r="9357" spans="8:8" s="32" customFormat="1" ht="12.75" customHeight="1" x14ac:dyDescent="0.2">
      <c r="H9357" s="36"/>
    </row>
    <row r="9358" spans="8:8" s="32" customFormat="1" ht="12.75" customHeight="1" x14ac:dyDescent="0.2">
      <c r="H9358" s="36"/>
    </row>
    <row r="9359" spans="8:8" s="32" customFormat="1" ht="12.75" customHeight="1" x14ac:dyDescent="0.2">
      <c r="H9359" s="36"/>
    </row>
    <row r="9360" spans="8:8" s="32" customFormat="1" ht="12.75" customHeight="1" x14ac:dyDescent="0.2">
      <c r="H9360" s="36"/>
    </row>
    <row r="9361" spans="8:8" s="32" customFormat="1" ht="12.75" customHeight="1" x14ac:dyDescent="0.2">
      <c r="H9361" s="36"/>
    </row>
    <row r="9362" spans="8:8" s="32" customFormat="1" ht="12.75" customHeight="1" x14ac:dyDescent="0.2">
      <c r="H9362" s="36"/>
    </row>
    <row r="9363" spans="8:8" s="32" customFormat="1" ht="12.75" customHeight="1" x14ac:dyDescent="0.2">
      <c r="H9363" s="36"/>
    </row>
    <row r="9364" spans="8:8" s="32" customFormat="1" ht="12.75" customHeight="1" x14ac:dyDescent="0.2">
      <c r="H9364" s="36"/>
    </row>
    <row r="9365" spans="8:8" s="32" customFormat="1" ht="12.75" customHeight="1" x14ac:dyDescent="0.2">
      <c r="H9365" s="36"/>
    </row>
    <row r="9366" spans="8:8" s="32" customFormat="1" ht="12.75" customHeight="1" x14ac:dyDescent="0.2">
      <c r="H9366" s="36"/>
    </row>
    <row r="9367" spans="8:8" s="32" customFormat="1" ht="12.75" customHeight="1" x14ac:dyDescent="0.2">
      <c r="H9367" s="36"/>
    </row>
    <row r="9368" spans="8:8" s="32" customFormat="1" ht="12.75" customHeight="1" x14ac:dyDescent="0.2">
      <c r="H9368" s="36"/>
    </row>
    <row r="9369" spans="8:8" s="32" customFormat="1" ht="12.75" customHeight="1" x14ac:dyDescent="0.2">
      <c r="H9369" s="36"/>
    </row>
    <row r="9370" spans="8:8" s="32" customFormat="1" ht="12.75" customHeight="1" x14ac:dyDescent="0.2">
      <c r="H9370" s="36"/>
    </row>
    <row r="9371" spans="8:8" s="32" customFormat="1" ht="12.75" customHeight="1" x14ac:dyDescent="0.2">
      <c r="H9371" s="36"/>
    </row>
    <row r="9372" spans="8:8" s="32" customFormat="1" ht="12.75" customHeight="1" x14ac:dyDescent="0.2">
      <c r="H9372" s="36"/>
    </row>
    <row r="9373" spans="8:8" s="32" customFormat="1" ht="12.75" customHeight="1" x14ac:dyDescent="0.2">
      <c r="H9373" s="36"/>
    </row>
    <row r="9374" spans="8:8" s="32" customFormat="1" ht="12.75" customHeight="1" x14ac:dyDescent="0.2">
      <c r="H9374" s="36"/>
    </row>
    <row r="9375" spans="8:8" s="32" customFormat="1" ht="12.75" customHeight="1" x14ac:dyDescent="0.2">
      <c r="H9375" s="36"/>
    </row>
    <row r="9376" spans="8:8" s="32" customFormat="1" ht="12.75" customHeight="1" x14ac:dyDescent="0.2">
      <c r="H9376" s="36"/>
    </row>
    <row r="9377" spans="8:8" s="32" customFormat="1" ht="12.75" customHeight="1" x14ac:dyDescent="0.2">
      <c r="H9377" s="36"/>
    </row>
    <row r="9378" spans="8:8" s="32" customFormat="1" ht="12.75" customHeight="1" x14ac:dyDescent="0.2">
      <c r="H9378" s="36"/>
    </row>
    <row r="9379" spans="8:8" s="32" customFormat="1" ht="12.75" customHeight="1" x14ac:dyDescent="0.2">
      <c r="H9379" s="36"/>
    </row>
    <row r="9380" spans="8:8" s="32" customFormat="1" ht="12.75" customHeight="1" x14ac:dyDescent="0.2">
      <c r="H9380" s="36"/>
    </row>
    <row r="9381" spans="8:8" s="32" customFormat="1" ht="12.75" customHeight="1" x14ac:dyDescent="0.2">
      <c r="H9381" s="36"/>
    </row>
    <row r="9382" spans="8:8" s="32" customFormat="1" ht="12.75" customHeight="1" x14ac:dyDescent="0.2">
      <c r="H9382" s="36"/>
    </row>
    <row r="9383" spans="8:8" s="32" customFormat="1" ht="12.75" customHeight="1" x14ac:dyDescent="0.2">
      <c r="H9383" s="36"/>
    </row>
    <row r="9384" spans="8:8" s="32" customFormat="1" ht="12.75" customHeight="1" x14ac:dyDescent="0.2">
      <c r="H9384" s="36"/>
    </row>
    <row r="9385" spans="8:8" s="32" customFormat="1" ht="12.75" customHeight="1" x14ac:dyDescent="0.2">
      <c r="H9385" s="36"/>
    </row>
    <row r="9386" spans="8:8" s="32" customFormat="1" ht="12.75" customHeight="1" x14ac:dyDescent="0.2">
      <c r="H9386" s="36"/>
    </row>
    <row r="9387" spans="8:8" s="32" customFormat="1" ht="12.75" customHeight="1" x14ac:dyDescent="0.2">
      <c r="H9387" s="36"/>
    </row>
    <row r="9388" spans="8:8" s="32" customFormat="1" ht="12.75" customHeight="1" x14ac:dyDescent="0.2">
      <c r="H9388" s="36"/>
    </row>
    <row r="9389" spans="8:8" s="32" customFormat="1" ht="12.75" customHeight="1" x14ac:dyDescent="0.2">
      <c r="H9389" s="36"/>
    </row>
    <row r="9390" spans="8:8" s="32" customFormat="1" ht="12.75" customHeight="1" x14ac:dyDescent="0.2">
      <c r="H9390" s="36"/>
    </row>
    <row r="9391" spans="8:8" s="32" customFormat="1" ht="12.75" customHeight="1" x14ac:dyDescent="0.2">
      <c r="H9391" s="36"/>
    </row>
    <row r="9392" spans="8:8" s="32" customFormat="1" ht="12.75" customHeight="1" x14ac:dyDescent="0.2">
      <c r="H9392" s="36"/>
    </row>
    <row r="9393" spans="8:8" s="32" customFormat="1" ht="12.75" customHeight="1" x14ac:dyDescent="0.2">
      <c r="H9393" s="36"/>
    </row>
    <row r="9394" spans="8:8" s="32" customFormat="1" ht="12.75" customHeight="1" x14ac:dyDescent="0.2">
      <c r="H9394" s="36"/>
    </row>
    <row r="9395" spans="8:8" s="32" customFormat="1" ht="12.75" customHeight="1" x14ac:dyDescent="0.2">
      <c r="H9395" s="36"/>
    </row>
    <row r="9396" spans="8:8" s="32" customFormat="1" ht="12.75" customHeight="1" x14ac:dyDescent="0.2">
      <c r="H9396" s="36"/>
    </row>
    <row r="9397" spans="8:8" s="32" customFormat="1" ht="12.75" customHeight="1" x14ac:dyDescent="0.2">
      <c r="H9397" s="36"/>
    </row>
    <row r="9398" spans="8:8" s="32" customFormat="1" ht="12.75" customHeight="1" x14ac:dyDescent="0.2">
      <c r="H9398" s="36"/>
    </row>
    <row r="9399" spans="8:8" s="32" customFormat="1" ht="12.75" customHeight="1" x14ac:dyDescent="0.2">
      <c r="H9399" s="36"/>
    </row>
    <row r="9400" spans="8:8" s="32" customFormat="1" ht="12.75" customHeight="1" x14ac:dyDescent="0.2">
      <c r="H9400" s="36"/>
    </row>
    <row r="9401" spans="8:8" s="32" customFormat="1" ht="12.75" customHeight="1" x14ac:dyDescent="0.2">
      <c r="H9401" s="36"/>
    </row>
    <row r="9402" spans="8:8" s="32" customFormat="1" ht="12.75" customHeight="1" x14ac:dyDescent="0.2">
      <c r="H9402" s="36"/>
    </row>
    <row r="9403" spans="8:8" s="32" customFormat="1" ht="12.75" customHeight="1" x14ac:dyDescent="0.2">
      <c r="H9403" s="36"/>
    </row>
    <row r="9404" spans="8:8" s="32" customFormat="1" ht="12.75" customHeight="1" x14ac:dyDescent="0.2">
      <c r="H9404" s="36"/>
    </row>
    <row r="9405" spans="8:8" s="32" customFormat="1" ht="12.75" customHeight="1" x14ac:dyDescent="0.2">
      <c r="H9405" s="36"/>
    </row>
    <row r="9406" spans="8:8" s="32" customFormat="1" ht="12.75" customHeight="1" x14ac:dyDescent="0.2">
      <c r="H9406" s="36"/>
    </row>
    <row r="9407" spans="8:8" s="32" customFormat="1" ht="12.75" customHeight="1" x14ac:dyDescent="0.2">
      <c r="H9407" s="36"/>
    </row>
    <row r="9408" spans="8:8" s="32" customFormat="1" ht="12.75" customHeight="1" x14ac:dyDescent="0.2">
      <c r="H9408" s="36"/>
    </row>
    <row r="9409" spans="8:8" s="32" customFormat="1" ht="12.75" customHeight="1" x14ac:dyDescent="0.2">
      <c r="H9409" s="36"/>
    </row>
    <row r="9410" spans="8:8" s="32" customFormat="1" ht="12.75" customHeight="1" x14ac:dyDescent="0.2">
      <c r="H9410" s="36"/>
    </row>
    <row r="9411" spans="8:8" s="32" customFormat="1" ht="12.75" customHeight="1" x14ac:dyDescent="0.2">
      <c r="H9411" s="36"/>
    </row>
    <row r="9412" spans="8:8" s="32" customFormat="1" ht="12.75" customHeight="1" x14ac:dyDescent="0.2">
      <c r="H9412" s="36"/>
    </row>
    <row r="9413" spans="8:8" s="32" customFormat="1" ht="12.75" customHeight="1" x14ac:dyDescent="0.2">
      <c r="H9413" s="36"/>
    </row>
    <row r="9414" spans="8:8" s="32" customFormat="1" ht="12.75" customHeight="1" x14ac:dyDescent="0.2">
      <c r="H9414" s="36"/>
    </row>
    <row r="9415" spans="8:8" s="32" customFormat="1" ht="12.75" customHeight="1" x14ac:dyDescent="0.2">
      <c r="H9415" s="36"/>
    </row>
    <row r="9416" spans="8:8" s="32" customFormat="1" ht="12.75" customHeight="1" x14ac:dyDescent="0.2">
      <c r="H9416" s="36"/>
    </row>
    <row r="9417" spans="8:8" s="32" customFormat="1" ht="12.75" customHeight="1" x14ac:dyDescent="0.2">
      <c r="H9417" s="36"/>
    </row>
    <row r="9418" spans="8:8" s="32" customFormat="1" ht="12.75" customHeight="1" x14ac:dyDescent="0.2">
      <c r="H9418" s="36"/>
    </row>
    <row r="9419" spans="8:8" s="32" customFormat="1" ht="12.75" customHeight="1" x14ac:dyDescent="0.2">
      <c r="H9419" s="36"/>
    </row>
    <row r="9420" spans="8:8" s="32" customFormat="1" ht="12.75" customHeight="1" x14ac:dyDescent="0.2">
      <c r="H9420" s="36"/>
    </row>
    <row r="9421" spans="8:8" s="32" customFormat="1" ht="12.75" customHeight="1" x14ac:dyDescent="0.2">
      <c r="H9421" s="36"/>
    </row>
    <row r="9422" spans="8:8" s="32" customFormat="1" ht="12.75" customHeight="1" x14ac:dyDescent="0.2">
      <c r="H9422" s="36"/>
    </row>
    <row r="9423" spans="8:8" s="32" customFormat="1" ht="12.75" customHeight="1" x14ac:dyDescent="0.2">
      <c r="H9423" s="36"/>
    </row>
    <row r="9424" spans="8:8" s="32" customFormat="1" ht="12.75" customHeight="1" x14ac:dyDescent="0.2">
      <c r="H9424" s="36"/>
    </row>
    <row r="9425" spans="8:8" s="32" customFormat="1" ht="12.75" customHeight="1" x14ac:dyDescent="0.2">
      <c r="H9425" s="36"/>
    </row>
    <row r="9426" spans="8:8" s="32" customFormat="1" ht="12.75" customHeight="1" x14ac:dyDescent="0.2">
      <c r="H9426" s="36"/>
    </row>
    <row r="9427" spans="8:8" s="32" customFormat="1" ht="12.75" customHeight="1" x14ac:dyDescent="0.2">
      <c r="H9427" s="36"/>
    </row>
    <row r="9428" spans="8:8" s="32" customFormat="1" ht="12.75" customHeight="1" x14ac:dyDescent="0.2">
      <c r="H9428" s="36"/>
    </row>
    <row r="9429" spans="8:8" s="32" customFormat="1" ht="12.75" customHeight="1" x14ac:dyDescent="0.2">
      <c r="H9429" s="36"/>
    </row>
    <row r="9430" spans="8:8" s="32" customFormat="1" ht="12.75" customHeight="1" x14ac:dyDescent="0.2">
      <c r="H9430" s="36"/>
    </row>
    <row r="9431" spans="8:8" s="32" customFormat="1" ht="12.75" customHeight="1" x14ac:dyDescent="0.2">
      <c r="H9431" s="36"/>
    </row>
    <row r="9432" spans="8:8" s="32" customFormat="1" ht="12.75" customHeight="1" x14ac:dyDescent="0.2">
      <c r="H9432" s="36"/>
    </row>
    <row r="9433" spans="8:8" s="32" customFormat="1" ht="12.75" customHeight="1" x14ac:dyDescent="0.2">
      <c r="H9433" s="36"/>
    </row>
    <row r="9434" spans="8:8" s="32" customFormat="1" ht="12.75" customHeight="1" x14ac:dyDescent="0.2">
      <c r="H9434" s="36"/>
    </row>
    <row r="9435" spans="8:8" s="32" customFormat="1" ht="12.75" customHeight="1" x14ac:dyDescent="0.2">
      <c r="H9435" s="36"/>
    </row>
    <row r="9436" spans="8:8" s="32" customFormat="1" ht="12.75" customHeight="1" x14ac:dyDescent="0.2">
      <c r="H9436" s="36"/>
    </row>
    <row r="9437" spans="8:8" s="32" customFormat="1" ht="12.75" customHeight="1" x14ac:dyDescent="0.2">
      <c r="H9437" s="36"/>
    </row>
    <row r="9438" spans="8:8" s="32" customFormat="1" ht="12.75" customHeight="1" x14ac:dyDescent="0.2">
      <c r="H9438" s="36"/>
    </row>
    <row r="9439" spans="8:8" s="32" customFormat="1" ht="12.75" customHeight="1" x14ac:dyDescent="0.2">
      <c r="H9439" s="36"/>
    </row>
    <row r="9440" spans="8:8" s="32" customFormat="1" ht="12.75" customHeight="1" x14ac:dyDescent="0.2">
      <c r="H9440" s="36"/>
    </row>
    <row r="9441" spans="8:8" s="32" customFormat="1" ht="12.75" customHeight="1" x14ac:dyDescent="0.2">
      <c r="H9441" s="36"/>
    </row>
    <row r="9442" spans="8:8" s="32" customFormat="1" ht="12.75" customHeight="1" x14ac:dyDescent="0.2">
      <c r="H9442" s="36"/>
    </row>
    <row r="9443" spans="8:8" s="32" customFormat="1" ht="12.75" customHeight="1" x14ac:dyDescent="0.2">
      <c r="H9443" s="36"/>
    </row>
    <row r="9444" spans="8:8" s="32" customFormat="1" ht="12.75" customHeight="1" x14ac:dyDescent="0.2">
      <c r="H9444" s="36"/>
    </row>
    <row r="9445" spans="8:8" s="32" customFormat="1" ht="12.75" customHeight="1" x14ac:dyDescent="0.2">
      <c r="H9445" s="36"/>
    </row>
    <row r="9446" spans="8:8" s="32" customFormat="1" ht="12.75" customHeight="1" x14ac:dyDescent="0.2">
      <c r="H9446" s="36"/>
    </row>
    <row r="9447" spans="8:8" s="32" customFormat="1" ht="12.75" customHeight="1" x14ac:dyDescent="0.2">
      <c r="H9447" s="36"/>
    </row>
    <row r="9448" spans="8:8" s="32" customFormat="1" ht="12.75" customHeight="1" x14ac:dyDescent="0.2">
      <c r="H9448" s="36"/>
    </row>
    <row r="9449" spans="8:8" s="32" customFormat="1" ht="12.75" customHeight="1" x14ac:dyDescent="0.2">
      <c r="H9449" s="36"/>
    </row>
    <row r="9450" spans="8:8" s="32" customFormat="1" ht="12.75" customHeight="1" x14ac:dyDescent="0.2">
      <c r="H9450" s="36"/>
    </row>
    <row r="9451" spans="8:8" s="32" customFormat="1" ht="12.75" customHeight="1" x14ac:dyDescent="0.2">
      <c r="H9451" s="36"/>
    </row>
    <row r="9452" spans="8:8" s="32" customFormat="1" ht="12.75" customHeight="1" x14ac:dyDescent="0.2">
      <c r="H9452" s="36"/>
    </row>
    <row r="9453" spans="8:8" s="32" customFormat="1" ht="12.75" customHeight="1" x14ac:dyDescent="0.2">
      <c r="H9453" s="36"/>
    </row>
    <row r="9454" spans="8:8" s="32" customFormat="1" ht="12.75" customHeight="1" x14ac:dyDescent="0.2">
      <c r="H9454" s="36"/>
    </row>
    <row r="9455" spans="8:8" s="32" customFormat="1" ht="12.75" customHeight="1" x14ac:dyDescent="0.2">
      <c r="H9455" s="36"/>
    </row>
    <row r="9456" spans="8:8" s="32" customFormat="1" ht="12.75" customHeight="1" x14ac:dyDescent="0.2">
      <c r="H9456" s="36"/>
    </row>
    <row r="9457" spans="8:8" s="32" customFormat="1" ht="12.75" customHeight="1" x14ac:dyDescent="0.2">
      <c r="H9457" s="36"/>
    </row>
    <row r="9458" spans="8:8" s="32" customFormat="1" ht="12.75" customHeight="1" x14ac:dyDescent="0.2">
      <c r="H9458" s="36"/>
    </row>
    <row r="9459" spans="8:8" s="32" customFormat="1" ht="12.75" customHeight="1" x14ac:dyDescent="0.2">
      <c r="H9459" s="36"/>
    </row>
    <row r="9460" spans="8:8" s="32" customFormat="1" ht="12.75" customHeight="1" x14ac:dyDescent="0.2">
      <c r="H9460" s="36"/>
    </row>
    <row r="9461" spans="8:8" s="32" customFormat="1" ht="12.75" customHeight="1" x14ac:dyDescent="0.2">
      <c r="H9461" s="36"/>
    </row>
    <row r="9462" spans="8:8" s="32" customFormat="1" ht="12.75" customHeight="1" x14ac:dyDescent="0.2">
      <c r="H9462" s="36"/>
    </row>
    <row r="9463" spans="8:8" s="32" customFormat="1" ht="12.75" customHeight="1" x14ac:dyDescent="0.2">
      <c r="H9463" s="36"/>
    </row>
    <row r="9464" spans="8:8" s="32" customFormat="1" ht="12.75" customHeight="1" x14ac:dyDescent="0.2">
      <c r="H9464" s="36"/>
    </row>
    <row r="9465" spans="8:8" s="32" customFormat="1" ht="12.75" customHeight="1" x14ac:dyDescent="0.2">
      <c r="H9465" s="36"/>
    </row>
    <row r="9466" spans="8:8" s="32" customFormat="1" ht="12.75" customHeight="1" x14ac:dyDescent="0.2">
      <c r="H9466" s="36"/>
    </row>
    <row r="9467" spans="8:8" s="32" customFormat="1" ht="12.75" customHeight="1" x14ac:dyDescent="0.2">
      <c r="H9467" s="36"/>
    </row>
    <row r="9468" spans="8:8" s="32" customFormat="1" ht="12.75" customHeight="1" x14ac:dyDescent="0.2">
      <c r="H9468" s="36"/>
    </row>
    <row r="9469" spans="8:8" s="32" customFormat="1" ht="12.75" customHeight="1" x14ac:dyDescent="0.2">
      <c r="H9469" s="36"/>
    </row>
    <row r="9470" spans="8:8" s="32" customFormat="1" ht="12.75" customHeight="1" x14ac:dyDescent="0.2">
      <c r="H9470" s="36"/>
    </row>
    <row r="9471" spans="8:8" s="32" customFormat="1" ht="12.75" customHeight="1" x14ac:dyDescent="0.2">
      <c r="H9471" s="36"/>
    </row>
    <row r="9472" spans="8:8" s="32" customFormat="1" ht="12.75" customHeight="1" x14ac:dyDescent="0.2">
      <c r="H9472" s="36"/>
    </row>
    <row r="9473" spans="8:8" s="32" customFormat="1" ht="12.75" customHeight="1" x14ac:dyDescent="0.2">
      <c r="H9473" s="36"/>
    </row>
    <row r="9474" spans="8:8" s="32" customFormat="1" ht="12.75" customHeight="1" x14ac:dyDescent="0.2">
      <c r="H9474" s="36"/>
    </row>
    <row r="9475" spans="8:8" s="32" customFormat="1" ht="12.75" customHeight="1" x14ac:dyDescent="0.2">
      <c r="H9475" s="36"/>
    </row>
    <row r="9476" spans="8:8" s="32" customFormat="1" ht="12.75" customHeight="1" x14ac:dyDescent="0.2">
      <c r="H9476" s="36"/>
    </row>
    <row r="9477" spans="8:8" s="32" customFormat="1" ht="12.75" customHeight="1" x14ac:dyDescent="0.2">
      <c r="H9477" s="36"/>
    </row>
    <row r="9478" spans="8:8" s="32" customFormat="1" ht="12.75" customHeight="1" x14ac:dyDescent="0.2">
      <c r="H9478" s="36"/>
    </row>
    <row r="9479" spans="8:8" s="32" customFormat="1" ht="12.75" customHeight="1" x14ac:dyDescent="0.2">
      <c r="H9479" s="36"/>
    </row>
    <row r="9480" spans="8:8" s="32" customFormat="1" ht="12.75" customHeight="1" x14ac:dyDescent="0.2">
      <c r="H9480" s="36"/>
    </row>
    <row r="9481" spans="8:8" s="32" customFormat="1" ht="12.75" customHeight="1" x14ac:dyDescent="0.2">
      <c r="H9481" s="36"/>
    </row>
    <row r="9482" spans="8:8" s="32" customFormat="1" ht="12.75" customHeight="1" x14ac:dyDescent="0.2">
      <c r="H9482" s="36"/>
    </row>
    <row r="9483" spans="8:8" s="32" customFormat="1" ht="12.75" customHeight="1" x14ac:dyDescent="0.2">
      <c r="H9483" s="36"/>
    </row>
    <row r="9484" spans="8:8" s="32" customFormat="1" ht="12.75" customHeight="1" x14ac:dyDescent="0.2">
      <c r="H9484" s="36"/>
    </row>
    <row r="9485" spans="8:8" s="32" customFormat="1" ht="12.75" customHeight="1" x14ac:dyDescent="0.2">
      <c r="H9485" s="36"/>
    </row>
    <row r="9486" spans="8:8" s="32" customFormat="1" ht="12.75" customHeight="1" x14ac:dyDescent="0.2">
      <c r="H9486" s="36"/>
    </row>
    <row r="9487" spans="8:8" s="32" customFormat="1" ht="12.75" customHeight="1" x14ac:dyDescent="0.2">
      <c r="H9487" s="36"/>
    </row>
    <row r="9488" spans="8:8" s="32" customFormat="1" ht="12.75" customHeight="1" x14ac:dyDescent="0.2">
      <c r="H9488" s="36"/>
    </row>
    <row r="9489" spans="8:8" s="32" customFormat="1" ht="12.75" customHeight="1" x14ac:dyDescent="0.2">
      <c r="H9489" s="36"/>
    </row>
    <row r="9490" spans="8:8" s="32" customFormat="1" ht="12.75" customHeight="1" x14ac:dyDescent="0.2">
      <c r="H9490" s="36"/>
    </row>
    <row r="9491" spans="8:8" s="32" customFormat="1" ht="12.75" customHeight="1" x14ac:dyDescent="0.2">
      <c r="H9491" s="36"/>
    </row>
    <row r="9492" spans="8:8" s="32" customFormat="1" ht="12.75" customHeight="1" x14ac:dyDescent="0.2">
      <c r="H9492" s="36"/>
    </row>
    <row r="9493" spans="8:8" s="32" customFormat="1" ht="12.75" customHeight="1" x14ac:dyDescent="0.2">
      <c r="H9493" s="36"/>
    </row>
    <row r="9494" spans="8:8" s="32" customFormat="1" ht="12.75" customHeight="1" x14ac:dyDescent="0.2">
      <c r="H9494" s="36"/>
    </row>
    <row r="9495" spans="8:8" s="32" customFormat="1" ht="12.75" customHeight="1" x14ac:dyDescent="0.2">
      <c r="H9495" s="36"/>
    </row>
    <row r="9496" spans="8:8" s="32" customFormat="1" ht="12.75" customHeight="1" x14ac:dyDescent="0.2">
      <c r="H9496" s="36"/>
    </row>
    <row r="9497" spans="8:8" s="32" customFormat="1" ht="12.75" customHeight="1" x14ac:dyDescent="0.2">
      <c r="H9497" s="36"/>
    </row>
    <row r="9498" spans="8:8" s="32" customFormat="1" ht="12.75" customHeight="1" x14ac:dyDescent="0.2">
      <c r="H9498" s="36"/>
    </row>
    <row r="9499" spans="8:8" s="32" customFormat="1" ht="12.75" customHeight="1" x14ac:dyDescent="0.2">
      <c r="H9499" s="36"/>
    </row>
    <row r="9500" spans="8:8" s="32" customFormat="1" ht="12.75" customHeight="1" x14ac:dyDescent="0.2">
      <c r="H9500" s="36"/>
    </row>
    <row r="9501" spans="8:8" s="32" customFormat="1" ht="12.75" customHeight="1" x14ac:dyDescent="0.2">
      <c r="H9501" s="36"/>
    </row>
    <row r="9502" spans="8:8" s="32" customFormat="1" ht="12.75" customHeight="1" x14ac:dyDescent="0.2">
      <c r="H9502" s="36"/>
    </row>
    <row r="9503" spans="8:8" s="32" customFormat="1" ht="12.75" customHeight="1" x14ac:dyDescent="0.2">
      <c r="H9503" s="36"/>
    </row>
    <row r="9504" spans="8:8" s="32" customFormat="1" ht="12.75" customHeight="1" x14ac:dyDescent="0.2">
      <c r="H9504" s="36"/>
    </row>
    <row r="9505" spans="8:8" s="32" customFormat="1" ht="12.75" customHeight="1" x14ac:dyDescent="0.2">
      <c r="H9505" s="36"/>
    </row>
    <row r="9506" spans="8:8" s="32" customFormat="1" ht="12.75" customHeight="1" x14ac:dyDescent="0.2">
      <c r="H9506" s="36"/>
    </row>
    <row r="9507" spans="8:8" s="32" customFormat="1" ht="12.75" customHeight="1" x14ac:dyDescent="0.2">
      <c r="H9507" s="36"/>
    </row>
    <row r="9508" spans="8:8" s="32" customFormat="1" ht="12.75" customHeight="1" x14ac:dyDescent="0.2">
      <c r="H9508" s="36"/>
    </row>
    <row r="9509" spans="8:8" s="32" customFormat="1" ht="12.75" customHeight="1" x14ac:dyDescent="0.2">
      <c r="H9509" s="36"/>
    </row>
    <row r="9510" spans="8:8" s="32" customFormat="1" ht="12.75" customHeight="1" x14ac:dyDescent="0.2">
      <c r="H9510" s="36"/>
    </row>
    <row r="9511" spans="8:8" s="32" customFormat="1" ht="12.75" customHeight="1" x14ac:dyDescent="0.2">
      <c r="H9511" s="36"/>
    </row>
    <row r="9512" spans="8:8" s="32" customFormat="1" ht="12.75" customHeight="1" x14ac:dyDescent="0.2">
      <c r="H9512" s="36"/>
    </row>
    <row r="9513" spans="8:8" s="32" customFormat="1" ht="12.75" customHeight="1" x14ac:dyDescent="0.2">
      <c r="H9513" s="36"/>
    </row>
    <row r="9514" spans="8:8" s="32" customFormat="1" ht="12.75" customHeight="1" x14ac:dyDescent="0.2">
      <c r="H9514" s="36"/>
    </row>
    <row r="9515" spans="8:8" s="32" customFormat="1" ht="12.75" customHeight="1" x14ac:dyDescent="0.2">
      <c r="H9515" s="36"/>
    </row>
    <row r="9516" spans="8:8" s="32" customFormat="1" ht="12.75" customHeight="1" x14ac:dyDescent="0.2">
      <c r="H9516" s="36"/>
    </row>
    <row r="9517" spans="8:8" s="32" customFormat="1" ht="12.75" customHeight="1" x14ac:dyDescent="0.2">
      <c r="H9517" s="36"/>
    </row>
    <row r="9518" spans="8:8" s="32" customFormat="1" ht="12.75" customHeight="1" x14ac:dyDescent="0.2">
      <c r="H9518" s="36"/>
    </row>
    <row r="9519" spans="8:8" s="32" customFormat="1" ht="12.75" customHeight="1" x14ac:dyDescent="0.2">
      <c r="H9519" s="36"/>
    </row>
    <row r="9520" spans="8:8" s="32" customFormat="1" ht="12.75" customHeight="1" x14ac:dyDescent="0.2">
      <c r="H9520" s="36"/>
    </row>
    <row r="9521" spans="8:8" s="32" customFormat="1" ht="12.75" customHeight="1" x14ac:dyDescent="0.2">
      <c r="H9521" s="36"/>
    </row>
    <row r="9522" spans="8:8" s="32" customFormat="1" ht="12.75" customHeight="1" x14ac:dyDescent="0.2">
      <c r="H9522" s="36"/>
    </row>
    <row r="9523" spans="8:8" s="32" customFormat="1" ht="12.75" customHeight="1" x14ac:dyDescent="0.2">
      <c r="H9523" s="36"/>
    </row>
    <row r="9524" spans="8:8" s="32" customFormat="1" ht="12.75" customHeight="1" x14ac:dyDescent="0.2">
      <c r="H9524" s="36"/>
    </row>
    <row r="9525" spans="8:8" s="32" customFormat="1" ht="12.75" customHeight="1" x14ac:dyDescent="0.2">
      <c r="H9525" s="36"/>
    </row>
    <row r="9526" spans="8:8" s="32" customFormat="1" ht="12.75" customHeight="1" x14ac:dyDescent="0.2">
      <c r="H9526" s="36"/>
    </row>
    <row r="9527" spans="8:8" s="32" customFormat="1" ht="12.75" customHeight="1" x14ac:dyDescent="0.2">
      <c r="H9527" s="36"/>
    </row>
    <row r="9528" spans="8:8" s="32" customFormat="1" ht="12.75" customHeight="1" x14ac:dyDescent="0.2">
      <c r="H9528" s="36"/>
    </row>
    <row r="9529" spans="8:8" s="32" customFormat="1" ht="12.75" customHeight="1" x14ac:dyDescent="0.2">
      <c r="H9529" s="36"/>
    </row>
    <row r="9530" spans="8:8" s="32" customFormat="1" ht="12.75" customHeight="1" x14ac:dyDescent="0.2">
      <c r="H9530" s="36"/>
    </row>
    <row r="9531" spans="8:8" s="32" customFormat="1" ht="12.75" customHeight="1" x14ac:dyDescent="0.2">
      <c r="H9531" s="36"/>
    </row>
    <row r="9532" spans="8:8" s="32" customFormat="1" ht="12.75" customHeight="1" x14ac:dyDescent="0.2">
      <c r="H9532" s="36"/>
    </row>
    <row r="9533" spans="8:8" s="32" customFormat="1" ht="12.75" customHeight="1" x14ac:dyDescent="0.2">
      <c r="H9533" s="36"/>
    </row>
    <row r="9534" spans="8:8" s="32" customFormat="1" ht="12.75" customHeight="1" x14ac:dyDescent="0.2">
      <c r="H9534" s="36"/>
    </row>
    <row r="9535" spans="8:8" s="32" customFormat="1" ht="12.75" customHeight="1" x14ac:dyDescent="0.2">
      <c r="H9535" s="36"/>
    </row>
    <row r="9536" spans="8:8" s="32" customFormat="1" ht="12.75" customHeight="1" x14ac:dyDescent="0.2">
      <c r="H9536" s="36"/>
    </row>
    <row r="9537" spans="8:8" s="32" customFormat="1" ht="12.75" customHeight="1" x14ac:dyDescent="0.2">
      <c r="H9537" s="36"/>
    </row>
    <row r="9538" spans="8:8" s="32" customFormat="1" ht="12.75" customHeight="1" x14ac:dyDescent="0.2">
      <c r="H9538" s="36"/>
    </row>
    <row r="9539" spans="8:8" s="32" customFormat="1" ht="12.75" customHeight="1" x14ac:dyDescent="0.2">
      <c r="H9539" s="36"/>
    </row>
    <row r="9540" spans="8:8" s="32" customFormat="1" ht="12.75" customHeight="1" x14ac:dyDescent="0.2">
      <c r="H9540" s="36"/>
    </row>
    <row r="9541" spans="8:8" s="32" customFormat="1" ht="12.75" customHeight="1" x14ac:dyDescent="0.2">
      <c r="H9541" s="36"/>
    </row>
    <row r="9542" spans="8:8" s="32" customFormat="1" ht="12.75" customHeight="1" x14ac:dyDescent="0.2">
      <c r="H9542" s="36"/>
    </row>
    <row r="9543" spans="8:8" s="32" customFormat="1" ht="12.75" customHeight="1" x14ac:dyDescent="0.2">
      <c r="H9543" s="36"/>
    </row>
    <row r="9544" spans="8:8" s="32" customFormat="1" ht="12.75" customHeight="1" x14ac:dyDescent="0.2">
      <c r="H9544" s="36"/>
    </row>
    <row r="9545" spans="8:8" s="32" customFormat="1" ht="12.75" customHeight="1" x14ac:dyDescent="0.2">
      <c r="H9545" s="36"/>
    </row>
    <row r="9546" spans="8:8" s="32" customFormat="1" ht="12.75" customHeight="1" x14ac:dyDescent="0.2">
      <c r="H9546" s="36"/>
    </row>
    <row r="9547" spans="8:8" s="32" customFormat="1" ht="12.75" customHeight="1" x14ac:dyDescent="0.2">
      <c r="H9547" s="36"/>
    </row>
    <row r="9548" spans="8:8" s="32" customFormat="1" ht="12.75" customHeight="1" x14ac:dyDescent="0.2">
      <c r="H9548" s="36"/>
    </row>
    <row r="9549" spans="8:8" s="32" customFormat="1" ht="12.75" customHeight="1" x14ac:dyDescent="0.2">
      <c r="H9549" s="36"/>
    </row>
    <row r="9550" spans="8:8" s="32" customFormat="1" ht="12.75" customHeight="1" x14ac:dyDescent="0.2">
      <c r="H9550" s="36"/>
    </row>
    <row r="9551" spans="8:8" s="32" customFormat="1" ht="12.75" customHeight="1" x14ac:dyDescent="0.2">
      <c r="H9551" s="36"/>
    </row>
    <row r="9552" spans="8:8" s="32" customFormat="1" ht="12.75" customHeight="1" x14ac:dyDescent="0.2">
      <c r="H9552" s="36"/>
    </row>
    <row r="9553" spans="8:8" s="32" customFormat="1" ht="12.75" customHeight="1" x14ac:dyDescent="0.2">
      <c r="H9553" s="36"/>
    </row>
    <row r="9554" spans="8:8" s="32" customFormat="1" ht="12.75" customHeight="1" x14ac:dyDescent="0.2">
      <c r="H9554" s="36"/>
    </row>
    <row r="9555" spans="8:8" s="32" customFormat="1" ht="12.75" customHeight="1" x14ac:dyDescent="0.2">
      <c r="H9555" s="36"/>
    </row>
    <row r="9556" spans="8:8" s="32" customFormat="1" ht="12.75" customHeight="1" x14ac:dyDescent="0.2">
      <c r="H9556" s="36"/>
    </row>
    <row r="9557" spans="8:8" s="32" customFormat="1" ht="12.75" customHeight="1" x14ac:dyDescent="0.2">
      <c r="H9557" s="36"/>
    </row>
    <row r="9558" spans="8:8" s="32" customFormat="1" ht="12.75" customHeight="1" x14ac:dyDescent="0.2">
      <c r="H9558" s="36"/>
    </row>
    <row r="9559" spans="8:8" s="32" customFormat="1" ht="12.75" customHeight="1" x14ac:dyDescent="0.2">
      <c r="H9559" s="36"/>
    </row>
    <row r="9560" spans="8:8" s="32" customFormat="1" ht="12.75" customHeight="1" x14ac:dyDescent="0.2">
      <c r="H9560" s="36"/>
    </row>
    <row r="9561" spans="8:8" s="32" customFormat="1" ht="12.75" customHeight="1" x14ac:dyDescent="0.2">
      <c r="H9561" s="36"/>
    </row>
    <row r="9562" spans="8:8" s="32" customFormat="1" ht="12.75" customHeight="1" x14ac:dyDescent="0.2">
      <c r="H9562" s="36"/>
    </row>
    <row r="9563" spans="8:8" s="32" customFormat="1" ht="12.75" customHeight="1" x14ac:dyDescent="0.2">
      <c r="H9563" s="36"/>
    </row>
    <row r="9564" spans="8:8" s="32" customFormat="1" ht="12.75" customHeight="1" x14ac:dyDescent="0.2">
      <c r="H9564" s="36"/>
    </row>
    <row r="9565" spans="8:8" s="32" customFormat="1" ht="12.75" customHeight="1" x14ac:dyDescent="0.2">
      <c r="H9565" s="36"/>
    </row>
    <row r="9566" spans="8:8" s="32" customFormat="1" ht="12.75" customHeight="1" x14ac:dyDescent="0.2">
      <c r="H9566" s="36"/>
    </row>
    <row r="9567" spans="8:8" s="32" customFormat="1" ht="12.75" customHeight="1" x14ac:dyDescent="0.2">
      <c r="H9567" s="36"/>
    </row>
    <row r="9568" spans="8:8" s="32" customFormat="1" ht="12.75" customHeight="1" x14ac:dyDescent="0.2">
      <c r="H9568" s="36"/>
    </row>
    <row r="9569" spans="8:8" s="32" customFormat="1" ht="12.75" customHeight="1" x14ac:dyDescent="0.2">
      <c r="H9569" s="36"/>
    </row>
    <row r="9570" spans="8:8" s="32" customFormat="1" ht="12.75" customHeight="1" x14ac:dyDescent="0.2">
      <c r="H9570" s="36"/>
    </row>
    <row r="9571" spans="8:8" s="32" customFormat="1" ht="12.75" customHeight="1" x14ac:dyDescent="0.2">
      <c r="H9571" s="36"/>
    </row>
    <row r="9572" spans="8:8" s="32" customFormat="1" ht="12.75" customHeight="1" x14ac:dyDescent="0.2">
      <c r="H9572" s="36"/>
    </row>
    <row r="9573" spans="8:8" s="32" customFormat="1" ht="12.75" customHeight="1" x14ac:dyDescent="0.2">
      <c r="H9573" s="36"/>
    </row>
    <row r="9574" spans="8:8" s="32" customFormat="1" ht="12.75" customHeight="1" x14ac:dyDescent="0.2">
      <c r="H9574" s="36"/>
    </row>
    <row r="9575" spans="8:8" s="32" customFormat="1" ht="12.75" customHeight="1" x14ac:dyDescent="0.2">
      <c r="H9575" s="36"/>
    </row>
    <row r="9576" spans="8:8" s="32" customFormat="1" ht="12.75" customHeight="1" x14ac:dyDescent="0.2">
      <c r="H9576" s="36"/>
    </row>
    <row r="9577" spans="8:8" s="32" customFormat="1" ht="12.75" customHeight="1" x14ac:dyDescent="0.2">
      <c r="H9577" s="36"/>
    </row>
    <row r="9578" spans="8:8" s="32" customFormat="1" ht="12.75" customHeight="1" x14ac:dyDescent="0.2">
      <c r="H9578" s="36"/>
    </row>
    <row r="9579" spans="8:8" s="32" customFormat="1" ht="12.75" customHeight="1" x14ac:dyDescent="0.2">
      <c r="H9579" s="36"/>
    </row>
    <row r="9580" spans="8:8" s="32" customFormat="1" ht="12.75" customHeight="1" x14ac:dyDescent="0.2">
      <c r="H9580" s="36"/>
    </row>
    <row r="9581" spans="8:8" s="32" customFormat="1" ht="12.75" customHeight="1" x14ac:dyDescent="0.2">
      <c r="H9581" s="36"/>
    </row>
    <row r="9582" spans="8:8" s="32" customFormat="1" ht="12.75" customHeight="1" x14ac:dyDescent="0.2">
      <c r="H9582" s="36"/>
    </row>
    <row r="9583" spans="8:8" s="32" customFormat="1" ht="12.75" customHeight="1" x14ac:dyDescent="0.2">
      <c r="H9583" s="36"/>
    </row>
    <row r="9584" spans="8:8" s="32" customFormat="1" ht="12.75" customHeight="1" x14ac:dyDescent="0.2">
      <c r="H9584" s="36"/>
    </row>
    <row r="9585" spans="8:8" s="32" customFormat="1" ht="12.75" customHeight="1" x14ac:dyDescent="0.2">
      <c r="H9585" s="36"/>
    </row>
    <row r="9586" spans="8:8" s="32" customFormat="1" ht="12.75" customHeight="1" x14ac:dyDescent="0.2">
      <c r="H9586" s="36"/>
    </row>
    <row r="9587" spans="8:8" s="32" customFormat="1" ht="12.75" customHeight="1" x14ac:dyDescent="0.2">
      <c r="H9587" s="36"/>
    </row>
    <row r="9588" spans="8:8" s="32" customFormat="1" ht="12.75" customHeight="1" x14ac:dyDescent="0.2">
      <c r="H9588" s="36"/>
    </row>
    <row r="9589" spans="8:8" s="32" customFormat="1" ht="12.75" customHeight="1" x14ac:dyDescent="0.2">
      <c r="H9589" s="36"/>
    </row>
    <row r="9590" spans="8:8" s="32" customFormat="1" ht="12.75" customHeight="1" x14ac:dyDescent="0.2">
      <c r="H9590" s="36"/>
    </row>
    <row r="9591" spans="8:8" s="32" customFormat="1" ht="12.75" customHeight="1" x14ac:dyDescent="0.2">
      <c r="H9591" s="36"/>
    </row>
    <row r="9592" spans="8:8" s="32" customFormat="1" ht="12.75" customHeight="1" x14ac:dyDescent="0.2">
      <c r="H9592" s="36"/>
    </row>
    <row r="9593" spans="8:8" s="32" customFormat="1" ht="12.75" customHeight="1" x14ac:dyDescent="0.2">
      <c r="H9593" s="36"/>
    </row>
    <row r="9594" spans="8:8" s="32" customFormat="1" ht="12.75" customHeight="1" x14ac:dyDescent="0.2">
      <c r="H9594" s="36"/>
    </row>
    <row r="9595" spans="8:8" s="32" customFormat="1" ht="12.75" customHeight="1" x14ac:dyDescent="0.2">
      <c r="H9595" s="36"/>
    </row>
    <row r="9596" spans="8:8" s="32" customFormat="1" ht="12.75" customHeight="1" x14ac:dyDescent="0.2">
      <c r="H9596" s="36"/>
    </row>
    <row r="9597" spans="8:8" s="32" customFormat="1" ht="12.75" customHeight="1" x14ac:dyDescent="0.2">
      <c r="H9597" s="36"/>
    </row>
    <row r="9598" spans="8:8" s="32" customFormat="1" ht="12.75" customHeight="1" x14ac:dyDescent="0.2">
      <c r="H9598" s="36"/>
    </row>
    <row r="9599" spans="8:8" s="32" customFormat="1" ht="12.75" customHeight="1" x14ac:dyDescent="0.2">
      <c r="H9599" s="36"/>
    </row>
    <row r="9600" spans="8:8" s="32" customFormat="1" ht="12.75" customHeight="1" x14ac:dyDescent="0.2">
      <c r="H9600" s="36"/>
    </row>
    <row r="9601" spans="8:8" s="32" customFormat="1" ht="12.75" customHeight="1" x14ac:dyDescent="0.2">
      <c r="H9601" s="36"/>
    </row>
    <row r="9602" spans="8:8" s="32" customFormat="1" ht="12.75" customHeight="1" x14ac:dyDescent="0.2">
      <c r="H9602" s="36"/>
    </row>
    <row r="9603" spans="8:8" s="32" customFormat="1" ht="12.75" customHeight="1" x14ac:dyDescent="0.2">
      <c r="H9603" s="36"/>
    </row>
    <row r="9604" spans="8:8" s="32" customFormat="1" ht="12.75" customHeight="1" x14ac:dyDescent="0.2">
      <c r="H9604" s="36"/>
    </row>
    <row r="9605" spans="8:8" s="32" customFormat="1" ht="12.75" customHeight="1" x14ac:dyDescent="0.2">
      <c r="H9605" s="36"/>
    </row>
    <row r="9606" spans="8:8" s="32" customFormat="1" ht="12.75" customHeight="1" x14ac:dyDescent="0.2">
      <c r="H9606" s="36"/>
    </row>
    <row r="9607" spans="8:8" s="32" customFormat="1" ht="12.75" customHeight="1" x14ac:dyDescent="0.2">
      <c r="H9607" s="36"/>
    </row>
    <row r="9608" spans="8:8" s="32" customFormat="1" ht="12.75" customHeight="1" x14ac:dyDescent="0.2">
      <c r="H9608" s="36"/>
    </row>
    <row r="9609" spans="8:8" s="32" customFormat="1" ht="12.75" customHeight="1" x14ac:dyDescent="0.2">
      <c r="H9609" s="36"/>
    </row>
    <row r="9610" spans="8:8" s="32" customFormat="1" ht="12.75" customHeight="1" x14ac:dyDescent="0.2">
      <c r="H9610" s="36"/>
    </row>
    <row r="9611" spans="8:8" s="32" customFormat="1" ht="12.75" customHeight="1" x14ac:dyDescent="0.2">
      <c r="H9611" s="36"/>
    </row>
    <row r="9612" spans="8:8" s="32" customFormat="1" ht="12.75" customHeight="1" x14ac:dyDescent="0.2">
      <c r="H9612" s="36"/>
    </row>
    <row r="9613" spans="8:8" s="32" customFormat="1" ht="12.75" customHeight="1" x14ac:dyDescent="0.2">
      <c r="H9613" s="36"/>
    </row>
    <row r="9614" spans="8:8" s="32" customFormat="1" ht="12.75" customHeight="1" x14ac:dyDescent="0.2">
      <c r="H9614" s="36"/>
    </row>
    <row r="9615" spans="8:8" s="32" customFormat="1" ht="12.75" customHeight="1" x14ac:dyDescent="0.2">
      <c r="H9615" s="36"/>
    </row>
    <row r="9616" spans="8:8" s="32" customFormat="1" ht="12.75" customHeight="1" x14ac:dyDescent="0.2">
      <c r="H9616" s="36"/>
    </row>
    <row r="9617" spans="8:8" s="32" customFormat="1" ht="12.75" customHeight="1" x14ac:dyDescent="0.2">
      <c r="H9617" s="36"/>
    </row>
    <row r="9618" spans="8:8" s="32" customFormat="1" ht="12.75" customHeight="1" x14ac:dyDescent="0.2">
      <c r="H9618" s="36"/>
    </row>
    <row r="9619" spans="8:8" s="32" customFormat="1" ht="12.75" customHeight="1" x14ac:dyDescent="0.2">
      <c r="H9619" s="36"/>
    </row>
    <row r="9620" spans="8:8" s="32" customFormat="1" ht="12.75" customHeight="1" x14ac:dyDescent="0.2">
      <c r="H9620" s="36"/>
    </row>
    <row r="9621" spans="8:8" s="32" customFormat="1" ht="12.75" customHeight="1" x14ac:dyDescent="0.2">
      <c r="H9621" s="36"/>
    </row>
    <row r="9622" spans="8:8" s="32" customFormat="1" ht="12.75" customHeight="1" x14ac:dyDescent="0.2">
      <c r="H9622" s="36"/>
    </row>
    <row r="9623" spans="8:8" s="32" customFormat="1" ht="12.75" customHeight="1" x14ac:dyDescent="0.2">
      <c r="H9623" s="36"/>
    </row>
    <row r="9624" spans="8:8" s="32" customFormat="1" ht="12.75" customHeight="1" x14ac:dyDescent="0.2">
      <c r="H9624" s="36"/>
    </row>
    <row r="9625" spans="8:8" s="32" customFormat="1" ht="12.75" customHeight="1" x14ac:dyDescent="0.2">
      <c r="H9625" s="36"/>
    </row>
    <row r="9626" spans="8:8" s="32" customFormat="1" ht="12.75" customHeight="1" x14ac:dyDescent="0.2">
      <c r="H9626" s="36"/>
    </row>
    <row r="9627" spans="8:8" s="32" customFormat="1" ht="12.75" customHeight="1" x14ac:dyDescent="0.2">
      <c r="H9627" s="36"/>
    </row>
    <row r="9628" spans="8:8" s="32" customFormat="1" ht="12.75" customHeight="1" x14ac:dyDescent="0.2">
      <c r="H9628" s="36"/>
    </row>
    <row r="9629" spans="8:8" s="32" customFormat="1" ht="12.75" customHeight="1" x14ac:dyDescent="0.2">
      <c r="H9629" s="36"/>
    </row>
    <row r="9630" spans="8:8" s="32" customFormat="1" ht="12.75" customHeight="1" x14ac:dyDescent="0.2">
      <c r="H9630" s="36"/>
    </row>
    <row r="9631" spans="8:8" s="32" customFormat="1" ht="12.75" customHeight="1" x14ac:dyDescent="0.2">
      <c r="H9631" s="36"/>
    </row>
    <row r="9632" spans="8:8" s="32" customFormat="1" ht="12.75" customHeight="1" x14ac:dyDescent="0.2">
      <c r="H9632" s="36"/>
    </row>
    <row r="9633" spans="8:8" s="32" customFormat="1" ht="12.75" customHeight="1" x14ac:dyDescent="0.2">
      <c r="H9633" s="36"/>
    </row>
    <row r="9634" spans="8:8" s="32" customFormat="1" ht="12.75" customHeight="1" x14ac:dyDescent="0.2">
      <c r="H9634" s="36"/>
    </row>
    <row r="9635" spans="8:8" s="32" customFormat="1" ht="12.75" customHeight="1" x14ac:dyDescent="0.2">
      <c r="H9635" s="36"/>
    </row>
    <row r="9636" spans="8:8" s="32" customFormat="1" ht="12.75" customHeight="1" x14ac:dyDescent="0.2">
      <c r="H9636" s="36"/>
    </row>
    <row r="9637" spans="8:8" s="32" customFormat="1" ht="12.75" customHeight="1" x14ac:dyDescent="0.2">
      <c r="H9637" s="36"/>
    </row>
    <row r="9638" spans="8:8" s="32" customFormat="1" ht="12.75" customHeight="1" x14ac:dyDescent="0.2">
      <c r="H9638" s="36"/>
    </row>
    <row r="9639" spans="8:8" s="32" customFormat="1" ht="12.75" customHeight="1" x14ac:dyDescent="0.2">
      <c r="H9639" s="36"/>
    </row>
    <row r="9640" spans="8:8" s="32" customFormat="1" ht="12.75" customHeight="1" x14ac:dyDescent="0.2">
      <c r="H9640" s="36"/>
    </row>
    <row r="9641" spans="8:8" s="32" customFormat="1" ht="12.75" customHeight="1" x14ac:dyDescent="0.2">
      <c r="H9641" s="36"/>
    </row>
    <row r="9642" spans="8:8" s="32" customFormat="1" ht="12.75" customHeight="1" x14ac:dyDescent="0.2">
      <c r="H9642" s="36"/>
    </row>
    <row r="9643" spans="8:8" s="32" customFormat="1" ht="12.75" customHeight="1" x14ac:dyDescent="0.2">
      <c r="H9643" s="36"/>
    </row>
    <row r="9644" spans="8:8" s="32" customFormat="1" ht="12.75" customHeight="1" x14ac:dyDescent="0.2">
      <c r="H9644" s="36"/>
    </row>
    <row r="9645" spans="8:8" s="32" customFormat="1" ht="12.75" customHeight="1" x14ac:dyDescent="0.2">
      <c r="H9645" s="36"/>
    </row>
    <row r="9646" spans="8:8" s="32" customFormat="1" ht="12.75" customHeight="1" x14ac:dyDescent="0.2">
      <c r="H9646" s="36"/>
    </row>
    <row r="9647" spans="8:8" s="32" customFormat="1" ht="12.75" customHeight="1" x14ac:dyDescent="0.2">
      <c r="H9647" s="36"/>
    </row>
    <row r="9648" spans="8:8" s="32" customFormat="1" ht="12.75" customHeight="1" x14ac:dyDescent="0.2">
      <c r="H9648" s="36"/>
    </row>
    <row r="9649" spans="8:8" s="32" customFormat="1" ht="12.75" customHeight="1" x14ac:dyDescent="0.2">
      <c r="H9649" s="36"/>
    </row>
    <row r="9650" spans="8:8" s="32" customFormat="1" ht="12.75" customHeight="1" x14ac:dyDescent="0.2">
      <c r="H9650" s="36"/>
    </row>
    <row r="9651" spans="8:8" s="32" customFormat="1" ht="12.75" customHeight="1" x14ac:dyDescent="0.2">
      <c r="H9651" s="36"/>
    </row>
    <row r="9652" spans="8:8" s="32" customFormat="1" ht="12.75" customHeight="1" x14ac:dyDescent="0.2">
      <c r="H9652" s="36"/>
    </row>
    <row r="9653" spans="8:8" s="32" customFormat="1" ht="12.75" customHeight="1" x14ac:dyDescent="0.2">
      <c r="H9653" s="36"/>
    </row>
    <row r="9654" spans="8:8" s="32" customFormat="1" ht="12.75" customHeight="1" x14ac:dyDescent="0.2">
      <c r="H9654" s="36"/>
    </row>
    <row r="9655" spans="8:8" s="32" customFormat="1" ht="12.75" customHeight="1" x14ac:dyDescent="0.2">
      <c r="H9655" s="36"/>
    </row>
    <row r="9656" spans="8:8" s="32" customFormat="1" ht="12.75" customHeight="1" x14ac:dyDescent="0.2">
      <c r="H9656" s="36"/>
    </row>
    <row r="9657" spans="8:8" s="32" customFormat="1" ht="12.75" customHeight="1" x14ac:dyDescent="0.2">
      <c r="H9657" s="36"/>
    </row>
    <row r="9658" spans="8:8" s="32" customFormat="1" ht="12.75" customHeight="1" x14ac:dyDescent="0.2">
      <c r="H9658" s="36"/>
    </row>
    <row r="9659" spans="8:8" s="32" customFormat="1" ht="12.75" customHeight="1" x14ac:dyDescent="0.2">
      <c r="H9659" s="36"/>
    </row>
    <row r="9660" spans="8:8" s="32" customFormat="1" ht="12.75" customHeight="1" x14ac:dyDescent="0.2">
      <c r="H9660" s="36"/>
    </row>
    <row r="9661" spans="8:8" s="32" customFormat="1" ht="12.75" customHeight="1" x14ac:dyDescent="0.2">
      <c r="H9661" s="36"/>
    </row>
    <row r="9662" spans="8:8" s="32" customFormat="1" ht="12.75" customHeight="1" x14ac:dyDescent="0.2">
      <c r="H9662" s="36"/>
    </row>
    <row r="9663" spans="8:8" s="32" customFormat="1" ht="12.75" customHeight="1" x14ac:dyDescent="0.2">
      <c r="H9663" s="36"/>
    </row>
    <row r="9664" spans="8:8" s="32" customFormat="1" ht="12.75" customHeight="1" x14ac:dyDescent="0.2">
      <c r="H9664" s="36"/>
    </row>
    <row r="9665" spans="8:8" s="32" customFormat="1" ht="12.75" customHeight="1" x14ac:dyDescent="0.2">
      <c r="H9665" s="36"/>
    </row>
    <row r="9666" spans="8:8" s="32" customFormat="1" ht="12.75" customHeight="1" x14ac:dyDescent="0.2">
      <c r="H9666" s="36"/>
    </row>
    <row r="9667" spans="8:8" s="32" customFormat="1" ht="12.75" customHeight="1" x14ac:dyDescent="0.2">
      <c r="H9667" s="36"/>
    </row>
    <row r="9668" spans="8:8" s="32" customFormat="1" ht="12.75" customHeight="1" x14ac:dyDescent="0.2">
      <c r="H9668" s="36"/>
    </row>
    <row r="9669" spans="8:8" s="32" customFormat="1" ht="12.75" customHeight="1" x14ac:dyDescent="0.2">
      <c r="H9669" s="36"/>
    </row>
    <row r="9670" spans="8:8" s="32" customFormat="1" ht="12.75" customHeight="1" x14ac:dyDescent="0.2">
      <c r="H9670" s="36"/>
    </row>
    <row r="9671" spans="8:8" s="32" customFormat="1" ht="12.75" customHeight="1" x14ac:dyDescent="0.2">
      <c r="H9671" s="36"/>
    </row>
    <row r="9672" spans="8:8" s="32" customFormat="1" ht="12.75" customHeight="1" x14ac:dyDescent="0.2">
      <c r="H9672" s="36"/>
    </row>
    <row r="9673" spans="8:8" s="32" customFormat="1" ht="12.75" customHeight="1" x14ac:dyDescent="0.2">
      <c r="H9673" s="36"/>
    </row>
    <row r="9674" spans="8:8" s="32" customFormat="1" ht="12.75" customHeight="1" x14ac:dyDescent="0.2">
      <c r="H9674" s="36"/>
    </row>
    <row r="9675" spans="8:8" s="32" customFormat="1" ht="12.75" customHeight="1" x14ac:dyDescent="0.2">
      <c r="H9675" s="36"/>
    </row>
    <row r="9676" spans="8:8" s="32" customFormat="1" ht="12.75" customHeight="1" x14ac:dyDescent="0.2">
      <c r="H9676" s="36"/>
    </row>
    <row r="9677" spans="8:8" s="32" customFormat="1" ht="12.75" customHeight="1" x14ac:dyDescent="0.2">
      <c r="H9677" s="36"/>
    </row>
    <row r="9678" spans="8:8" s="32" customFormat="1" ht="12.75" customHeight="1" x14ac:dyDescent="0.2">
      <c r="H9678" s="36"/>
    </row>
    <row r="9679" spans="8:8" s="32" customFormat="1" ht="12.75" customHeight="1" x14ac:dyDescent="0.2">
      <c r="H9679" s="36"/>
    </row>
    <row r="9680" spans="8:8" s="32" customFormat="1" ht="12.75" customHeight="1" x14ac:dyDescent="0.2">
      <c r="H9680" s="36"/>
    </row>
    <row r="9681" spans="8:8" s="32" customFormat="1" ht="12.75" customHeight="1" x14ac:dyDescent="0.2">
      <c r="H9681" s="36"/>
    </row>
    <row r="9682" spans="8:8" s="32" customFormat="1" ht="12.75" customHeight="1" x14ac:dyDescent="0.2">
      <c r="H9682" s="36"/>
    </row>
    <row r="9683" spans="8:8" s="32" customFormat="1" ht="12.75" customHeight="1" x14ac:dyDescent="0.2">
      <c r="H9683" s="36"/>
    </row>
    <row r="9684" spans="8:8" s="32" customFormat="1" ht="12.75" customHeight="1" x14ac:dyDescent="0.2">
      <c r="H9684" s="36"/>
    </row>
    <row r="9685" spans="8:8" s="32" customFormat="1" ht="12.75" customHeight="1" x14ac:dyDescent="0.2">
      <c r="H9685" s="36"/>
    </row>
    <row r="9686" spans="8:8" s="32" customFormat="1" ht="12.75" customHeight="1" x14ac:dyDescent="0.2">
      <c r="H9686" s="36"/>
    </row>
    <row r="9687" spans="8:8" s="32" customFormat="1" ht="12.75" customHeight="1" x14ac:dyDescent="0.2">
      <c r="H9687" s="36"/>
    </row>
    <row r="9688" spans="8:8" s="32" customFormat="1" ht="12.75" customHeight="1" x14ac:dyDescent="0.2">
      <c r="H9688" s="36"/>
    </row>
    <row r="9689" spans="8:8" s="32" customFormat="1" ht="12.75" customHeight="1" x14ac:dyDescent="0.2">
      <c r="H9689" s="36"/>
    </row>
    <row r="9690" spans="8:8" s="32" customFormat="1" ht="12.75" customHeight="1" x14ac:dyDescent="0.2">
      <c r="H9690" s="36"/>
    </row>
    <row r="9691" spans="8:8" s="32" customFormat="1" ht="12.75" customHeight="1" x14ac:dyDescent="0.2">
      <c r="H9691" s="36"/>
    </row>
    <row r="9692" spans="8:8" s="32" customFormat="1" ht="12.75" customHeight="1" x14ac:dyDescent="0.2">
      <c r="H9692" s="36"/>
    </row>
    <row r="9693" spans="8:8" s="32" customFormat="1" ht="12.75" customHeight="1" x14ac:dyDescent="0.2">
      <c r="H9693" s="36"/>
    </row>
    <row r="9694" spans="8:8" s="32" customFormat="1" ht="12.75" customHeight="1" x14ac:dyDescent="0.2">
      <c r="H9694" s="36"/>
    </row>
    <row r="9695" spans="8:8" s="32" customFormat="1" ht="12.75" customHeight="1" x14ac:dyDescent="0.2">
      <c r="H9695" s="36"/>
    </row>
    <row r="9696" spans="8:8" s="32" customFormat="1" ht="12.75" customHeight="1" x14ac:dyDescent="0.2">
      <c r="H9696" s="36"/>
    </row>
    <row r="9697" spans="8:8" s="32" customFormat="1" ht="12.75" customHeight="1" x14ac:dyDescent="0.2">
      <c r="H9697" s="36"/>
    </row>
    <row r="9698" spans="8:8" s="32" customFormat="1" ht="12.75" customHeight="1" x14ac:dyDescent="0.2">
      <c r="H9698" s="36"/>
    </row>
    <row r="9699" spans="8:8" s="32" customFormat="1" ht="12.75" customHeight="1" x14ac:dyDescent="0.2">
      <c r="H9699" s="36"/>
    </row>
    <row r="9700" spans="8:8" s="32" customFormat="1" ht="12.75" customHeight="1" x14ac:dyDescent="0.2">
      <c r="H9700" s="36"/>
    </row>
    <row r="9701" spans="8:8" s="32" customFormat="1" ht="12.75" customHeight="1" x14ac:dyDescent="0.2">
      <c r="H9701" s="36"/>
    </row>
    <row r="9702" spans="8:8" s="32" customFormat="1" ht="12.75" customHeight="1" x14ac:dyDescent="0.2">
      <c r="H9702" s="36"/>
    </row>
    <row r="9703" spans="8:8" s="32" customFormat="1" ht="12.75" customHeight="1" x14ac:dyDescent="0.2">
      <c r="H9703" s="36"/>
    </row>
    <row r="9704" spans="8:8" s="32" customFormat="1" ht="12.75" customHeight="1" x14ac:dyDescent="0.2">
      <c r="H9704" s="36"/>
    </row>
    <row r="9705" spans="8:8" s="32" customFormat="1" ht="12.75" customHeight="1" x14ac:dyDescent="0.2">
      <c r="H9705" s="36"/>
    </row>
    <row r="9706" spans="8:8" s="32" customFormat="1" ht="12.75" customHeight="1" x14ac:dyDescent="0.2">
      <c r="H9706" s="36"/>
    </row>
    <row r="9707" spans="8:8" s="32" customFormat="1" ht="12.75" customHeight="1" x14ac:dyDescent="0.2">
      <c r="H9707" s="36"/>
    </row>
    <row r="9708" spans="8:8" s="32" customFormat="1" ht="12.75" customHeight="1" x14ac:dyDescent="0.2">
      <c r="H9708" s="36"/>
    </row>
    <row r="9709" spans="8:8" s="32" customFormat="1" ht="12.75" customHeight="1" x14ac:dyDescent="0.2">
      <c r="H9709" s="36"/>
    </row>
    <row r="9710" spans="8:8" s="32" customFormat="1" ht="12.75" customHeight="1" x14ac:dyDescent="0.2">
      <c r="H9710" s="36"/>
    </row>
    <row r="9711" spans="8:8" s="32" customFormat="1" ht="12.75" customHeight="1" x14ac:dyDescent="0.2">
      <c r="H9711" s="36"/>
    </row>
    <row r="9712" spans="8:8" s="32" customFormat="1" ht="12.75" customHeight="1" x14ac:dyDescent="0.2">
      <c r="H9712" s="36"/>
    </row>
    <row r="9713" spans="8:8" s="32" customFormat="1" ht="12.75" customHeight="1" x14ac:dyDescent="0.2">
      <c r="H9713" s="36"/>
    </row>
    <row r="9714" spans="8:8" s="32" customFormat="1" ht="12.75" customHeight="1" x14ac:dyDescent="0.2">
      <c r="H9714" s="36"/>
    </row>
    <row r="9715" spans="8:8" s="32" customFormat="1" ht="12.75" customHeight="1" x14ac:dyDescent="0.2">
      <c r="H9715" s="36"/>
    </row>
    <row r="9716" spans="8:8" s="32" customFormat="1" ht="12.75" customHeight="1" x14ac:dyDescent="0.2">
      <c r="H9716" s="36"/>
    </row>
    <row r="9717" spans="8:8" s="32" customFormat="1" ht="12.75" customHeight="1" x14ac:dyDescent="0.2">
      <c r="H9717" s="36"/>
    </row>
    <row r="9718" spans="8:8" s="32" customFormat="1" ht="12.75" customHeight="1" x14ac:dyDescent="0.2">
      <c r="H9718" s="36"/>
    </row>
    <row r="9719" spans="8:8" s="32" customFormat="1" ht="12.75" customHeight="1" x14ac:dyDescent="0.2">
      <c r="H9719" s="36"/>
    </row>
    <row r="9720" spans="8:8" s="32" customFormat="1" ht="12.75" customHeight="1" x14ac:dyDescent="0.2">
      <c r="H9720" s="36"/>
    </row>
    <row r="9721" spans="8:8" s="32" customFormat="1" ht="12.75" customHeight="1" x14ac:dyDescent="0.2">
      <c r="H9721" s="36"/>
    </row>
    <row r="9722" spans="8:8" s="32" customFormat="1" ht="12.75" customHeight="1" x14ac:dyDescent="0.2">
      <c r="H9722" s="36"/>
    </row>
    <row r="9723" spans="8:8" s="32" customFormat="1" ht="12.75" customHeight="1" x14ac:dyDescent="0.2">
      <c r="H9723" s="36"/>
    </row>
    <row r="9724" spans="8:8" s="32" customFormat="1" ht="12.75" customHeight="1" x14ac:dyDescent="0.2">
      <c r="H9724" s="36"/>
    </row>
    <row r="9725" spans="8:8" s="32" customFormat="1" ht="12.75" customHeight="1" x14ac:dyDescent="0.2">
      <c r="H9725" s="36"/>
    </row>
    <row r="9726" spans="8:8" s="32" customFormat="1" ht="12.75" customHeight="1" x14ac:dyDescent="0.2">
      <c r="H9726" s="36"/>
    </row>
    <row r="9727" spans="8:8" s="32" customFormat="1" ht="12.75" customHeight="1" x14ac:dyDescent="0.2">
      <c r="H9727" s="36"/>
    </row>
    <row r="9728" spans="8:8" s="32" customFormat="1" ht="12.75" customHeight="1" x14ac:dyDescent="0.2">
      <c r="H9728" s="36"/>
    </row>
    <row r="9729" spans="8:8" s="32" customFormat="1" ht="12.75" customHeight="1" x14ac:dyDescent="0.2">
      <c r="H9729" s="36"/>
    </row>
    <row r="9730" spans="8:8" s="32" customFormat="1" ht="12.75" customHeight="1" x14ac:dyDescent="0.2">
      <c r="H9730" s="36"/>
    </row>
    <row r="9731" spans="8:8" s="32" customFormat="1" ht="12.75" customHeight="1" x14ac:dyDescent="0.2">
      <c r="H9731" s="36"/>
    </row>
    <row r="9732" spans="8:8" s="32" customFormat="1" ht="12.75" customHeight="1" x14ac:dyDescent="0.2">
      <c r="H9732" s="36"/>
    </row>
    <row r="9733" spans="8:8" s="32" customFormat="1" ht="12.75" customHeight="1" x14ac:dyDescent="0.2">
      <c r="H9733" s="36"/>
    </row>
    <row r="9734" spans="8:8" s="32" customFormat="1" ht="12.75" customHeight="1" x14ac:dyDescent="0.2">
      <c r="H9734" s="36"/>
    </row>
    <row r="9735" spans="8:8" s="32" customFormat="1" ht="12.75" customHeight="1" x14ac:dyDescent="0.2">
      <c r="H9735" s="36"/>
    </row>
    <row r="9736" spans="8:8" s="32" customFormat="1" ht="12.75" customHeight="1" x14ac:dyDescent="0.2">
      <c r="H9736" s="36"/>
    </row>
    <row r="9737" spans="8:8" s="32" customFormat="1" ht="12.75" customHeight="1" x14ac:dyDescent="0.2">
      <c r="H9737" s="36"/>
    </row>
    <row r="9738" spans="8:8" s="32" customFormat="1" ht="12.75" customHeight="1" x14ac:dyDescent="0.2">
      <c r="H9738" s="36"/>
    </row>
    <row r="9739" spans="8:8" s="32" customFormat="1" ht="12.75" customHeight="1" x14ac:dyDescent="0.2">
      <c r="H9739" s="36"/>
    </row>
    <row r="9740" spans="8:8" s="32" customFormat="1" ht="12.75" customHeight="1" x14ac:dyDescent="0.2">
      <c r="H9740" s="36"/>
    </row>
    <row r="9741" spans="8:8" s="32" customFormat="1" ht="12.75" customHeight="1" x14ac:dyDescent="0.2">
      <c r="H9741" s="36"/>
    </row>
    <row r="9742" spans="8:8" s="32" customFormat="1" ht="12.75" customHeight="1" x14ac:dyDescent="0.2">
      <c r="H9742" s="36"/>
    </row>
    <row r="9743" spans="8:8" s="32" customFormat="1" ht="12.75" customHeight="1" x14ac:dyDescent="0.2">
      <c r="H9743" s="36"/>
    </row>
    <row r="9744" spans="8:8" s="32" customFormat="1" ht="12.75" customHeight="1" x14ac:dyDescent="0.2">
      <c r="H9744" s="36"/>
    </row>
    <row r="9745" spans="8:8" s="32" customFormat="1" ht="12.75" customHeight="1" x14ac:dyDescent="0.2">
      <c r="H9745" s="36"/>
    </row>
    <row r="9746" spans="8:8" s="32" customFormat="1" ht="12.75" customHeight="1" x14ac:dyDescent="0.2">
      <c r="H9746" s="36"/>
    </row>
    <row r="9747" spans="8:8" s="32" customFormat="1" ht="12.75" customHeight="1" x14ac:dyDescent="0.2">
      <c r="H9747" s="36"/>
    </row>
    <row r="9748" spans="8:8" s="32" customFormat="1" ht="12.75" customHeight="1" x14ac:dyDescent="0.2">
      <c r="H9748" s="36"/>
    </row>
    <row r="9749" spans="8:8" s="32" customFormat="1" ht="12.75" customHeight="1" x14ac:dyDescent="0.2">
      <c r="H9749" s="36"/>
    </row>
    <row r="9750" spans="8:8" s="32" customFormat="1" ht="12.75" customHeight="1" x14ac:dyDescent="0.2">
      <c r="H9750" s="36"/>
    </row>
    <row r="9751" spans="8:8" s="32" customFormat="1" ht="12.75" customHeight="1" x14ac:dyDescent="0.2">
      <c r="H9751" s="36"/>
    </row>
    <row r="9752" spans="8:8" s="32" customFormat="1" ht="12.75" customHeight="1" x14ac:dyDescent="0.2">
      <c r="H9752" s="36"/>
    </row>
    <row r="9753" spans="8:8" s="32" customFormat="1" ht="12.75" customHeight="1" x14ac:dyDescent="0.2">
      <c r="H9753" s="36"/>
    </row>
    <row r="9754" spans="8:8" s="32" customFormat="1" ht="12.75" customHeight="1" x14ac:dyDescent="0.2">
      <c r="H9754" s="36"/>
    </row>
    <row r="9755" spans="8:8" s="32" customFormat="1" ht="12.75" customHeight="1" x14ac:dyDescent="0.2">
      <c r="H9755" s="36"/>
    </row>
    <row r="9756" spans="8:8" s="32" customFormat="1" ht="12.75" customHeight="1" x14ac:dyDescent="0.2">
      <c r="H9756" s="36"/>
    </row>
    <row r="9757" spans="8:8" s="32" customFormat="1" ht="12.75" customHeight="1" x14ac:dyDescent="0.2">
      <c r="H9757" s="36"/>
    </row>
    <row r="9758" spans="8:8" s="32" customFormat="1" ht="12.75" customHeight="1" x14ac:dyDescent="0.2">
      <c r="H9758" s="36"/>
    </row>
    <row r="9759" spans="8:8" s="32" customFormat="1" ht="12.75" customHeight="1" x14ac:dyDescent="0.2">
      <c r="H9759" s="36"/>
    </row>
    <row r="9760" spans="8:8" s="32" customFormat="1" ht="12.75" customHeight="1" x14ac:dyDescent="0.2">
      <c r="H9760" s="36"/>
    </row>
    <row r="9761" spans="8:8" s="32" customFormat="1" ht="12.75" customHeight="1" x14ac:dyDescent="0.2">
      <c r="H9761" s="36"/>
    </row>
    <row r="9762" spans="8:8" s="32" customFormat="1" ht="12.75" customHeight="1" x14ac:dyDescent="0.2">
      <c r="H9762" s="36"/>
    </row>
    <row r="9763" spans="8:8" s="32" customFormat="1" ht="12.75" customHeight="1" x14ac:dyDescent="0.2">
      <c r="H9763" s="36"/>
    </row>
    <row r="9764" spans="8:8" s="32" customFormat="1" ht="12.75" customHeight="1" x14ac:dyDescent="0.2">
      <c r="H9764" s="36"/>
    </row>
    <row r="9765" spans="8:8" s="32" customFormat="1" ht="12.75" customHeight="1" x14ac:dyDescent="0.2">
      <c r="H9765" s="36"/>
    </row>
    <row r="9766" spans="8:8" s="32" customFormat="1" ht="12.75" customHeight="1" x14ac:dyDescent="0.2">
      <c r="H9766" s="36"/>
    </row>
    <row r="9767" spans="8:8" s="32" customFormat="1" ht="12.75" customHeight="1" x14ac:dyDescent="0.2">
      <c r="H9767" s="36"/>
    </row>
    <row r="9768" spans="8:8" s="32" customFormat="1" ht="12.75" customHeight="1" x14ac:dyDescent="0.2">
      <c r="H9768" s="36"/>
    </row>
    <row r="9769" spans="8:8" s="32" customFormat="1" ht="12.75" customHeight="1" x14ac:dyDescent="0.2">
      <c r="H9769" s="36"/>
    </row>
    <row r="9770" spans="8:8" s="32" customFormat="1" ht="12.75" customHeight="1" x14ac:dyDescent="0.2">
      <c r="H9770" s="36"/>
    </row>
    <row r="9771" spans="8:8" s="32" customFormat="1" ht="12.75" customHeight="1" x14ac:dyDescent="0.2">
      <c r="H9771" s="36"/>
    </row>
    <row r="9772" spans="8:8" s="32" customFormat="1" ht="12.75" customHeight="1" x14ac:dyDescent="0.2">
      <c r="H9772" s="36"/>
    </row>
    <row r="9773" spans="8:8" s="32" customFormat="1" ht="12.75" customHeight="1" x14ac:dyDescent="0.2">
      <c r="H9773" s="36"/>
    </row>
    <row r="9774" spans="8:8" s="32" customFormat="1" ht="12.75" customHeight="1" x14ac:dyDescent="0.2">
      <c r="H9774" s="36"/>
    </row>
    <row r="9775" spans="8:8" s="32" customFormat="1" ht="12.75" customHeight="1" x14ac:dyDescent="0.2">
      <c r="H9775" s="36"/>
    </row>
    <row r="9776" spans="8:8" s="32" customFormat="1" ht="12.75" customHeight="1" x14ac:dyDescent="0.2">
      <c r="H9776" s="36"/>
    </row>
    <row r="9777" spans="8:8" s="32" customFormat="1" ht="12.75" customHeight="1" x14ac:dyDescent="0.2">
      <c r="H9777" s="36"/>
    </row>
    <row r="9778" spans="8:8" s="32" customFormat="1" ht="12.75" customHeight="1" x14ac:dyDescent="0.2">
      <c r="H9778" s="36"/>
    </row>
    <row r="9779" spans="8:8" s="32" customFormat="1" ht="12.75" customHeight="1" x14ac:dyDescent="0.2">
      <c r="H9779" s="36"/>
    </row>
    <row r="9780" spans="8:8" s="32" customFormat="1" ht="12.75" customHeight="1" x14ac:dyDescent="0.2">
      <c r="H9780" s="36"/>
    </row>
    <row r="9781" spans="8:8" s="32" customFormat="1" ht="12.75" customHeight="1" x14ac:dyDescent="0.2">
      <c r="H9781" s="36"/>
    </row>
    <row r="9782" spans="8:8" s="32" customFormat="1" ht="12.75" customHeight="1" x14ac:dyDescent="0.2">
      <c r="H9782" s="36"/>
    </row>
    <row r="9783" spans="8:8" s="32" customFormat="1" ht="12.75" customHeight="1" x14ac:dyDescent="0.2">
      <c r="H9783" s="36"/>
    </row>
    <row r="9784" spans="8:8" s="32" customFormat="1" ht="12.75" customHeight="1" x14ac:dyDescent="0.2">
      <c r="H9784" s="36"/>
    </row>
    <row r="9785" spans="8:8" s="32" customFormat="1" ht="12.75" customHeight="1" x14ac:dyDescent="0.2">
      <c r="H9785" s="36"/>
    </row>
    <row r="9786" spans="8:8" s="32" customFormat="1" ht="12.75" customHeight="1" x14ac:dyDescent="0.2">
      <c r="H9786" s="36"/>
    </row>
    <row r="9787" spans="8:8" s="32" customFormat="1" ht="12.75" customHeight="1" x14ac:dyDescent="0.2">
      <c r="H9787" s="36"/>
    </row>
    <row r="9788" spans="8:8" s="32" customFormat="1" ht="12.75" customHeight="1" x14ac:dyDescent="0.2">
      <c r="H9788" s="36"/>
    </row>
    <row r="9789" spans="8:8" s="32" customFormat="1" ht="12.75" customHeight="1" x14ac:dyDescent="0.2">
      <c r="H9789" s="36"/>
    </row>
    <row r="9790" spans="8:8" s="32" customFormat="1" ht="12.75" customHeight="1" x14ac:dyDescent="0.2">
      <c r="H9790" s="36"/>
    </row>
    <row r="9791" spans="8:8" s="32" customFormat="1" ht="12.75" customHeight="1" x14ac:dyDescent="0.2">
      <c r="H9791" s="36"/>
    </row>
    <row r="9792" spans="8:8" s="32" customFormat="1" ht="12.75" customHeight="1" x14ac:dyDescent="0.2">
      <c r="H9792" s="36"/>
    </row>
    <row r="9793" spans="8:8" s="32" customFormat="1" ht="12.75" customHeight="1" x14ac:dyDescent="0.2">
      <c r="H9793" s="36"/>
    </row>
    <row r="9794" spans="8:8" s="32" customFormat="1" ht="12.75" customHeight="1" x14ac:dyDescent="0.2">
      <c r="H9794" s="36"/>
    </row>
    <row r="9795" spans="8:8" s="32" customFormat="1" ht="12.75" customHeight="1" x14ac:dyDescent="0.2">
      <c r="H9795" s="36"/>
    </row>
    <row r="9796" spans="8:8" s="32" customFormat="1" ht="12.75" customHeight="1" x14ac:dyDescent="0.2">
      <c r="H9796" s="36"/>
    </row>
    <row r="9797" spans="8:8" s="32" customFormat="1" ht="12.75" customHeight="1" x14ac:dyDescent="0.2">
      <c r="H9797" s="36"/>
    </row>
    <row r="9798" spans="8:8" s="32" customFormat="1" ht="12.75" customHeight="1" x14ac:dyDescent="0.2">
      <c r="H9798" s="36"/>
    </row>
    <row r="9799" spans="8:8" s="32" customFormat="1" ht="12.75" customHeight="1" x14ac:dyDescent="0.2">
      <c r="H9799" s="36"/>
    </row>
    <row r="9800" spans="8:8" s="32" customFormat="1" ht="12.75" customHeight="1" x14ac:dyDescent="0.2">
      <c r="H9800" s="36"/>
    </row>
    <row r="9801" spans="8:8" s="32" customFormat="1" ht="12.75" customHeight="1" x14ac:dyDescent="0.2">
      <c r="H9801" s="36"/>
    </row>
    <row r="9802" spans="8:8" s="32" customFormat="1" ht="12.75" customHeight="1" x14ac:dyDescent="0.2">
      <c r="H9802" s="36"/>
    </row>
    <row r="9803" spans="8:8" s="32" customFormat="1" ht="12.75" customHeight="1" x14ac:dyDescent="0.2">
      <c r="H9803" s="36"/>
    </row>
    <row r="9804" spans="8:8" s="32" customFormat="1" ht="12.75" customHeight="1" x14ac:dyDescent="0.2">
      <c r="H9804" s="36"/>
    </row>
    <row r="9805" spans="8:8" s="32" customFormat="1" ht="12.75" customHeight="1" x14ac:dyDescent="0.2">
      <c r="H9805" s="36"/>
    </row>
    <row r="9806" spans="8:8" s="32" customFormat="1" ht="12.75" customHeight="1" x14ac:dyDescent="0.2">
      <c r="H9806" s="36"/>
    </row>
    <row r="9807" spans="8:8" s="32" customFormat="1" ht="12.75" customHeight="1" x14ac:dyDescent="0.2">
      <c r="H9807" s="36"/>
    </row>
    <row r="9808" spans="8:8" s="32" customFormat="1" ht="12.75" customHeight="1" x14ac:dyDescent="0.2">
      <c r="H9808" s="36"/>
    </row>
    <row r="9809" spans="8:8" s="32" customFormat="1" ht="12.75" customHeight="1" x14ac:dyDescent="0.2">
      <c r="H9809" s="36"/>
    </row>
    <row r="9810" spans="8:8" s="32" customFormat="1" ht="12.75" customHeight="1" x14ac:dyDescent="0.2">
      <c r="H9810" s="36"/>
    </row>
    <row r="9811" spans="8:8" s="32" customFormat="1" ht="12.75" customHeight="1" x14ac:dyDescent="0.2">
      <c r="H9811" s="36"/>
    </row>
    <row r="9812" spans="8:8" s="32" customFormat="1" ht="12.75" customHeight="1" x14ac:dyDescent="0.2">
      <c r="H9812" s="36"/>
    </row>
    <row r="9813" spans="8:8" s="32" customFormat="1" ht="12.75" customHeight="1" x14ac:dyDescent="0.2">
      <c r="H9813" s="36"/>
    </row>
    <row r="9814" spans="8:8" s="32" customFormat="1" ht="12.75" customHeight="1" x14ac:dyDescent="0.2">
      <c r="H9814" s="36"/>
    </row>
    <row r="9815" spans="8:8" s="32" customFormat="1" ht="12.75" customHeight="1" x14ac:dyDescent="0.2">
      <c r="H9815" s="36"/>
    </row>
    <row r="9816" spans="8:8" s="32" customFormat="1" ht="12.75" customHeight="1" x14ac:dyDescent="0.2">
      <c r="H9816" s="36"/>
    </row>
    <row r="9817" spans="8:8" s="32" customFormat="1" ht="12.75" customHeight="1" x14ac:dyDescent="0.2">
      <c r="H9817" s="36"/>
    </row>
    <row r="9818" spans="8:8" s="32" customFormat="1" ht="12.75" customHeight="1" x14ac:dyDescent="0.2">
      <c r="H9818" s="36"/>
    </row>
    <row r="9819" spans="8:8" s="32" customFormat="1" ht="12.75" customHeight="1" x14ac:dyDescent="0.2">
      <c r="H9819" s="36"/>
    </row>
    <row r="9820" spans="8:8" s="32" customFormat="1" ht="12.75" customHeight="1" x14ac:dyDescent="0.2">
      <c r="H9820" s="36"/>
    </row>
    <row r="9821" spans="8:8" s="32" customFormat="1" ht="12.75" customHeight="1" x14ac:dyDescent="0.2">
      <c r="H9821" s="36"/>
    </row>
    <row r="9822" spans="8:8" s="32" customFormat="1" ht="12.75" customHeight="1" x14ac:dyDescent="0.2">
      <c r="H9822" s="36"/>
    </row>
    <row r="9823" spans="8:8" s="32" customFormat="1" ht="12.75" customHeight="1" x14ac:dyDescent="0.2">
      <c r="H9823" s="36"/>
    </row>
    <row r="9824" spans="8:8" s="32" customFormat="1" ht="12.75" customHeight="1" x14ac:dyDescent="0.2">
      <c r="H9824" s="36"/>
    </row>
    <row r="9825" spans="8:8" s="32" customFormat="1" ht="12.75" customHeight="1" x14ac:dyDescent="0.2">
      <c r="H9825" s="36"/>
    </row>
    <row r="9826" spans="8:8" s="32" customFormat="1" ht="12.75" customHeight="1" x14ac:dyDescent="0.2">
      <c r="H9826" s="36"/>
    </row>
    <row r="9827" spans="8:8" s="32" customFormat="1" ht="12.75" customHeight="1" x14ac:dyDescent="0.2">
      <c r="H9827" s="36"/>
    </row>
    <row r="9828" spans="8:8" s="32" customFormat="1" ht="12.75" customHeight="1" x14ac:dyDescent="0.2">
      <c r="H9828" s="36"/>
    </row>
    <row r="9829" spans="8:8" s="32" customFormat="1" ht="12.75" customHeight="1" x14ac:dyDescent="0.2">
      <c r="H9829" s="36"/>
    </row>
    <row r="9830" spans="8:8" s="32" customFormat="1" ht="12.75" customHeight="1" x14ac:dyDescent="0.2">
      <c r="H9830" s="36"/>
    </row>
    <row r="9831" spans="8:8" s="32" customFormat="1" ht="12.75" customHeight="1" x14ac:dyDescent="0.2">
      <c r="H9831" s="36"/>
    </row>
    <row r="9832" spans="8:8" s="32" customFormat="1" ht="12.75" customHeight="1" x14ac:dyDescent="0.2">
      <c r="H9832" s="36"/>
    </row>
    <row r="9833" spans="8:8" s="32" customFormat="1" ht="12.75" customHeight="1" x14ac:dyDescent="0.2">
      <c r="H9833" s="36"/>
    </row>
    <row r="9834" spans="8:8" s="32" customFormat="1" ht="12.75" customHeight="1" x14ac:dyDescent="0.2">
      <c r="H9834" s="36"/>
    </row>
    <row r="9835" spans="8:8" s="32" customFormat="1" ht="12.75" customHeight="1" x14ac:dyDescent="0.2">
      <c r="H9835" s="36"/>
    </row>
    <row r="9836" spans="8:8" s="32" customFormat="1" ht="12.75" customHeight="1" x14ac:dyDescent="0.2">
      <c r="H9836" s="36"/>
    </row>
    <row r="9837" spans="8:8" s="32" customFormat="1" ht="12.75" customHeight="1" x14ac:dyDescent="0.2">
      <c r="H9837" s="36"/>
    </row>
    <row r="9838" spans="8:8" s="32" customFormat="1" ht="12.75" customHeight="1" x14ac:dyDescent="0.2">
      <c r="H9838" s="36"/>
    </row>
    <row r="9839" spans="8:8" s="32" customFormat="1" ht="12.75" customHeight="1" x14ac:dyDescent="0.2">
      <c r="H9839" s="36"/>
    </row>
    <row r="9840" spans="8:8" s="32" customFormat="1" ht="12.75" customHeight="1" x14ac:dyDescent="0.2">
      <c r="H9840" s="36"/>
    </row>
    <row r="9841" spans="8:8" s="32" customFormat="1" ht="12.75" customHeight="1" x14ac:dyDescent="0.2">
      <c r="H9841" s="36"/>
    </row>
    <row r="9842" spans="8:8" s="32" customFormat="1" ht="12.75" customHeight="1" x14ac:dyDescent="0.2">
      <c r="H9842" s="36"/>
    </row>
    <row r="9843" spans="8:8" s="32" customFormat="1" ht="12.75" customHeight="1" x14ac:dyDescent="0.2">
      <c r="H9843" s="36"/>
    </row>
    <row r="9844" spans="8:8" s="32" customFormat="1" ht="12.75" customHeight="1" x14ac:dyDescent="0.2">
      <c r="H9844" s="36"/>
    </row>
    <row r="9845" spans="8:8" s="32" customFormat="1" ht="12.75" customHeight="1" x14ac:dyDescent="0.2">
      <c r="H9845" s="36"/>
    </row>
    <row r="9846" spans="8:8" s="32" customFormat="1" ht="12.75" customHeight="1" x14ac:dyDescent="0.2">
      <c r="H9846" s="36"/>
    </row>
    <row r="9847" spans="8:8" s="32" customFormat="1" ht="12.75" customHeight="1" x14ac:dyDescent="0.2">
      <c r="H9847" s="36"/>
    </row>
    <row r="9848" spans="8:8" s="32" customFormat="1" ht="12.75" customHeight="1" x14ac:dyDescent="0.2">
      <c r="H9848" s="36"/>
    </row>
    <row r="9849" spans="8:8" s="32" customFormat="1" ht="12.75" customHeight="1" x14ac:dyDescent="0.2">
      <c r="H9849" s="36"/>
    </row>
    <row r="9850" spans="8:8" s="32" customFormat="1" ht="12.75" customHeight="1" x14ac:dyDescent="0.2">
      <c r="H9850" s="36"/>
    </row>
    <row r="9851" spans="8:8" s="32" customFormat="1" ht="12.75" customHeight="1" x14ac:dyDescent="0.2">
      <c r="H9851" s="36"/>
    </row>
    <row r="9852" spans="8:8" s="32" customFormat="1" ht="12.75" customHeight="1" x14ac:dyDescent="0.2">
      <c r="H9852" s="36"/>
    </row>
    <row r="9853" spans="8:8" s="32" customFormat="1" ht="12.75" customHeight="1" x14ac:dyDescent="0.2">
      <c r="H9853" s="36"/>
    </row>
    <row r="9854" spans="8:8" s="32" customFormat="1" ht="12.75" customHeight="1" x14ac:dyDescent="0.2">
      <c r="H9854" s="36"/>
    </row>
    <row r="9855" spans="8:8" s="32" customFormat="1" ht="12.75" customHeight="1" x14ac:dyDescent="0.2">
      <c r="H9855" s="36"/>
    </row>
    <row r="9856" spans="8:8" s="32" customFormat="1" ht="12.75" customHeight="1" x14ac:dyDescent="0.2">
      <c r="H9856" s="36"/>
    </row>
    <row r="9857" spans="8:8" s="32" customFormat="1" ht="12.75" customHeight="1" x14ac:dyDescent="0.2">
      <c r="H9857" s="36"/>
    </row>
    <row r="9858" spans="8:8" s="32" customFormat="1" ht="12.75" customHeight="1" x14ac:dyDescent="0.2">
      <c r="H9858" s="36"/>
    </row>
    <row r="9859" spans="8:8" s="32" customFormat="1" ht="12.75" customHeight="1" x14ac:dyDescent="0.2">
      <c r="H9859" s="36"/>
    </row>
    <row r="9860" spans="8:8" s="32" customFormat="1" ht="12.75" customHeight="1" x14ac:dyDescent="0.2">
      <c r="H9860" s="36"/>
    </row>
    <row r="9861" spans="8:8" s="32" customFormat="1" ht="12.75" customHeight="1" x14ac:dyDescent="0.2">
      <c r="H9861" s="36"/>
    </row>
    <row r="9862" spans="8:8" s="32" customFormat="1" ht="12.75" customHeight="1" x14ac:dyDescent="0.2">
      <c r="H9862" s="36"/>
    </row>
    <row r="9863" spans="8:8" s="32" customFormat="1" ht="12.75" customHeight="1" x14ac:dyDescent="0.2">
      <c r="H9863" s="36"/>
    </row>
    <row r="9864" spans="8:8" s="32" customFormat="1" ht="12.75" customHeight="1" x14ac:dyDescent="0.2">
      <c r="H9864" s="36"/>
    </row>
    <row r="9865" spans="8:8" s="32" customFormat="1" ht="12.75" customHeight="1" x14ac:dyDescent="0.2">
      <c r="H9865" s="36"/>
    </row>
    <row r="9866" spans="8:8" s="32" customFormat="1" ht="12.75" customHeight="1" x14ac:dyDescent="0.2">
      <c r="H9866" s="36"/>
    </row>
    <row r="9867" spans="8:8" s="32" customFormat="1" ht="12.75" customHeight="1" x14ac:dyDescent="0.2">
      <c r="H9867" s="36"/>
    </row>
    <row r="9868" spans="8:8" s="32" customFormat="1" ht="12.75" customHeight="1" x14ac:dyDescent="0.2">
      <c r="H9868" s="36"/>
    </row>
    <row r="9869" spans="8:8" s="32" customFormat="1" ht="12.75" customHeight="1" x14ac:dyDescent="0.2">
      <c r="H9869" s="36"/>
    </row>
    <row r="9870" spans="8:8" s="32" customFormat="1" ht="12.75" customHeight="1" x14ac:dyDescent="0.2">
      <c r="H9870" s="36"/>
    </row>
    <row r="9871" spans="8:8" s="32" customFormat="1" ht="12.75" customHeight="1" x14ac:dyDescent="0.2">
      <c r="H9871" s="36"/>
    </row>
    <row r="9872" spans="8:8" s="32" customFormat="1" ht="12.75" customHeight="1" x14ac:dyDescent="0.2">
      <c r="H9872" s="36"/>
    </row>
    <row r="9873" spans="8:8" s="32" customFormat="1" ht="12.75" customHeight="1" x14ac:dyDescent="0.2">
      <c r="H9873" s="36"/>
    </row>
    <row r="9874" spans="8:8" s="32" customFormat="1" ht="12.75" customHeight="1" x14ac:dyDescent="0.2">
      <c r="H9874" s="36"/>
    </row>
    <row r="9875" spans="8:8" s="32" customFormat="1" ht="12.75" customHeight="1" x14ac:dyDescent="0.2">
      <c r="H9875" s="36"/>
    </row>
    <row r="9876" spans="8:8" s="32" customFormat="1" ht="12.75" customHeight="1" x14ac:dyDescent="0.2">
      <c r="H9876" s="36"/>
    </row>
    <row r="9877" spans="8:8" s="32" customFormat="1" ht="12.75" customHeight="1" x14ac:dyDescent="0.2">
      <c r="H9877" s="36"/>
    </row>
    <row r="9878" spans="8:8" s="32" customFormat="1" ht="12.75" customHeight="1" x14ac:dyDescent="0.2">
      <c r="H9878" s="36"/>
    </row>
    <row r="9879" spans="8:8" s="32" customFormat="1" ht="12.75" customHeight="1" x14ac:dyDescent="0.2">
      <c r="H9879" s="36"/>
    </row>
    <row r="9880" spans="8:8" s="32" customFormat="1" ht="12.75" customHeight="1" x14ac:dyDescent="0.2">
      <c r="H9880" s="36"/>
    </row>
    <row r="9881" spans="8:8" s="32" customFormat="1" ht="12.75" customHeight="1" x14ac:dyDescent="0.2">
      <c r="H9881" s="36"/>
    </row>
    <row r="9882" spans="8:8" s="32" customFormat="1" ht="12.75" customHeight="1" x14ac:dyDescent="0.2">
      <c r="H9882" s="36"/>
    </row>
    <row r="9883" spans="8:8" s="32" customFormat="1" ht="12.75" customHeight="1" x14ac:dyDescent="0.2">
      <c r="H9883" s="36"/>
    </row>
    <row r="9884" spans="8:8" s="32" customFormat="1" ht="12.75" customHeight="1" x14ac:dyDescent="0.2">
      <c r="H9884" s="36"/>
    </row>
    <row r="9885" spans="8:8" s="32" customFormat="1" ht="12.75" customHeight="1" x14ac:dyDescent="0.2">
      <c r="H9885" s="36"/>
    </row>
    <row r="9886" spans="8:8" s="32" customFormat="1" ht="12.75" customHeight="1" x14ac:dyDescent="0.2">
      <c r="H9886" s="36"/>
    </row>
    <row r="9887" spans="8:8" s="32" customFormat="1" ht="12.75" customHeight="1" x14ac:dyDescent="0.2">
      <c r="H9887" s="36"/>
    </row>
    <row r="9888" spans="8:8" s="32" customFormat="1" ht="12.75" customHeight="1" x14ac:dyDescent="0.2">
      <c r="H9888" s="36"/>
    </row>
    <row r="9889" spans="8:8" s="32" customFormat="1" ht="12.75" customHeight="1" x14ac:dyDescent="0.2">
      <c r="H9889" s="36"/>
    </row>
    <row r="9890" spans="8:8" s="32" customFormat="1" ht="12.75" customHeight="1" x14ac:dyDescent="0.2">
      <c r="H9890" s="36"/>
    </row>
    <row r="9891" spans="8:8" s="32" customFormat="1" ht="12.75" customHeight="1" x14ac:dyDescent="0.2">
      <c r="H9891" s="36"/>
    </row>
    <row r="9892" spans="8:8" s="32" customFormat="1" ht="12.75" customHeight="1" x14ac:dyDescent="0.2">
      <c r="H9892" s="36"/>
    </row>
    <row r="9893" spans="8:8" s="32" customFormat="1" ht="12.75" customHeight="1" x14ac:dyDescent="0.2">
      <c r="H9893" s="36"/>
    </row>
    <row r="9894" spans="8:8" s="32" customFormat="1" ht="12.75" customHeight="1" x14ac:dyDescent="0.2">
      <c r="H9894" s="36"/>
    </row>
    <row r="9895" spans="8:8" s="32" customFormat="1" ht="12.75" customHeight="1" x14ac:dyDescent="0.2">
      <c r="H9895" s="36"/>
    </row>
    <row r="9896" spans="8:8" s="32" customFormat="1" ht="12.75" customHeight="1" x14ac:dyDescent="0.2">
      <c r="H9896" s="36"/>
    </row>
    <row r="9897" spans="8:8" s="32" customFormat="1" ht="12.75" customHeight="1" x14ac:dyDescent="0.2">
      <c r="H9897" s="36"/>
    </row>
    <row r="9898" spans="8:8" s="32" customFormat="1" ht="12.75" customHeight="1" x14ac:dyDescent="0.2">
      <c r="H9898" s="36"/>
    </row>
    <row r="9899" spans="8:8" s="32" customFormat="1" ht="12.75" customHeight="1" x14ac:dyDescent="0.2">
      <c r="H9899" s="36"/>
    </row>
    <row r="9900" spans="8:8" s="32" customFormat="1" ht="12.75" customHeight="1" x14ac:dyDescent="0.2">
      <c r="H9900" s="36"/>
    </row>
    <row r="9901" spans="8:8" s="32" customFormat="1" ht="12.75" customHeight="1" x14ac:dyDescent="0.2">
      <c r="H9901" s="36"/>
    </row>
    <row r="9902" spans="8:8" s="32" customFormat="1" ht="12.75" customHeight="1" x14ac:dyDescent="0.2">
      <c r="H9902" s="36"/>
    </row>
    <row r="9903" spans="8:8" s="32" customFormat="1" ht="12.75" customHeight="1" x14ac:dyDescent="0.2">
      <c r="H9903" s="36"/>
    </row>
    <row r="9904" spans="8:8" s="32" customFormat="1" ht="12.75" customHeight="1" x14ac:dyDescent="0.2">
      <c r="H9904" s="36"/>
    </row>
    <row r="9905" spans="8:8" s="32" customFormat="1" ht="12.75" customHeight="1" x14ac:dyDescent="0.2">
      <c r="H9905" s="36"/>
    </row>
    <row r="9906" spans="8:8" s="32" customFormat="1" ht="12.75" customHeight="1" x14ac:dyDescent="0.2">
      <c r="H9906" s="36"/>
    </row>
    <row r="9907" spans="8:8" s="32" customFormat="1" ht="12.75" customHeight="1" x14ac:dyDescent="0.2">
      <c r="H9907" s="36"/>
    </row>
    <row r="9908" spans="8:8" s="32" customFormat="1" ht="12.75" customHeight="1" x14ac:dyDescent="0.2">
      <c r="H9908" s="36"/>
    </row>
    <row r="9909" spans="8:8" s="32" customFormat="1" ht="12.75" customHeight="1" x14ac:dyDescent="0.2">
      <c r="H9909" s="36"/>
    </row>
    <row r="9910" spans="8:8" s="32" customFormat="1" ht="12.75" customHeight="1" x14ac:dyDescent="0.2">
      <c r="H9910" s="36"/>
    </row>
    <row r="9911" spans="8:8" s="32" customFormat="1" ht="12.75" customHeight="1" x14ac:dyDescent="0.2">
      <c r="H9911" s="36"/>
    </row>
    <row r="9912" spans="8:8" s="32" customFormat="1" ht="12.75" customHeight="1" x14ac:dyDescent="0.2">
      <c r="H9912" s="36"/>
    </row>
    <row r="9913" spans="8:8" s="32" customFormat="1" ht="12.75" customHeight="1" x14ac:dyDescent="0.2">
      <c r="H9913" s="36"/>
    </row>
    <row r="9914" spans="8:8" s="32" customFormat="1" ht="12.75" customHeight="1" x14ac:dyDescent="0.2">
      <c r="H9914" s="36"/>
    </row>
    <row r="9915" spans="8:8" s="32" customFormat="1" ht="12.75" customHeight="1" x14ac:dyDescent="0.2">
      <c r="H9915" s="36"/>
    </row>
    <row r="9916" spans="8:8" s="32" customFormat="1" ht="12.75" customHeight="1" x14ac:dyDescent="0.2">
      <c r="H9916" s="36"/>
    </row>
    <row r="9917" spans="8:8" s="32" customFormat="1" ht="12.75" customHeight="1" x14ac:dyDescent="0.2">
      <c r="H9917" s="36"/>
    </row>
    <row r="9918" spans="8:8" s="32" customFormat="1" ht="12.75" customHeight="1" x14ac:dyDescent="0.2">
      <c r="H9918" s="36"/>
    </row>
    <row r="9919" spans="8:8" s="32" customFormat="1" ht="12.75" customHeight="1" x14ac:dyDescent="0.2">
      <c r="H9919" s="36"/>
    </row>
    <row r="9920" spans="8:8" s="32" customFormat="1" ht="12.75" customHeight="1" x14ac:dyDescent="0.2">
      <c r="H9920" s="36"/>
    </row>
    <row r="9921" spans="8:8" s="32" customFormat="1" ht="12.75" customHeight="1" x14ac:dyDescent="0.2">
      <c r="H9921" s="36"/>
    </row>
    <row r="9922" spans="8:8" s="32" customFormat="1" ht="12.75" customHeight="1" x14ac:dyDescent="0.2">
      <c r="H9922" s="36"/>
    </row>
    <row r="9923" spans="8:8" s="32" customFormat="1" ht="12.75" customHeight="1" x14ac:dyDescent="0.2">
      <c r="H9923" s="36"/>
    </row>
    <row r="9924" spans="8:8" s="32" customFormat="1" ht="12.75" customHeight="1" x14ac:dyDescent="0.2">
      <c r="H9924" s="36"/>
    </row>
    <row r="9925" spans="8:8" s="32" customFormat="1" ht="12.75" customHeight="1" x14ac:dyDescent="0.2">
      <c r="H9925" s="36"/>
    </row>
    <row r="9926" spans="8:8" s="32" customFormat="1" ht="12.75" customHeight="1" x14ac:dyDescent="0.2">
      <c r="H9926" s="36"/>
    </row>
    <row r="9927" spans="8:8" s="32" customFormat="1" ht="12.75" customHeight="1" x14ac:dyDescent="0.2">
      <c r="H9927" s="36"/>
    </row>
    <row r="9928" spans="8:8" s="32" customFormat="1" ht="12.75" customHeight="1" x14ac:dyDescent="0.2">
      <c r="H9928" s="36"/>
    </row>
    <row r="9929" spans="8:8" s="32" customFormat="1" ht="12.75" customHeight="1" x14ac:dyDescent="0.2">
      <c r="H9929" s="36"/>
    </row>
    <row r="9930" spans="8:8" s="32" customFormat="1" ht="12.75" customHeight="1" x14ac:dyDescent="0.2">
      <c r="H9930" s="36"/>
    </row>
    <row r="9931" spans="8:8" s="32" customFormat="1" ht="12.75" customHeight="1" x14ac:dyDescent="0.2">
      <c r="H9931" s="36"/>
    </row>
    <row r="9932" spans="8:8" s="32" customFormat="1" ht="12.75" customHeight="1" x14ac:dyDescent="0.2">
      <c r="H9932" s="36"/>
    </row>
    <row r="9933" spans="8:8" s="32" customFormat="1" ht="12.75" customHeight="1" x14ac:dyDescent="0.2">
      <c r="H9933" s="36"/>
    </row>
    <row r="9934" spans="8:8" s="32" customFormat="1" ht="12.75" customHeight="1" x14ac:dyDescent="0.2">
      <c r="H9934" s="36"/>
    </row>
    <row r="9935" spans="8:8" s="32" customFormat="1" ht="12.75" customHeight="1" x14ac:dyDescent="0.2">
      <c r="H9935" s="36"/>
    </row>
    <row r="9936" spans="8:8" s="32" customFormat="1" ht="12.75" customHeight="1" x14ac:dyDescent="0.2">
      <c r="H9936" s="36"/>
    </row>
    <row r="9937" spans="8:8" s="32" customFormat="1" ht="12.75" customHeight="1" x14ac:dyDescent="0.2">
      <c r="H9937" s="36"/>
    </row>
    <row r="9938" spans="8:8" s="32" customFormat="1" ht="12.75" customHeight="1" x14ac:dyDescent="0.2">
      <c r="H9938" s="36"/>
    </row>
    <row r="9939" spans="8:8" s="32" customFormat="1" ht="12.75" customHeight="1" x14ac:dyDescent="0.2">
      <c r="H9939" s="36"/>
    </row>
    <row r="9940" spans="8:8" s="32" customFormat="1" ht="12.75" customHeight="1" x14ac:dyDescent="0.2">
      <c r="H9940" s="36"/>
    </row>
    <row r="9941" spans="8:8" s="32" customFormat="1" ht="12.75" customHeight="1" x14ac:dyDescent="0.2">
      <c r="H9941" s="36"/>
    </row>
    <row r="9942" spans="8:8" s="32" customFormat="1" ht="12.75" customHeight="1" x14ac:dyDescent="0.2">
      <c r="H9942" s="36"/>
    </row>
    <row r="9943" spans="8:8" s="32" customFormat="1" ht="12.75" customHeight="1" x14ac:dyDescent="0.2">
      <c r="H9943" s="36"/>
    </row>
    <row r="9944" spans="8:8" s="32" customFormat="1" ht="12.75" customHeight="1" x14ac:dyDescent="0.2">
      <c r="H9944" s="36"/>
    </row>
    <row r="9945" spans="8:8" s="32" customFormat="1" ht="12.75" customHeight="1" x14ac:dyDescent="0.2">
      <c r="H9945" s="36"/>
    </row>
    <row r="9946" spans="8:8" s="32" customFormat="1" ht="12.75" customHeight="1" x14ac:dyDescent="0.2">
      <c r="H9946" s="36"/>
    </row>
    <row r="9947" spans="8:8" s="32" customFormat="1" ht="12.75" customHeight="1" x14ac:dyDescent="0.2">
      <c r="H9947" s="36"/>
    </row>
    <row r="9948" spans="8:8" s="32" customFormat="1" ht="12.75" customHeight="1" x14ac:dyDescent="0.2">
      <c r="H9948" s="36"/>
    </row>
    <row r="9949" spans="8:8" s="32" customFormat="1" ht="12.75" customHeight="1" x14ac:dyDescent="0.2">
      <c r="H9949" s="36"/>
    </row>
    <row r="9950" spans="8:8" s="32" customFormat="1" ht="12.75" customHeight="1" x14ac:dyDescent="0.2">
      <c r="H9950" s="36"/>
    </row>
    <row r="9951" spans="8:8" s="32" customFormat="1" ht="12.75" customHeight="1" x14ac:dyDescent="0.2">
      <c r="H9951" s="36"/>
    </row>
    <row r="9952" spans="8:8" s="32" customFormat="1" ht="12.75" customHeight="1" x14ac:dyDescent="0.2">
      <c r="H9952" s="36"/>
    </row>
    <row r="9953" spans="8:8" s="32" customFormat="1" ht="12.75" customHeight="1" x14ac:dyDescent="0.2">
      <c r="H9953" s="36"/>
    </row>
    <row r="9954" spans="8:8" s="32" customFormat="1" ht="12.75" customHeight="1" x14ac:dyDescent="0.2">
      <c r="H9954" s="36"/>
    </row>
    <row r="9955" spans="8:8" s="32" customFormat="1" ht="12.75" customHeight="1" x14ac:dyDescent="0.2">
      <c r="H9955" s="36"/>
    </row>
    <row r="9956" spans="8:8" s="32" customFormat="1" ht="12.75" customHeight="1" x14ac:dyDescent="0.2">
      <c r="H9956" s="36"/>
    </row>
    <row r="9957" spans="8:8" s="32" customFormat="1" ht="12.75" customHeight="1" x14ac:dyDescent="0.2">
      <c r="H9957" s="36"/>
    </row>
    <row r="9958" spans="8:8" s="32" customFormat="1" ht="12.75" customHeight="1" x14ac:dyDescent="0.2">
      <c r="H9958" s="36"/>
    </row>
    <row r="9959" spans="8:8" s="32" customFormat="1" ht="12.75" customHeight="1" x14ac:dyDescent="0.2">
      <c r="H9959" s="36"/>
    </row>
    <row r="9960" spans="8:8" s="32" customFormat="1" ht="12.75" customHeight="1" x14ac:dyDescent="0.2">
      <c r="H9960" s="36"/>
    </row>
    <row r="9961" spans="8:8" s="32" customFormat="1" ht="12.75" customHeight="1" x14ac:dyDescent="0.2">
      <c r="H9961" s="36"/>
    </row>
    <row r="9962" spans="8:8" s="32" customFormat="1" ht="12.75" customHeight="1" x14ac:dyDescent="0.2">
      <c r="H9962" s="36"/>
    </row>
    <row r="9963" spans="8:8" s="32" customFormat="1" ht="12.75" customHeight="1" x14ac:dyDescent="0.2">
      <c r="H9963" s="36"/>
    </row>
    <row r="9964" spans="8:8" s="32" customFormat="1" ht="12.75" customHeight="1" x14ac:dyDescent="0.2">
      <c r="H9964" s="36"/>
    </row>
    <row r="9965" spans="8:8" s="32" customFormat="1" ht="12.75" customHeight="1" x14ac:dyDescent="0.2">
      <c r="H9965" s="36"/>
    </row>
    <row r="9966" spans="8:8" s="32" customFormat="1" ht="12.75" customHeight="1" x14ac:dyDescent="0.2">
      <c r="H9966" s="36"/>
    </row>
    <row r="9967" spans="8:8" s="32" customFormat="1" ht="12.75" customHeight="1" x14ac:dyDescent="0.2">
      <c r="H9967" s="36"/>
    </row>
    <row r="9968" spans="8:8" s="32" customFormat="1" ht="12.75" customHeight="1" x14ac:dyDescent="0.2">
      <c r="H9968" s="36"/>
    </row>
    <row r="9969" spans="8:8" s="32" customFormat="1" ht="12.75" customHeight="1" x14ac:dyDescent="0.2">
      <c r="H9969" s="36"/>
    </row>
    <row r="9970" spans="8:8" s="32" customFormat="1" ht="12.75" customHeight="1" x14ac:dyDescent="0.2">
      <c r="H9970" s="36"/>
    </row>
    <row r="9971" spans="8:8" s="32" customFormat="1" ht="12.75" customHeight="1" x14ac:dyDescent="0.2">
      <c r="H9971" s="36"/>
    </row>
    <row r="9972" spans="8:8" s="32" customFormat="1" ht="12.75" customHeight="1" x14ac:dyDescent="0.2">
      <c r="H9972" s="36"/>
    </row>
    <row r="9973" spans="8:8" s="32" customFormat="1" ht="12.75" customHeight="1" x14ac:dyDescent="0.2">
      <c r="H9973" s="36"/>
    </row>
    <row r="9974" spans="8:8" s="32" customFormat="1" ht="12.75" customHeight="1" x14ac:dyDescent="0.2">
      <c r="H9974" s="36"/>
    </row>
    <row r="9975" spans="8:8" s="32" customFormat="1" ht="12.75" customHeight="1" x14ac:dyDescent="0.2">
      <c r="H9975" s="36"/>
    </row>
    <row r="9976" spans="8:8" s="32" customFormat="1" ht="12.75" customHeight="1" x14ac:dyDescent="0.2">
      <c r="H9976" s="36"/>
    </row>
    <row r="9977" spans="8:8" s="32" customFormat="1" ht="12.75" customHeight="1" x14ac:dyDescent="0.2">
      <c r="H9977" s="36"/>
    </row>
    <row r="9978" spans="8:8" s="32" customFormat="1" ht="12.75" customHeight="1" x14ac:dyDescent="0.2">
      <c r="H9978" s="36"/>
    </row>
    <row r="9979" spans="8:8" s="32" customFormat="1" ht="12.75" customHeight="1" x14ac:dyDescent="0.2">
      <c r="H9979" s="36"/>
    </row>
    <row r="9980" spans="8:8" s="32" customFormat="1" ht="12.75" customHeight="1" x14ac:dyDescent="0.2">
      <c r="H9980" s="36"/>
    </row>
    <row r="9981" spans="8:8" s="32" customFormat="1" ht="12.75" customHeight="1" x14ac:dyDescent="0.2">
      <c r="H9981" s="36"/>
    </row>
    <row r="9982" spans="8:8" s="32" customFormat="1" ht="12.75" customHeight="1" x14ac:dyDescent="0.2">
      <c r="H9982" s="36"/>
    </row>
    <row r="9983" spans="8:8" s="32" customFormat="1" ht="12.75" customHeight="1" x14ac:dyDescent="0.2">
      <c r="H9983" s="36"/>
    </row>
    <row r="9984" spans="8:8" s="32" customFormat="1" ht="12.75" customHeight="1" x14ac:dyDescent="0.2">
      <c r="H9984" s="36"/>
    </row>
    <row r="9985" spans="8:8" s="32" customFormat="1" ht="12.75" customHeight="1" x14ac:dyDescent="0.2">
      <c r="H9985" s="36"/>
    </row>
    <row r="9986" spans="8:8" s="32" customFormat="1" ht="12.75" customHeight="1" x14ac:dyDescent="0.2">
      <c r="H9986" s="36"/>
    </row>
    <row r="9987" spans="8:8" s="32" customFormat="1" ht="12.75" customHeight="1" x14ac:dyDescent="0.2">
      <c r="H9987" s="36"/>
    </row>
    <row r="9988" spans="8:8" s="32" customFormat="1" ht="12.75" customHeight="1" x14ac:dyDescent="0.2">
      <c r="H9988" s="36"/>
    </row>
    <row r="9989" spans="8:8" s="32" customFormat="1" ht="12.75" customHeight="1" x14ac:dyDescent="0.2">
      <c r="H9989" s="36"/>
    </row>
    <row r="9990" spans="8:8" s="32" customFormat="1" ht="12.75" customHeight="1" x14ac:dyDescent="0.2">
      <c r="H9990" s="36"/>
    </row>
    <row r="9991" spans="8:8" s="32" customFormat="1" ht="12.75" customHeight="1" x14ac:dyDescent="0.2">
      <c r="H9991" s="36"/>
    </row>
    <row r="9992" spans="8:8" s="32" customFormat="1" ht="12.75" customHeight="1" x14ac:dyDescent="0.2">
      <c r="H9992" s="36"/>
    </row>
    <row r="9993" spans="8:8" s="32" customFormat="1" ht="12.75" customHeight="1" x14ac:dyDescent="0.2">
      <c r="H9993" s="36"/>
    </row>
    <row r="9994" spans="8:8" s="32" customFormat="1" ht="12.75" customHeight="1" x14ac:dyDescent="0.2">
      <c r="H9994" s="36"/>
    </row>
    <row r="9995" spans="8:8" s="32" customFormat="1" ht="12.75" customHeight="1" x14ac:dyDescent="0.2">
      <c r="H9995" s="36"/>
    </row>
    <row r="9996" spans="8:8" s="32" customFormat="1" ht="12.75" customHeight="1" x14ac:dyDescent="0.2">
      <c r="H9996" s="36"/>
    </row>
    <row r="9997" spans="8:8" s="32" customFormat="1" ht="12.75" customHeight="1" x14ac:dyDescent="0.2">
      <c r="H9997" s="36"/>
    </row>
    <row r="9998" spans="8:8" s="32" customFormat="1" ht="12.75" customHeight="1" x14ac:dyDescent="0.2">
      <c r="H9998" s="36"/>
    </row>
    <row r="9999" spans="8:8" s="32" customFormat="1" ht="12.75" customHeight="1" x14ac:dyDescent="0.2">
      <c r="H9999" s="36"/>
    </row>
    <row r="10000" spans="8:8" s="32" customFormat="1" ht="12.75" customHeight="1" x14ac:dyDescent="0.2">
      <c r="H10000" s="36"/>
    </row>
    <row r="10001" spans="8:8" s="32" customFormat="1" ht="12.75" customHeight="1" x14ac:dyDescent="0.2">
      <c r="H10001" s="36"/>
    </row>
    <row r="10002" spans="8:8" s="32" customFormat="1" ht="12.75" customHeight="1" x14ac:dyDescent="0.2">
      <c r="H10002" s="36"/>
    </row>
    <row r="10003" spans="8:8" s="32" customFormat="1" ht="12.75" customHeight="1" x14ac:dyDescent="0.2">
      <c r="H10003" s="36"/>
    </row>
    <row r="10004" spans="8:8" s="32" customFormat="1" ht="12.75" customHeight="1" x14ac:dyDescent="0.2">
      <c r="H10004" s="36"/>
    </row>
    <row r="10005" spans="8:8" s="32" customFormat="1" ht="12.75" customHeight="1" x14ac:dyDescent="0.2">
      <c r="H10005" s="36"/>
    </row>
    <row r="10006" spans="8:8" s="32" customFormat="1" ht="12.75" customHeight="1" x14ac:dyDescent="0.2">
      <c r="H10006" s="36"/>
    </row>
    <row r="10007" spans="8:8" s="32" customFormat="1" ht="12.75" customHeight="1" x14ac:dyDescent="0.2">
      <c r="H10007" s="36"/>
    </row>
    <row r="10008" spans="8:8" s="32" customFormat="1" ht="12.75" customHeight="1" x14ac:dyDescent="0.2">
      <c r="H10008" s="36"/>
    </row>
    <row r="10009" spans="8:8" s="32" customFormat="1" ht="12.75" customHeight="1" x14ac:dyDescent="0.2">
      <c r="H10009" s="36"/>
    </row>
    <row r="10010" spans="8:8" s="32" customFormat="1" ht="12.75" customHeight="1" x14ac:dyDescent="0.2">
      <c r="H10010" s="36"/>
    </row>
    <row r="10011" spans="8:8" s="32" customFormat="1" ht="12.75" customHeight="1" x14ac:dyDescent="0.2">
      <c r="H10011" s="36"/>
    </row>
    <row r="10012" spans="8:8" s="32" customFormat="1" ht="12.75" customHeight="1" x14ac:dyDescent="0.2">
      <c r="H10012" s="36"/>
    </row>
    <row r="10013" spans="8:8" s="32" customFormat="1" ht="12.75" customHeight="1" x14ac:dyDescent="0.2">
      <c r="H10013" s="36"/>
    </row>
    <row r="10014" spans="8:8" s="32" customFormat="1" ht="12.75" customHeight="1" x14ac:dyDescent="0.2">
      <c r="H10014" s="36"/>
    </row>
    <row r="10015" spans="8:8" s="32" customFormat="1" ht="12.75" customHeight="1" x14ac:dyDescent="0.2">
      <c r="H10015" s="36"/>
    </row>
    <row r="10016" spans="8:8" s="32" customFormat="1" ht="12.75" customHeight="1" x14ac:dyDescent="0.2">
      <c r="H10016" s="36"/>
    </row>
    <row r="10017" spans="8:8" s="32" customFormat="1" ht="12.75" customHeight="1" x14ac:dyDescent="0.2">
      <c r="H10017" s="36"/>
    </row>
    <row r="10018" spans="8:8" s="32" customFormat="1" ht="12.75" customHeight="1" x14ac:dyDescent="0.2">
      <c r="H10018" s="36"/>
    </row>
    <row r="10019" spans="8:8" s="32" customFormat="1" ht="12.75" customHeight="1" x14ac:dyDescent="0.2">
      <c r="H10019" s="36"/>
    </row>
    <row r="10020" spans="8:8" s="32" customFormat="1" ht="12.75" customHeight="1" x14ac:dyDescent="0.2">
      <c r="H10020" s="36"/>
    </row>
    <row r="10021" spans="8:8" s="32" customFormat="1" ht="12.75" customHeight="1" x14ac:dyDescent="0.2">
      <c r="H10021" s="36"/>
    </row>
    <row r="10022" spans="8:8" s="32" customFormat="1" ht="12.75" customHeight="1" x14ac:dyDescent="0.2">
      <c r="H10022" s="36"/>
    </row>
    <row r="10023" spans="8:8" s="32" customFormat="1" ht="12.75" customHeight="1" x14ac:dyDescent="0.2">
      <c r="H10023" s="36"/>
    </row>
    <row r="10024" spans="8:8" s="32" customFormat="1" ht="12.75" customHeight="1" x14ac:dyDescent="0.2">
      <c r="H10024" s="36"/>
    </row>
    <row r="10025" spans="8:8" s="32" customFormat="1" ht="12.75" customHeight="1" x14ac:dyDescent="0.2">
      <c r="H10025" s="36"/>
    </row>
    <row r="10026" spans="8:8" s="32" customFormat="1" ht="12.75" customHeight="1" x14ac:dyDescent="0.2">
      <c r="H10026" s="36"/>
    </row>
    <row r="10027" spans="8:8" s="32" customFormat="1" ht="12.75" customHeight="1" x14ac:dyDescent="0.2">
      <c r="H10027" s="36"/>
    </row>
    <row r="10028" spans="8:8" s="32" customFormat="1" ht="12.75" customHeight="1" x14ac:dyDescent="0.2">
      <c r="H10028" s="36"/>
    </row>
    <row r="10029" spans="8:8" s="32" customFormat="1" ht="12.75" customHeight="1" x14ac:dyDescent="0.2">
      <c r="H10029" s="36"/>
    </row>
    <row r="10030" spans="8:8" s="32" customFormat="1" ht="12.75" customHeight="1" x14ac:dyDescent="0.2">
      <c r="H10030" s="36"/>
    </row>
    <row r="10031" spans="8:8" s="32" customFormat="1" ht="12.75" customHeight="1" x14ac:dyDescent="0.2">
      <c r="H10031" s="36"/>
    </row>
    <row r="10032" spans="8:8" s="32" customFormat="1" ht="12.75" customHeight="1" x14ac:dyDescent="0.2">
      <c r="H10032" s="36"/>
    </row>
    <row r="10033" spans="8:8" s="32" customFormat="1" ht="12.75" customHeight="1" x14ac:dyDescent="0.2">
      <c r="H10033" s="36"/>
    </row>
    <row r="10034" spans="8:8" s="32" customFormat="1" ht="12.75" customHeight="1" x14ac:dyDescent="0.2">
      <c r="H10034" s="36"/>
    </row>
    <row r="10035" spans="8:8" s="32" customFormat="1" ht="12.75" customHeight="1" x14ac:dyDescent="0.2">
      <c r="H10035" s="36"/>
    </row>
    <row r="10036" spans="8:8" s="32" customFormat="1" ht="12.75" customHeight="1" x14ac:dyDescent="0.2">
      <c r="H10036" s="36"/>
    </row>
    <row r="10037" spans="8:8" s="32" customFormat="1" ht="12.75" customHeight="1" x14ac:dyDescent="0.2">
      <c r="H10037" s="36"/>
    </row>
    <row r="10038" spans="8:8" s="32" customFormat="1" ht="12.75" customHeight="1" x14ac:dyDescent="0.2">
      <c r="H10038" s="36"/>
    </row>
    <row r="10039" spans="8:8" s="32" customFormat="1" ht="12.75" customHeight="1" x14ac:dyDescent="0.2">
      <c r="H10039" s="36"/>
    </row>
    <row r="10040" spans="8:8" s="32" customFormat="1" ht="12.75" customHeight="1" x14ac:dyDescent="0.2">
      <c r="H10040" s="36"/>
    </row>
    <row r="10041" spans="8:8" s="32" customFormat="1" ht="12.75" customHeight="1" x14ac:dyDescent="0.2">
      <c r="H10041" s="36"/>
    </row>
    <row r="10042" spans="8:8" s="32" customFormat="1" ht="12.75" customHeight="1" x14ac:dyDescent="0.2">
      <c r="H10042" s="36"/>
    </row>
    <row r="10043" spans="8:8" s="32" customFormat="1" ht="12.75" customHeight="1" x14ac:dyDescent="0.2">
      <c r="H10043" s="36"/>
    </row>
    <row r="10044" spans="8:8" s="32" customFormat="1" ht="12.75" customHeight="1" x14ac:dyDescent="0.2">
      <c r="H10044" s="36"/>
    </row>
    <row r="10045" spans="8:8" s="32" customFormat="1" ht="12.75" customHeight="1" x14ac:dyDescent="0.2">
      <c r="H10045" s="36"/>
    </row>
    <row r="10046" spans="8:8" s="32" customFormat="1" ht="12.75" customHeight="1" x14ac:dyDescent="0.2">
      <c r="H10046" s="36"/>
    </row>
    <row r="10047" spans="8:8" s="32" customFormat="1" ht="12.75" customHeight="1" x14ac:dyDescent="0.2">
      <c r="H10047" s="36"/>
    </row>
    <row r="10048" spans="8:8" s="32" customFormat="1" ht="12.75" customHeight="1" x14ac:dyDescent="0.2">
      <c r="H10048" s="36"/>
    </row>
    <row r="10049" spans="8:8" s="32" customFormat="1" ht="12.75" customHeight="1" x14ac:dyDescent="0.2">
      <c r="H10049" s="36"/>
    </row>
    <row r="10050" spans="8:8" s="32" customFormat="1" ht="12.75" customHeight="1" x14ac:dyDescent="0.2">
      <c r="H10050" s="36"/>
    </row>
    <row r="10051" spans="8:8" s="32" customFormat="1" ht="12.75" customHeight="1" x14ac:dyDescent="0.2">
      <c r="H10051" s="36"/>
    </row>
    <row r="10052" spans="8:8" s="32" customFormat="1" ht="12.75" customHeight="1" x14ac:dyDescent="0.2">
      <c r="H10052" s="36"/>
    </row>
    <row r="10053" spans="8:8" s="32" customFormat="1" ht="12.75" customHeight="1" x14ac:dyDescent="0.2">
      <c r="H10053" s="36"/>
    </row>
    <row r="10054" spans="8:8" s="32" customFormat="1" ht="12.75" customHeight="1" x14ac:dyDescent="0.2">
      <c r="H10054" s="36"/>
    </row>
    <row r="10055" spans="8:8" s="32" customFormat="1" ht="12.75" customHeight="1" x14ac:dyDescent="0.2">
      <c r="H10055" s="36"/>
    </row>
    <row r="10056" spans="8:8" s="32" customFormat="1" ht="12.75" customHeight="1" x14ac:dyDescent="0.2">
      <c r="H10056" s="36"/>
    </row>
    <row r="10057" spans="8:8" s="32" customFormat="1" ht="12.75" customHeight="1" x14ac:dyDescent="0.2">
      <c r="H10057" s="36"/>
    </row>
    <row r="10058" spans="8:8" s="32" customFormat="1" ht="12.75" customHeight="1" x14ac:dyDescent="0.2">
      <c r="H10058" s="36"/>
    </row>
    <row r="10059" spans="8:8" s="32" customFormat="1" ht="12.75" customHeight="1" x14ac:dyDescent="0.2">
      <c r="H10059" s="36"/>
    </row>
    <row r="10060" spans="8:8" s="32" customFormat="1" ht="12.75" customHeight="1" x14ac:dyDescent="0.2">
      <c r="H10060" s="36"/>
    </row>
    <row r="10061" spans="8:8" s="32" customFormat="1" ht="12.75" customHeight="1" x14ac:dyDescent="0.2">
      <c r="H10061" s="36"/>
    </row>
    <row r="10062" spans="8:8" s="32" customFormat="1" ht="12.75" customHeight="1" x14ac:dyDescent="0.2">
      <c r="H10062" s="36"/>
    </row>
    <row r="10063" spans="8:8" s="32" customFormat="1" ht="12.75" customHeight="1" x14ac:dyDescent="0.2">
      <c r="H10063" s="36"/>
    </row>
    <row r="10064" spans="8:8" s="32" customFormat="1" ht="12.75" customHeight="1" x14ac:dyDescent="0.2">
      <c r="H10064" s="36"/>
    </row>
    <row r="10065" spans="8:8" s="32" customFormat="1" ht="12.75" customHeight="1" x14ac:dyDescent="0.2">
      <c r="H10065" s="36"/>
    </row>
    <row r="10066" spans="8:8" s="32" customFormat="1" ht="12.75" customHeight="1" x14ac:dyDescent="0.2">
      <c r="H10066" s="36"/>
    </row>
    <row r="10067" spans="8:8" s="32" customFormat="1" ht="12.75" customHeight="1" x14ac:dyDescent="0.2">
      <c r="H10067" s="36"/>
    </row>
    <row r="10068" spans="8:8" s="32" customFormat="1" ht="12.75" customHeight="1" x14ac:dyDescent="0.2">
      <c r="H10068" s="36"/>
    </row>
    <row r="10069" spans="8:8" s="32" customFormat="1" ht="12.75" customHeight="1" x14ac:dyDescent="0.2">
      <c r="H10069" s="36"/>
    </row>
    <row r="10070" spans="8:8" s="32" customFormat="1" ht="12.75" customHeight="1" x14ac:dyDescent="0.2">
      <c r="H10070" s="36"/>
    </row>
    <row r="10071" spans="8:8" s="32" customFormat="1" ht="12.75" customHeight="1" x14ac:dyDescent="0.2">
      <c r="H10071" s="36"/>
    </row>
    <row r="10072" spans="8:8" s="32" customFormat="1" ht="12.75" customHeight="1" x14ac:dyDescent="0.2">
      <c r="H10072" s="36"/>
    </row>
    <row r="10073" spans="8:8" s="32" customFormat="1" ht="12.75" customHeight="1" x14ac:dyDescent="0.2">
      <c r="H10073" s="36"/>
    </row>
    <row r="10074" spans="8:8" s="32" customFormat="1" ht="12.75" customHeight="1" x14ac:dyDescent="0.2">
      <c r="H10074" s="36"/>
    </row>
    <row r="10075" spans="8:8" s="32" customFormat="1" ht="12.75" customHeight="1" x14ac:dyDescent="0.2">
      <c r="H10075" s="36"/>
    </row>
    <row r="10076" spans="8:8" s="32" customFormat="1" ht="12.75" customHeight="1" x14ac:dyDescent="0.2">
      <c r="H10076" s="36"/>
    </row>
    <row r="10077" spans="8:8" s="32" customFormat="1" ht="12.75" customHeight="1" x14ac:dyDescent="0.2">
      <c r="H10077" s="36"/>
    </row>
    <row r="10078" spans="8:8" s="32" customFormat="1" ht="12.75" customHeight="1" x14ac:dyDescent="0.2">
      <c r="H10078" s="36"/>
    </row>
    <row r="10079" spans="8:8" s="32" customFormat="1" ht="12.75" customHeight="1" x14ac:dyDescent="0.2">
      <c r="H10079" s="36"/>
    </row>
    <row r="10080" spans="8:8" s="32" customFormat="1" ht="12.75" customHeight="1" x14ac:dyDescent="0.2">
      <c r="H10080" s="36"/>
    </row>
    <row r="10081" spans="8:8" s="32" customFormat="1" ht="12.75" customHeight="1" x14ac:dyDescent="0.2">
      <c r="H10081" s="36"/>
    </row>
    <row r="10082" spans="8:8" s="32" customFormat="1" ht="12.75" customHeight="1" x14ac:dyDescent="0.2">
      <c r="H10082" s="36"/>
    </row>
    <row r="10083" spans="8:8" s="32" customFormat="1" ht="12.75" customHeight="1" x14ac:dyDescent="0.2">
      <c r="H10083" s="36"/>
    </row>
    <row r="10084" spans="8:8" s="32" customFormat="1" ht="12.75" customHeight="1" x14ac:dyDescent="0.2">
      <c r="H10084" s="36"/>
    </row>
    <row r="10085" spans="8:8" s="32" customFormat="1" ht="12.75" customHeight="1" x14ac:dyDescent="0.2">
      <c r="H10085" s="36"/>
    </row>
    <row r="10086" spans="8:8" s="32" customFormat="1" ht="12.75" customHeight="1" x14ac:dyDescent="0.2">
      <c r="H10086" s="36"/>
    </row>
    <row r="10087" spans="8:8" s="32" customFormat="1" ht="12.75" customHeight="1" x14ac:dyDescent="0.2">
      <c r="H10087" s="36"/>
    </row>
    <row r="10088" spans="8:8" s="32" customFormat="1" ht="12.75" customHeight="1" x14ac:dyDescent="0.2">
      <c r="H10088" s="36"/>
    </row>
    <row r="10089" spans="8:8" s="32" customFormat="1" ht="12.75" customHeight="1" x14ac:dyDescent="0.2">
      <c r="H10089" s="36"/>
    </row>
    <row r="10090" spans="8:8" s="32" customFormat="1" ht="12.75" customHeight="1" x14ac:dyDescent="0.2">
      <c r="H10090" s="36"/>
    </row>
    <row r="10091" spans="8:8" s="32" customFormat="1" ht="12.75" customHeight="1" x14ac:dyDescent="0.2">
      <c r="H10091" s="36"/>
    </row>
    <row r="10092" spans="8:8" s="32" customFormat="1" ht="12.75" customHeight="1" x14ac:dyDescent="0.2">
      <c r="H10092" s="36"/>
    </row>
    <row r="10093" spans="8:8" s="32" customFormat="1" ht="12.75" customHeight="1" x14ac:dyDescent="0.2">
      <c r="H10093" s="36"/>
    </row>
    <row r="10094" spans="8:8" s="32" customFormat="1" ht="12.75" customHeight="1" x14ac:dyDescent="0.2">
      <c r="H10094" s="36"/>
    </row>
    <row r="10095" spans="8:8" s="32" customFormat="1" ht="12.75" customHeight="1" x14ac:dyDescent="0.2">
      <c r="H10095" s="36"/>
    </row>
    <row r="10096" spans="8:8" s="32" customFormat="1" ht="12.75" customHeight="1" x14ac:dyDescent="0.2">
      <c r="H10096" s="36"/>
    </row>
    <row r="10097" spans="8:8" s="32" customFormat="1" ht="12.75" customHeight="1" x14ac:dyDescent="0.2">
      <c r="H10097" s="36"/>
    </row>
    <row r="10098" spans="8:8" s="32" customFormat="1" ht="12.75" customHeight="1" x14ac:dyDescent="0.2">
      <c r="H10098" s="36"/>
    </row>
    <row r="10099" spans="8:8" s="32" customFormat="1" ht="12.75" customHeight="1" x14ac:dyDescent="0.2">
      <c r="H10099" s="36"/>
    </row>
    <row r="10100" spans="8:8" s="32" customFormat="1" ht="12.75" customHeight="1" x14ac:dyDescent="0.2">
      <c r="H10100" s="36"/>
    </row>
    <row r="10101" spans="8:8" s="32" customFormat="1" ht="12.75" customHeight="1" x14ac:dyDescent="0.2">
      <c r="H10101" s="36"/>
    </row>
    <row r="10102" spans="8:8" s="32" customFormat="1" ht="12.75" customHeight="1" x14ac:dyDescent="0.2">
      <c r="H10102" s="36"/>
    </row>
    <row r="10103" spans="8:8" s="32" customFormat="1" ht="12.75" customHeight="1" x14ac:dyDescent="0.2">
      <c r="H10103" s="36"/>
    </row>
    <row r="10104" spans="8:8" s="32" customFormat="1" ht="12.75" customHeight="1" x14ac:dyDescent="0.2">
      <c r="H10104" s="36"/>
    </row>
    <row r="10105" spans="8:8" s="32" customFormat="1" ht="12.75" customHeight="1" x14ac:dyDescent="0.2">
      <c r="H10105" s="36"/>
    </row>
    <row r="10106" spans="8:8" s="32" customFormat="1" ht="12.75" customHeight="1" x14ac:dyDescent="0.2">
      <c r="H10106" s="36"/>
    </row>
    <row r="10107" spans="8:8" s="32" customFormat="1" ht="12.75" customHeight="1" x14ac:dyDescent="0.2">
      <c r="H10107" s="36"/>
    </row>
    <row r="10108" spans="8:8" s="32" customFormat="1" ht="12.75" customHeight="1" x14ac:dyDescent="0.2">
      <c r="H10108" s="36"/>
    </row>
    <row r="10109" spans="8:8" s="32" customFormat="1" ht="12.75" customHeight="1" x14ac:dyDescent="0.2">
      <c r="H10109" s="36"/>
    </row>
    <row r="10110" spans="8:8" s="32" customFormat="1" ht="12.75" customHeight="1" x14ac:dyDescent="0.2">
      <c r="H10110" s="36"/>
    </row>
    <row r="10111" spans="8:8" s="32" customFormat="1" ht="12.75" customHeight="1" x14ac:dyDescent="0.2">
      <c r="H10111" s="36"/>
    </row>
    <row r="10112" spans="8:8" s="32" customFormat="1" ht="12.75" customHeight="1" x14ac:dyDescent="0.2">
      <c r="H10112" s="36"/>
    </row>
    <row r="10113" spans="8:8" s="32" customFormat="1" ht="12.75" customHeight="1" x14ac:dyDescent="0.2">
      <c r="H10113" s="36"/>
    </row>
    <row r="10114" spans="8:8" s="32" customFormat="1" ht="12.75" customHeight="1" x14ac:dyDescent="0.2">
      <c r="H10114" s="36"/>
    </row>
    <row r="10115" spans="8:8" s="32" customFormat="1" ht="12.75" customHeight="1" x14ac:dyDescent="0.2">
      <c r="H10115" s="36"/>
    </row>
    <row r="10116" spans="8:8" s="32" customFormat="1" ht="12.75" customHeight="1" x14ac:dyDescent="0.2">
      <c r="H10116" s="36"/>
    </row>
    <row r="10117" spans="8:8" s="32" customFormat="1" ht="12.75" customHeight="1" x14ac:dyDescent="0.2">
      <c r="H10117" s="36"/>
    </row>
    <row r="10118" spans="8:8" s="32" customFormat="1" ht="12.75" customHeight="1" x14ac:dyDescent="0.2">
      <c r="H10118" s="36"/>
    </row>
    <row r="10119" spans="8:8" s="32" customFormat="1" ht="12.75" customHeight="1" x14ac:dyDescent="0.2">
      <c r="H10119" s="36"/>
    </row>
    <row r="10120" spans="8:8" s="32" customFormat="1" ht="12.75" customHeight="1" x14ac:dyDescent="0.2">
      <c r="H10120" s="36"/>
    </row>
    <row r="10121" spans="8:8" s="32" customFormat="1" ht="12.75" customHeight="1" x14ac:dyDescent="0.2">
      <c r="H10121" s="36"/>
    </row>
    <row r="10122" spans="8:8" s="32" customFormat="1" ht="12.75" customHeight="1" x14ac:dyDescent="0.2">
      <c r="H10122" s="36"/>
    </row>
    <row r="10123" spans="8:8" s="32" customFormat="1" ht="12.75" customHeight="1" x14ac:dyDescent="0.2">
      <c r="H10123" s="36"/>
    </row>
    <row r="10124" spans="8:8" s="32" customFormat="1" ht="12.75" customHeight="1" x14ac:dyDescent="0.2">
      <c r="H10124" s="36"/>
    </row>
    <row r="10125" spans="8:8" s="32" customFormat="1" ht="12.75" customHeight="1" x14ac:dyDescent="0.2">
      <c r="H10125" s="36"/>
    </row>
    <row r="10126" spans="8:8" s="32" customFormat="1" ht="12.75" customHeight="1" x14ac:dyDescent="0.2">
      <c r="H10126" s="36"/>
    </row>
    <row r="10127" spans="8:8" s="32" customFormat="1" ht="12.75" customHeight="1" x14ac:dyDescent="0.2">
      <c r="H10127" s="36"/>
    </row>
    <row r="10128" spans="8:8" s="32" customFormat="1" ht="12.75" customHeight="1" x14ac:dyDescent="0.2">
      <c r="H10128" s="36"/>
    </row>
    <row r="10129" spans="8:8" s="32" customFormat="1" ht="12.75" customHeight="1" x14ac:dyDescent="0.2">
      <c r="H10129" s="36"/>
    </row>
    <row r="10130" spans="8:8" s="32" customFormat="1" ht="12.75" customHeight="1" x14ac:dyDescent="0.2">
      <c r="H10130" s="36"/>
    </row>
    <row r="10131" spans="8:8" s="32" customFormat="1" ht="12.75" customHeight="1" x14ac:dyDescent="0.2">
      <c r="H10131" s="36"/>
    </row>
    <row r="10132" spans="8:8" s="32" customFormat="1" ht="12.75" customHeight="1" x14ac:dyDescent="0.2">
      <c r="H10132" s="36"/>
    </row>
    <row r="10133" spans="8:8" s="32" customFormat="1" ht="12.75" customHeight="1" x14ac:dyDescent="0.2">
      <c r="H10133" s="36"/>
    </row>
    <row r="10134" spans="8:8" s="32" customFormat="1" ht="12.75" customHeight="1" x14ac:dyDescent="0.2">
      <c r="H10134" s="36"/>
    </row>
    <row r="10135" spans="8:8" s="32" customFormat="1" ht="12.75" customHeight="1" x14ac:dyDescent="0.2">
      <c r="H10135" s="36"/>
    </row>
    <row r="10136" spans="8:8" s="32" customFormat="1" ht="12.75" customHeight="1" x14ac:dyDescent="0.2">
      <c r="H10136" s="36"/>
    </row>
    <row r="10137" spans="8:8" s="32" customFormat="1" ht="12.75" customHeight="1" x14ac:dyDescent="0.2">
      <c r="H10137" s="36"/>
    </row>
    <row r="10138" spans="8:8" s="32" customFormat="1" ht="12.75" customHeight="1" x14ac:dyDescent="0.2">
      <c r="H10138" s="36"/>
    </row>
    <row r="10139" spans="8:8" s="32" customFormat="1" ht="12.75" customHeight="1" x14ac:dyDescent="0.2">
      <c r="H10139" s="36"/>
    </row>
    <row r="10140" spans="8:8" s="32" customFormat="1" ht="12.75" customHeight="1" x14ac:dyDescent="0.2">
      <c r="H10140" s="36"/>
    </row>
    <row r="10141" spans="8:8" s="32" customFormat="1" ht="12.75" customHeight="1" x14ac:dyDescent="0.2">
      <c r="H10141" s="36"/>
    </row>
    <row r="10142" spans="8:8" s="32" customFormat="1" ht="12.75" customHeight="1" x14ac:dyDescent="0.2">
      <c r="H10142" s="36"/>
    </row>
    <row r="10143" spans="8:8" s="32" customFormat="1" ht="12.75" customHeight="1" x14ac:dyDescent="0.2">
      <c r="H10143" s="36"/>
    </row>
    <row r="10144" spans="8:8" s="32" customFormat="1" ht="12.75" customHeight="1" x14ac:dyDescent="0.2">
      <c r="H10144" s="36"/>
    </row>
    <row r="10145" spans="8:8" s="32" customFormat="1" ht="12.75" customHeight="1" x14ac:dyDescent="0.2">
      <c r="H10145" s="36"/>
    </row>
    <row r="10146" spans="8:8" s="32" customFormat="1" ht="12.75" customHeight="1" x14ac:dyDescent="0.2">
      <c r="H10146" s="36"/>
    </row>
    <row r="10147" spans="8:8" s="32" customFormat="1" ht="12.75" customHeight="1" x14ac:dyDescent="0.2">
      <c r="H10147" s="36"/>
    </row>
    <row r="10148" spans="8:8" s="32" customFormat="1" ht="12.75" customHeight="1" x14ac:dyDescent="0.2">
      <c r="H10148" s="36"/>
    </row>
    <row r="10149" spans="8:8" s="32" customFormat="1" ht="12.75" customHeight="1" x14ac:dyDescent="0.2">
      <c r="H10149" s="36"/>
    </row>
    <row r="10150" spans="8:8" s="32" customFormat="1" ht="12.75" customHeight="1" x14ac:dyDescent="0.2">
      <c r="H10150" s="36"/>
    </row>
    <row r="10151" spans="8:8" s="32" customFormat="1" ht="12.75" customHeight="1" x14ac:dyDescent="0.2">
      <c r="H10151" s="36"/>
    </row>
    <row r="10152" spans="8:8" s="32" customFormat="1" ht="12.75" customHeight="1" x14ac:dyDescent="0.2">
      <c r="H10152" s="36"/>
    </row>
    <row r="10153" spans="8:8" s="32" customFormat="1" ht="12.75" customHeight="1" x14ac:dyDescent="0.2">
      <c r="H10153" s="36"/>
    </row>
    <row r="10154" spans="8:8" s="32" customFormat="1" ht="12.75" customHeight="1" x14ac:dyDescent="0.2">
      <c r="H10154" s="36"/>
    </row>
    <row r="10155" spans="8:8" s="32" customFormat="1" ht="12.75" customHeight="1" x14ac:dyDescent="0.2">
      <c r="H10155" s="36"/>
    </row>
    <row r="10156" spans="8:8" s="32" customFormat="1" ht="12.75" customHeight="1" x14ac:dyDescent="0.2">
      <c r="H10156" s="36"/>
    </row>
    <row r="10157" spans="8:8" s="32" customFormat="1" ht="12.75" customHeight="1" x14ac:dyDescent="0.2">
      <c r="H10157" s="36"/>
    </row>
    <row r="10158" spans="8:8" s="32" customFormat="1" ht="12.75" customHeight="1" x14ac:dyDescent="0.2">
      <c r="H10158" s="36"/>
    </row>
    <row r="10159" spans="8:8" s="32" customFormat="1" ht="12.75" customHeight="1" x14ac:dyDescent="0.2">
      <c r="H10159" s="36"/>
    </row>
    <row r="10160" spans="8:8" s="32" customFormat="1" ht="12.75" customHeight="1" x14ac:dyDescent="0.2">
      <c r="H10160" s="36"/>
    </row>
    <row r="10161" spans="8:8" s="32" customFormat="1" ht="12.75" customHeight="1" x14ac:dyDescent="0.2">
      <c r="H10161" s="36"/>
    </row>
    <row r="10162" spans="8:8" s="32" customFormat="1" ht="12.75" customHeight="1" x14ac:dyDescent="0.2">
      <c r="H10162" s="36"/>
    </row>
    <row r="10163" spans="8:8" s="32" customFormat="1" ht="12.75" customHeight="1" x14ac:dyDescent="0.2">
      <c r="H10163" s="36"/>
    </row>
    <row r="10164" spans="8:8" s="32" customFormat="1" ht="12.75" customHeight="1" x14ac:dyDescent="0.2">
      <c r="H10164" s="36"/>
    </row>
    <row r="10165" spans="8:8" s="32" customFormat="1" ht="12.75" customHeight="1" x14ac:dyDescent="0.2">
      <c r="H10165" s="36"/>
    </row>
    <row r="10166" spans="8:8" s="32" customFormat="1" ht="12.75" customHeight="1" x14ac:dyDescent="0.2">
      <c r="H10166" s="36"/>
    </row>
    <row r="10167" spans="8:8" s="32" customFormat="1" ht="12.75" customHeight="1" x14ac:dyDescent="0.2">
      <c r="H10167" s="36"/>
    </row>
    <row r="10168" spans="8:8" s="32" customFormat="1" ht="12.75" customHeight="1" x14ac:dyDescent="0.2">
      <c r="H10168" s="36"/>
    </row>
    <row r="10169" spans="8:8" s="32" customFormat="1" ht="12.75" customHeight="1" x14ac:dyDescent="0.2">
      <c r="H10169" s="36"/>
    </row>
    <row r="10170" spans="8:8" s="32" customFormat="1" ht="12.75" customHeight="1" x14ac:dyDescent="0.2">
      <c r="H10170" s="36"/>
    </row>
    <row r="10171" spans="8:8" s="32" customFormat="1" ht="12.75" customHeight="1" x14ac:dyDescent="0.2">
      <c r="H10171" s="36"/>
    </row>
    <row r="10172" spans="8:8" s="32" customFormat="1" ht="12.75" customHeight="1" x14ac:dyDescent="0.2">
      <c r="H10172" s="36"/>
    </row>
    <row r="10173" spans="8:8" s="32" customFormat="1" ht="12.75" customHeight="1" x14ac:dyDescent="0.2">
      <c r="H10173" s="36"/>
    </row>
    <row r="10174" spans="8:8" s="32" customFormat="1" ht="12.75" customHeight="1" x14ac:dyDescent="0.2">
      <c r="H10174" s="36"/>
    </row>
    <row r="10175" spans="8:8" s="32" customFormat="1" ht="12.75" customHeight="1" x14ac:dyDescent="0.2">
      <c r="H10175" s="36"/>
    </row>
    <row r="10176" spans="8:8" s="32" customFormat="1" ht="12.75" customHeight="1" x14ac:dyDescent="0.2">
      <c r="H10176" s="36"/>
    </row>
    <row r="10177" spans="8:8" s="32" customFormat="1" ht="12.75" customHeight="1" x14ac:dyDescent="0.2">
      <c r="H10177" s="36"/>
    </row>
    <row r="10178" spans="8:8" s="32" customFormat="1" ht="12.75" customHeight="1" x14ac:dyDescent="0.2">
      <c r="H10178" s="36"/>
    </row>
    <row r="10179" spans="8:8" s="32" customFormat="1" ht="12.75" customHeight="1" x14ac:dyDescent="0.2">
      <c r="H10179" s="36"/>
    </row>
    <row r="10180" spans="8:8" s="32" customFormat="1" ht="12.75" customHeight="1" x14ac:dyDescent="0.2">
      <c r="H10180" s="36"/>
    </row>
    <row r="10181" spans="8:8" s="32" customFormat="1" ht="12.75" customHeight="1" x14ac:dyDescent="0.2">
      <c r="H10181" s="36"/>
    </row>
    <row r="10182" spans="8:8" s="32" customFormat="1" ht="12.75" customHeight="1" x14ac:dyDescent="0.2">
      <c r="H10182" s="36"/>
    </row>
    <row r="10183" spans="8:8" s="32" customFormat="1" ht="12.75" customHeight="1" x14ac:dyDescent="0.2">
      <c r="H10183" s="36"/>
    </row>
    <row r="10184" spans="8:8" s="32" customFormat="1" ht="12.75" customHeight="1" x14ac:dyDescent="0.2">
      <c r="H10184" s="36"/>
    </row>
    <row r="10185" spans="8:8" s="32" customFormat="1" ht="12.75" customHeight="1" x14ac:dyDescent="0.2">
      <c r="H10185" s="36"/>
    </row>
    <row r="10186" spans="8:8" s="32" customFormat="1" ht="12.75" customHeight="1" x14ac:dyDescent="0.2">
      <c r="H10186" s="36"/>
    </row>
    <row r="10187" spans="8:8" s="32" customFormat="1" ht="12.75" customHeight="1" x14ac:dyDescent="0.2">
      <c r="H10187" s="36"/>
    </row>
    <row r="10188" spans="8:8" s="32" customFormat="1" ht="12.75" customHeight="1" x14ac:dyDescent="0.2">
      <c r="H10188" s="36"/>
    </row>
    <row r="10189" spans="8:8" s="32" customFormat="1" ht="12.75" customHeight="1" x14ac:dyDescent="0.2">
      <c r="H10189" s="36"/>
    </row>
    <row r="10190" spans="8:8" s="32" customFormat="1" ht="12.75" customHeight="1" x14ac:dyDescent="0.2">
      <c r="H10190" s="36"/>
    </row>
    <row r="10191" spans="8:8" s="32" customFormat="1" ht="12.75" customHeight="1" x14ac:dyDescent="0.2">
      <c r="H10191" s="36"/>
    </row>
    <row r="10192" spans="8:8" s="32" customFormat="1" ht="12.75" customHeight="1" x14ac:dyDescent="0.2">
      <c r="H10192" s="36"/>
    </row>
    <row r="10193" spans="8:8" s="32" customFormat="1" ht="12.75" customHeight="1" x14ac:dyDescent="0.2">
      <c r="H10193" s="36"/>
    </row>
    <row r="10194" spans="8:8" s="32" customFormat="1" ht="12.75" customHeight="1" x14ac:dyDescent="0.2">
      <c r="H10194" s="36"/>
    </row>
    <row r="10195" spans="8:8" s="32" customFormat="1" ht="12.75" customHeight="1" x14ac:dyDescent="0.2">
      <c r="H10195" s="36"/>
    </row>
    <row r="10196" spans="8:8" s="32" customFormat="1" ht="12.75" customHeight="1" x14ac:dyDescent="0.2">
      <c r="H10196" s="36"/>
    </row>
    <row r="10197" spans="8:8" s="32" customFormat="1" ht="12.75" customHeight="1" x14ac:dyDescent="0.2">
      <c r="H10197" s="36"/>
    </row>
    <row r="10198" spans="8:8" s="32" customFormat="1" ht="12.75" customHeight="1" x14ac:dyDescent="0.2">
      <c r="H10198" s="36"/>
    </row>
    <row r="10199" spans="8:8" s="32" customFormat="1" ht="12.75" customHeight="1" x14ac:dyDescent="0.2">
      <c r="H10199" s="36"/>
    </row>
    <row r="10200" spans="8:8" s="32" customFormat="1" ht="12.75" customHeight="1" x14ac:dyDescent="0.2">
      <c r="H10200" s="36"/>
    </row>
    <row r="10201" spans="8:8" s="32" customFormat="1" ht="12.75" customHeight="1" x14ac:dyDescent="0.2">
      <c r="H10201" s="36"/>
    </row>
    <row r="10202" spans="8:8" s="32" customFormat="1" ht="12.75" customHeight="1" x14ac:dyDescent="0.2">
      <c r="H10202" s="36"/>
    </row>
    <row r="10203" spans="8:8" s="32" customFormat="1" ht="12.75" customHeight="1" x14ac:dyDescent="0.2">
      <c r="H10203" s="36"/>
    </row>
    <row r="10204" spans="8:8" s="32" customFormat="1" ht="12.75" customHeight="1" x14ac:dyDescent="0.2">
      <c r="H10204" s="36"/>
    </row>
    <row r="10205" spans="8:8" s="32" customFormat="1" ht="12.75" customHeight="1" x14ac:dyDescent="0.2">
      <c r="H10205" s="36"/>
    </row>
    <row r="10206" spans="8:8" s="32" customFormat="1" ht="12.75" customHeight="1" x14ac:dyDescent="0.2">
      <c r="H10206" s="36"/>
    </row>
    <row r="10207" spans="8:8" s="32" customFormat="1" ht="12.75" customHeight="1" x14ac:dyDescent="0.2">
      <c r="H10207" s="36"/>
    </row>
    <row r="10208" spans="8:8" s="32" customFormat="1" ht="12.75" customHeight="1" x14ac:dyDescent="0.2">
      <c r="H10208" s="36"/>
    </row>
    <row r="10209" spans="8:8" s="32" customFormat="1" ht="12.75" customHeight="1" x14ac:dyDescent="0.2">
      <c r="H10209" s="36"/>
    </row>
    <row r="10210" spans="8:8" s="32" customFormat="1" ht="12.75" customHeight="1" x14ac:dyDescent="0.2">
      <c r="H10210" s="36"/>
    </row>
    <row r="10211" spans="8:8" s="32" customFormat="1" ht="12.75" customHeight="1" x14ac:dyDescent="0.2">
      <c r="H10211" s="36"/>
    </row>
    <row r="10212" spans="8:8" s="32" customFormat="1" ht="12.75" customHeight="1" x14ac:dyDescent="0.2">
      <c r="H10212" s="36"/>
    </row>
    <row r="10213" spans="8:8" s="32" customFormat="1" ht="12.75" customHeight="1" x14ac:dyDescent="0.2">
      <c r="H10213" s="36"/>
    </row>
    <row r="10214" spans="8:8" s="32" customFormat="1" ht="12.75" customHeight="1" x14ac:dyDescent="0.2">
      <c r="H10214" s="36"/>
    </row>
    <row r="10215" spans="8:8" s="32" customFormat="1" ht="12.75" customHeight="1" x14ac:dyDescent="0.2">
      <c r="H10215" s="36"/>
    </row>
    <row r="10216" spans="8:8" s="32" customFormat="1" ht="12.75" customHeight="1" x14ac:dyDescent="0.2">
      <c r="H10216" s="36"/>
    </row>
    <row r="10217" spans="8:8" s="32" customFormat="1" ht="12.75" customHeight="1" x14ac:dyDescent="0.2">
      <c r="H10217" s="36"/>
    </row>
    <row r="10218" spans="8:8" s="32" customFormat="1" ht="12.75" customHeight="1" x14ac:dyDescent="0.2">
      <c r="H10218" s="36"/>
    </row>
    <row r="10219" spans="8:8" s="32" customFormat="1" ht="12.75" customHeight="1" x14ac:dyDescent="0.2">
      <c r="H10219" s="36"/>
    </row>
    <row r="10220" spans="8:8" s="32" customFormat="1" ht="12.75" customHeight="1" x14ac:dyDescent="0.2">
      <c r="H10220" s="36"/>
    </row>
    <row r="10221" spans="8:8" s="32" customFormat="1" ht="12.75" customHeight="1" x14ac:dyDescent="0.2">
      <c r="H10221" s="36"/>
    </row>
    <row r="10222" spans="8:8" s="32" customFormat="1" ht="12.75" customHeight="1" x14ac:dyDescent="0.2">
      <c r="H10222" s="36"/>
    </row>
    <row r="10223" spans="8:8" s="32" customFormat="1" ht="12.75" customHeight="1" x14ac:dyDescent="0.2">
      <c r="H10223" s="36"/>
    </row>
    <row r="10224" spans="8:8" s="32" customFormat="1" ht="12.75" customHeight="1" x14ac:dyDescent="0.2">
      <c r="H10224" s="36"/>
    </row>
    <row r="10225" spans="8:8" s="32" customFormat="1" ht="12.75" customHeight="1" x14ac:dyDescent="0.2">
      <c r="H10225" s="36"/>
    </row>
    <row r="10226" spans="8:8" s="32" customFormat="1" ht="12.75" customHeight="1" x14ac:dyDescent="0.2">
      <c r="H10226" s="36"/>
    </row>
    <row r="10227" spans="8:8" s="32" customFormat="1" ht="12.75" customHeight="1" x14ac:dyDescent="0.2">
      <c r="H10227" s="36"/>
    </row>
    <row r="10228" spans="8:8" s="32" customFormat="1" ht="12.75" customHeight="1" x14ac:dyDescent="0.2">
      <c r="H10228" s="36"/>
    </row>
    <row r="10229" spans="8:8" s="32" customFormat="1" ht="12.75" customHeight="1" x14ac:dyDescent="0.2">
      <c r="H10229" s="36"/>
    </row>
    <row r="10230" spans="8:8" s="32" customFormat="1" ht="12.75" customHeight="1" x14ac:dyDescent="0.2">
      <c r="H10230" s="36"/>
    </row>
    <row r="10231" spans="8:8" s="32" customFormat="1" ht="12.75" customHeight="1" x14ac:dyDescent="0.2">
      <c r="H10231" s="36"/>
    </row>
    <row r="10232" spans="8:8" s="32" customFormat="1" ht="12.75" customHeight="1" x14ac:dyDescent="0.2">
      <c r="H10232" s="36"/>
    </row>
    <row r="10233" spans="8:8" s="32" customFormat="1" ht="12.75" customHeight="1" x14ac:dyDescent="0.2">
      <c r="H10233" s="36"/>
    </row>
    <row r="10234" spans="8:8" s="32" customFormat="1" ht="12.75" customHeight="1" x14ac:dyDescent="0.2">
      <c r="H10234" s="36"/>
    </row>
    <row r="10235" spans="8:8" s="32" customFormat="1" ht="12.75" customHeight="1" x14ac:dyDescent="0.2">
      <c r="H10235" s="36"/>
    </row>
    <row r="10236" spans="8:8" s="32" customFormat="1" ht="12.75" customHeight="1" x14ac:dyDescent="0.2">
      <c r="H10236" s="36"/>
    </row>
    <row r="10237" spans="8:8" s="32" customFormat="1" ht="12.75" customHeight="1" x14ac:dyDescent="0.2">
      <c r="H10237" s="36"/>
    </row>
    <row r="10238" spans="8:8" s="32" customFormat="1" ht="12.75" customHeight="1" x14ac:dyDescent="0.2">
      <c r="H10238" s="36"/>
    </row>
    <row r="10239" spans="8:8" s="32" customFormat="1" ht="12.75" customHeight="1" x14ac:dyDescent="0.2">
      <c r="H10239" s="36"/>
    </row>
    <row r="10240" spans="8:8" s="32" customFormat="1" ht="12.75" customHeight="1" x14ac:dyDescent="0.2">
      <c r="H10240" s="36"/>
    </row>
    <row r="10241" spans="8:8" s="32" customFormat="1" ht="12.75" customHeight="1" x14ac:dyDescent="0.2">
      <c r="H10241" s="36"/>
    </row>
    <row r="10242" spans="8:8" s="32" customFormat="1" ht="12.75" customHeight="1" x14ac:dyDescent="0.2">
      <c r="H10242" s="36"/>
    </row>
    <row r="10243" spans="8:8" s="32" customFormat="1" ht="12.75" customHeight="1" x14ac:dyDescent="0.2">
      <c r="H10243" s="36"/>
    </row>
    <row r="10244" spans="8:8" s="32" customFormat="1" ht="12.75" customHeight="1" x14ac:dyDescent="0.2">
      <c r="H10244" s="36"/>
    </row>
    <row r="10245" spans="8:8" s="32" customFormat="1" ht="12.75" customHeight="1" x14ac:dyDescent="0.2">
      <c r="H10245" s="36"/>
    </row>
    <row r="10246" spans="8:8" s="32" customFormat="1" ht="12.75" customHeight="1" x14ac:dyDescent="0.2">
      <c r="H10246" s="36"/>
    </row>
    <row r="10247" spans="8:8" s="32" customFormat="1" ht="12.75" customHeight="1" x14ac:dyDescent="0.2">
      <c r="H10247" s="36"/>
    </row>
    <row r="10248" spans="8:8" s="32" customFormat="1" ht="12.75" customHeight="1" x14ac:dyDescent="0.2">
      <c r="H10248" s="36"/>
    </row>
    <row r="10249" spans="8:8" s="32" customFormat="1" ht="12.75" customHeight="1" x14ac:dyDescent="0.2">
      <c r="H10249" s="36"/>
    </row>
    <row r="10250" spans="8:8" s="32" customFormat="1" ht="12.75" customHeight="1" x14ac:dyDescent="0.2">
      <c r="H10250" s="36"/>
    </row>
    <row r="10251" spans="8:8" s="32" customFormat="1" ht="12.75" customHeight="1" x14ac:dyDescent="0.2">
      <c r="H10251" s="36"/>
    </row>
    <row r="10252" spans="8:8" s="32" customFormat="1" ht="12.75" customHeight="1" x14ac:dyDescent="0.2">
      <c r="H10252" s="36"/>
    </row>
    <row r="10253" spans="8:8" s="32" customFormat="1" ht="12.75" customHeight="1" x14ac:dyDescent="0.2">
      <c r="H10253" s="36"/>
    </row>
    <row r="10254" spans="8:8" s="32" customFormat="1" ht="12.75" customHeight="1" x14ac:dyDescent="0.2">
      <c r="H10254" s="36"/>
    </row>
    <row r="10255" spans="8:8" s="32" customFormat="1" ht="12.75" customHeight="1" x14ac:dyDescent="0.2">
      <c r="H10255" s="36"/>
    </row>
    <row r="10256" spans="8:8" s="32" customFormat="1" ht="12.75" customHeight="1" x14ac:dyDescent="0.2">
      <c r="H10256" s="36"/>
    </row>
    <row r="10257" spans="8:8" s="32" customFormat="1" ht="12.75" customHeight="1" x14ac:dyDescent="0.2">
      <c r="H10257" s="36"/>
    </row>
    <row r="10258" spans="8:8" s="32" customFormat="1" ht="12.75" customHeight="1" x14ac:dyDescent="0.2">
      <c r="H10258" s="36"/>
    </row>
    <row r="10259" spans="8:8" s="32" customFormat="1" ht="12.75" customHeight="1" x14ac:dyDescent="0.2">
      <c r="H10259" s="36"/>
    </row>
    <row r="10260" spans="8:8" s="32" customFormat="1" ht="12.75" customHeight="1" x14ac:dyDescent="0.2">
      <c r="H10260" s="36"/>
    </row>
    <row r="10261" spans="8:8" s="32" customFormat="1" ht="12.75" customHeight="1" x14ac:dyDescent="0.2">
      <c r="H10261" s="36"/>
    </row>
    <row r="10262" spans="8:8" s="32" customFormat="1" ht="12.75" customHeight="1" x14ac:dyDescent="0.2">
      <c r="H10262" s="36"/>
    </row>
    <row r="10263" spans="8:8" s="32" customFormat="1" ht="12.75" customHeight="1" x14ac:dyDescent="0.2">
      <c r="H10263" s="36"/>
    </row>
    <row r="10264" spans="8:8" s="32" customFormat="1" ht="12.75" customHeight="1" x14ac:dyDescent="0.2">
      <c r="H10264" s="36"/>
    </row>
    <row r="10265" spans="8:8" s="32" customFormat="1" ht="12.75" customHeight="1" x14ac:dyDescent="0.2">
      <c r="H10265" s="36"/>
    </row>
    <row r="10266" spans="8:8" s="32" customFormat="1" ht="12.75" customHeight="1" x14ac:dyDescent="0.2">
      <c r="H10266" s="36"/>
    </row>
    <row r="10267" spans="8:8" s="32" customFormat="1" ht="12.75" customHeight="1" x14ac:dyDescent="0.2">
      <c r="H10267" s="36"/>
    </row>
    <row r="10268" spans="8:8" s="32" customFormat="1" ht="12.75" customHeight="1" x14ac:dyDescent="0.2">
      <c r="H10268" s="36"/>
    </row>
    <row r="10269" spans="8:8" s="32" customFormat="1" ht="12.75" customHeight="1" x14ac:dyDescent="0.2">
      <c r="H10269" s="36"/>
    </row>
    <row r="10270" spans="8:8" s="32" customFormat="1" ht="12.75" customHeight="1" x14ac:dyDescent="0.2">
      <c r="H10270" s="36"/>
    </row>
    <row r="10271" spans="8:8" s="32" customFormat="1" ht="12.75" customHeight="1" x14ac:dyDescent="0.2">
      <c r="H10271" s="36"/>
    </row>
    <row r="10272" spans="8:8" s="32" customFormat="1" ht="12.75" customHeight="1" x14ac:dyDescent="0.2">
      <c r="H10272" s="36"/>
    </row>
    <row r="10273" spans="8:8" s="32" customFormat="1" ht="12.75" customHeight="1" x14ac:dyDescent="0.2">
      <c r="H10273" s="36"/>
    </row>
    <row r="10274" spans="8:8" s="32" customFormat="1" ht="12.75" customHeight="1" x14ac:dyDescent="0.2">
      <c r="H10274" s="36"/>
    </row>
    <row r="10275" spans="8:8" s="32" customFormat="1" ht="12.75" customHeight="1" x14ac:dyDescent="0.2">
      <c r="H10275" s="36"/>
    </row>
    <row r="10276" spans="8:8" s="32" customFormat="1" ht="12.75" customHeight="1" x14ac:dyDescent="0.2">
      <c r="H10276" s="36"/>
    </row>
    <row r="10277" spans="8:8" s="32" customFormat="1" ht="12.75" customHeight="1" x14ac:dyDescent="0.2">
      <c r="H10277" s="36"/>
    </row>
    <row r="10278" spans="8:8" s="32" customFormat="1" ht="12.75" customHeight="1" x14ac:dyDescent="0.2">
      <c r="H10278" s="36"/>
    </row>
    <row r="10279" spans="8:8" s="32" customFormat="1" ht="12.75" customHeight="1" x14ac:dyDescent="0.2">
      <c r="H10279" s="36"/>
    </row>
    <row r="10280" spans="8:8" s="32" customFormat="1" ht="12.75" customHeight="1" x14ac:dyDescent="0.2">
      <c r="H10280" s="36"/>
    </row>
    <row r="10281" spans="8:8" s="32" customFormat="1" ht="12.75" customHeight="1" x14ac:dyDescent="0.2">
      <c r="H10281" s="36"/>
    </row>
    <row r="10282" spans="8:8" s="32" customFormat="1" ht="12.75" customHeight="1" x14ac:dyDescent="0.2">
      <c r="H10282" s="36"/>
    </row>
    <row r="10283" spans="8:8" s="32" customFormat="1" ht="12.75" customHeight="1" x14ac:dyDescent="0.2">
      <c r="H10283" s="36"/>
    </row>
    <row r="10284" spans="8:8" s="32" customFormat="1" ht="12.75" customHeight="1" x14ac:dyDescent="0.2">
      <c r="H10284" s="36"/>
    </row>
    <row r="10285" spans="8:8" s="32" customFormat="1" ht="12.75" customHeight="1" x14ac:dyDescent="0.2">
      <c r="H10285" s="36"/>
    </row>
    <row r="10286" spans="8:8" s="32" customFormat="1" ht="12.75" customHeight="1" x14ac:dyDescent="0.2">
      <c r="H10286" s="36"/>
    </row>
    <row r="10287" spans="8:8" s="32" customFormat="1" ht="12.75" customHeight="1" x14ac:dyDescent="0.2">
      <c r="H10287" s="36"/>
    </row>
    <row r="10288" spans="8:8" s="32" customFormat="1" ht="12.75" customHeight="1" x14ac:dyDescent="0.2">
      <c r="H10288" s="36"/>
    </row>
    <row r="10289" spans="8:8" s="32" customFormat="1" ht="12.75" customHeight="1" x14ac:dyDescent="0.2">
      <c r="H10289" s="36"/>
    </row>
    <row r="10290" spans="8:8" s="32" customFormat="1" ht="12.75" customHeight="1" x14ac:dyDescent="0.2">
      <c r="H10290" s="36"/>
    </row>
    <row r="10291" spans="8:8" s="32" customFormat="1" ht="12.75" customHeight="1" x14ac:dyDescent="0.2">
      <c r="H10291" s="36"/>
    </row>
    <row r="10292" spans="8:8" s="32" customFormat="1" ht="12.75" customHeight="1" x14ac:dyDescent="0.2">
      <c r="H10292" s="36"/>
    </row>
    <row r="10293" spans="8:8" s="32" customFormat="1" ht="12.75" customHeight="1" x14ac:dyDescent="0.2">
      <c r="H10293" s="36"/>
    </row>
    <row r="10294" spans="8:8" s="32" customFormat="1" ht="12.75" customHeight="1" x14ac:dyDescent="0.2">
      <c r="H10294" s="36"/>
    </row>
    <row r="10295" spans="8:8" s="32" customFormat="1" ht="12.75" customHeight="1" x14ac:dyDescent="0.2">
      <c r="H10295" s="36"/>
    </row>
    <row r="10296" spans="8:8" s="32" customFormat="1" ht="12.75" customHeight="1" x14ac:dyDescent="0.2">
      <c r="H10296" s="36"/>
    </row>
    <row r="10297" spans="8:8" s="32" customFormat="1" ht="12.75" customHeight="1" x14ac:dyDescent="0.2">
      <c r="H10297" s="36"/>
    </row>
    <row r="10298" spans="8:8" s="32" customFormat="1" ht="12.75" customHeight="1" x14ac:dyDescent="0.2">
      <c r="H10298" s="36"/>
    </row>
    <row r="10299" spans="8:8" s="32" customFormat="1" ht="12.75" customHeight="1" x14ac:dyDescent="0.2">
      <c r="H10299" s="36"/>
    </row>
    <row r="10300" spans="8:8" s="32" customFormat="1" ht="12.75" customHeight="1" x14ac:dyDescent="0.2">
      <c r="H10300" s="36"/>
    </row>
    <row r="10301" spans="8:8" s="32" customFormat="1" ht="12.75" customHeight="1" x14ac:dyDescent="0.2">
      <c r="H10301" s="36"/>
    </row>
    <row r="10302" spans="8:8" s="32" customFormat="1" ht="12.75" customHeight="1" x14ac:dyDescent="0.2">
      <c r="H10302" s="36"/>
    </row>
    <row r="10303" spans="8:8" s="32" customFormat="1" ht="12.75" customHeight="1" x14ac:dyDescent="0.2">
      <c r="H10303" s="36"/>
    </row>
    <row r="10304" spans="8:8" s="32" customFormat="1" ht="12.75" customHeight="1" x14ac:dyDescent="0.2">
      <c r="H10304" s="36"/>
    </row>
    <row r="10305" spans="8:8" s="32" customFormat="1" ht="12.75" customHeight="1" x14ac:dyDescent="0.2">
      <c r="H10305" s="36"/>
    </row>
    <row r="10306" spans="8:8" s="32" customFormat="1" ht="12.75" customHeight="1" x14ac:dyDescent="0.2">
      <c r="H10306" s="36"/>
    </row>
    <row r="10307" spans="8:8" s="32" customFormat="1" ht="12.75" customHeight="1" x14ac:dyDescent="0.2">
      <c r="H10307" s="36"/>
    </row>
    <row r="10308" spans="8:8" s="32" customFormat="1" ht="12.75" customHeight="1" x14ac:dyDescent="0.2">
      <c r="H10308" s="36"/>
    </row>
    <row r="10309" spans="8:8" s="32" customFormat="1" ht="12.75" customHeight="1" x14ac:dyDescent="0.2">
      <c r="H10309" s="36"/>
    </row>
    <row r="10310" spans="8:8" s="32" customFormat="1" ht="12.75" customHeight="1" x14ac:dyDescent="0.2">
      <c r="H10310" s="36"/>
    </row>
    <row r="10311" spans="8:8" s="32" customFormat="1" ht="12.75" customHeight="1" x14ac:dyDescent="0.2">
      <c r="H10311" s="36"/>
    </row>
    <row r="10312" spans="8:8" s="32" customFormat="1" ht="12.75" customHeight="1" x14ac:dyDescent="0.2">
      <c r="H10312" s="36"/>
    </row>
    <row r="10313" spans="8:8" s="32" customFormat="1" ht="12.75" customHeight="1" x14ac:dyDescent="0.2">
      <c r="H10313" s="36"/>
    </row>
    <row r="10314" spans="8:8" s="32" customFormat="1" ht="12.75" customHeight="1" x14ac:dyDescent="0.2">
      <c r="H10314" s="36"/>
    </row>
    <row r="10315" spans="8:8" s="32" customFormat="1" ht="12.75" customHeight="1" x14ac:dyDescent="0.2">
      <c r="H10315" s="36"/>
    </row>
    <row r="10316" spans="8:8" s="32" customFormat="1" ht="12.75" customHeight="1" x14ac:dyDescent="0.2">
      <c r="H10316" s="36"/>
    </row>
    <row r="10317" spans="8:8" s="32" customFormat="1" ht="12.75" customHeight="1" x14ac:dyDescent="0.2">
      <c r="H10317" s="36"/>
    </row>
    <row r="10318" spans="8:8" s="32" customFormat="1" ht="12.75" customHeight="1" x14ac:dyDescent="0.2">
      <c r="H10318" s="36"/>
    </row>
    <row r="10319" spans="8:8" s="32" customFormat="1" ht="12.75" customHeight="1" x14ac:dyDescent="0.2">
      <c r="H10319" s="36"/>
    </row>
    <row r="10320" spans="8:8" s="32" customFormat="1" ht="12.75" customHeight="1" x14ac:dyDescent="0.2">
      <c r="H10320" s="36"/>
    </row>
    <row r="10321" spans="8:8" s="32" customFormat="1" ht="12.75" customHeight="1" x14ac:dyDescent="0.2">
      <c r="H10321" s="36"/>
    </row>
    <row r="10322" spans="8:8" s="32" customFormat="1" ht="12.75" customHeight="1" x14ac:dyDescent="0.2">
      <c r="H10322" s="36"/>
    </row>
    <row r="10323" spans="8:8" s="32" customFormat="1" ht="12.75" customHeight="1" x14ac:dyDescent="0.2">
      <c r="H10323" s="36"/>
    </row>
    <row r="10324" spans="8:8" s="32" customFormat="1" ht="12.75" customHeight="1" x14ac:dyDescent="0.2">
      <c r="H10324" s="36"/>
    </row>
    <row r="10325" spans="8:8" s="32" customFormat="1" ht="12.75" customHeight="1" x14ac:dyDescent="0.2">
      <c r="H10325" s="36"/>
    </row>
    <row r="10326" spans="8:8" s="32" customFormat="1" ht="12.75" customHeight="1" x14ac:dyDescent="0.2">
      <c r="H10326" s="36"/>
    </row>
    <row r="10327" spans="8:8" s="32" customFormat="1" ht="12.75" customHeight="1" x14ac:dyDescent="0.2">
      <c r="H10327" s="36"/>
    </row>
    <row r="10328" spans="8:8" s="32" customFormat="1" ht="12.75" customHeight="1" x14ac:dyDescent="0.2">
      <c r="H10328" s="36"/>
    </row>
    <row r="10329" spans="8:8" s="32" customFormat="1" ht="12.75" customHeight="1" x14ac:dyDescent="0.2">
      <c r="H10329" s="36"/>
    </row>
    <row r="10330" spans="8:8" s="32" customFormat="1" ht="12.75" customHeight="1" x14ac:dyDescent="0.2">
      <c r="H10330" s="36"/>
    </row>
    <row r="10331" spans="8:8" s="32" customFormat="1" ht="12.75" customHeight="1" x14ac:dyDescent="0.2">
      <c r="H10331" s="36"/>
    </row>
    <row r="10332" spans="8:8" s="32" customFormat="1" ht="12.75" customHeight="1" x14ac:dyDescent="0.2">
      <c r="H10332" s="36"/>
    </row>
    <row r="10333" spans="8:8" s="32" customFormat="1" ht="12.75" customHeight="1" x14ac:dyDescent="0.2">
      <c r="H10333" s="36"/>
    </row>
    <row r="10334" spans="8:8" s="32" customFormat="1" ht="12.75" customHeight="1" x14ac:dyDescent="0.2">
      <c r="H10334" s="36"/>
    </row>
    <row r="10335" spans="8:8" s="32" customFormat="1" ht="12.75" customHeight="1" x14ac:dyDescent="0.2">
      <c r="H10335" s="36"/>
    </row>
    <row r="10336" spans="8:8" s="32" customFormat="1" ht="12.75" customHeight="1" x14ac:dyDescent="0.2">
      <c r="H10336" s="36"/>
    </row>
    <row r="10337" spans="8:8" s="32" customFormat="1" ht="12.75" customHeight="1" x14ac:dyDescent="0.2">
      <c r="H10337" s="36"/>
    </row>
    <row r="10338" spans="8:8" s="32" customFormat="1" ht="12.75" customHeight="1" x14ac:dyDescent="0.2">
      <c r="H10338" s="36"/>
    </row>
    <row r="10339" spans="8:8" s="32" customFormat="1" ht="12.75" customHeight="1" x14ac:dyDescent="0.2">
      <c r="H10339" s="36"/>
    </row>
    <row r="10340" spans="8:8" s="32" customFormat="1" ht="12.75" customHeight="1" x14ac:dyDescent="0.2">
      <c r="H10340" s="36"/>
    </row>
    <row r="10341" spans="8:8" s="32" customFormat="1" ht="12.75" customHeight="1" x14ac:dyDescent="0.2">
      <c r="H10341" s="36"/>
    </row>
    <row r="10342" spans="8:8" s="32" customFormat="1" ht="12.75" customHeight="1" x14ac:dyDescent="0.2">
      <c r="H10342" s="36"/>
    </row>
    <row r="10343" spans="8:8" s="32" customFormat="1" ht="12.75" customHeight="1" x14ac:dyDescent="0.2">
      <c r="H10343" s="36"/>
    </row>
    <row r="10344" spans="8:8" s="32" customFormat="1" ht="12.75" customHeight="1" x14ac:dyDescent="0.2">
      <c r="H10344" s="36"/>
    </row>
    <row r="10345" spans="8:8" s="32" customFormat="1" ht="12.75" customHeight="1" x14ac:dyDescent="0.2">
      <c r="H10345" s="36"/>
    </row>
    <row r="10346" spans="8:8" s="32" customFormat="1" ht="12.75" customHeight="1" x14ac:dyDescent="0.2">
      <c r="H10346" s="36"/>
    </row>
    <row r="10347" spans="8:8" s="32" customFormat="1" ht="12.75" customHeight="1" x14ac:dyDescent="0.2">
      <c r="H10347" s="36"/>
    </row>
    <row r="10348" spans="8:8" s="32" customFormat="1" ht="12.75" customHeight="1" x14ac:dyDescent="0.2">
      <c r="H10348" s="36"/>
    </row>
    <row r="10349" spans="8:8" s="32" customFormat="1" ht="12.75" customHeight="1" x14ac:dyDescent="0.2">
      <c r="H10349" s="36"/>
    </row>
    <row r="10350" spans="8:8" s="32" customFormat="1" ht="12.75" customHeight="1" x14ac:dyDescent="0.2">
      <c r="H10350" s="36"/>
    </row>
    <row r="10351" spans="8:8" s="32" customFormat="1" ht="12.75" customHeight="1" x14ac:dyDescent="0.2">
      <c r="H10351" s="36"/>
    </row>
    <row r="10352" spans="8:8" s="32" customFormat="1" ht="12.75" customHeight="1" x14ac:dyDescent="0.2">
      <c r="H10352" s="36"/>
    </row>
    <row r="10353" spans="8:8" s="32" customFormat="1" ht="12.75" customHeight="1" x14ac:dyDescent="0.2">
      <c r="H10353" s="36"/>
    </row>
    <row r="10354" spans="8:8" s="32" customFormat="1" ht="12.75" customHeight="1" x14ac:dyDescent="0.2">
      <c r="H10354" s="36"/>
    </row>
    <row r="10355" spans="8:8" s="32" customFormat="1" ht="12.75" customHeight="1" x14ac:dyDescent="0.2">
      <c r="H10355" s="36"/>
    </row>
    <row r="10356" spans="8:8" s="32" customFormat="1" ht="12.75" customHeight="1" x14ac:dyDescent="0.2">
      <c r="H10356" s="36"/>
    </row>
    <row r="10357" spans="8:8" s="32" customFormat="1" ht="12.75" customHeight="1" x14ac:dyDescent="0.2">
      <c r="H10357" s="36"/>
    </row>
    <row r="10358" spans="8:8" s="32" customFormat="1" ht="12.75" customHeight="1" x14ac:dyDescent="0.2">
      <c r="H10358" s="36"/>
    </row>
    <row r="10359" spans="8:8" s="32" customFormat="1" ht="12.75" customHeight="1" x14ac:dyDescent="0.2">
      <c r="H10359" s="36"/>
    </row>
    <row r="10360" spans="8:8" s="32" customFormat="1" ht="12.75" customHeight="1" x14ac:dyDescent="0.2">
      <c r="H10360" s="36"/>
    </row>
    <row r="10361" spans="8:8" s="32" customFormat="1" ht="12.75" customHeight="1" x14ac:dyDescent="0.2">
      <c r="H10361" s="36"/>
    </row>
    <row r="10362" spans="8:8" s="32" customFormat="1" ht="12.75" customHeight="1" x14ac:dyDescent="0.2">
      <c r="H10362" s="36"/>
    </row>
    <row r="10363" spans="8:8" s="32" customFormat="1" ht="12.75" customHeight="1" x14ac:dyDescent="0.2">
      <c r="H10363" s="36"/>
    </row>
    <row r="10364" spans="8:8" s="32" customFormat="1" ht="12.75" customHeight="1" x14ac:dyDescent="0.2">
      <c r="H10364" s="36"/>
    </row>
    <row r="10365" spans="8:8" s="32" customFormat="1" ht="12.75" customHeight="1" x14ac:dyDescent="0.2">
      <c r="H10365" s="36"/>
    </row>
    <row r="10366" spans="8:8" s="32" customFormat="1" ht="12.75" customHeight="1" x14ac:dyDescent="0.2">
      <c r="H10366" s="36"/>
    </row>
    <row r="10367" spans="8:8" s="32" customFormat="1" ht="12.75" customHeight="1" x14ac:dyDescent="0.2">
      <c r="H10367" s="36"/>
    </row>
    <row r="10368" spans="8:8" s="32" customFormat="1" ht="12.75" customHeight="1" x14ac:dyDescent="0.2">
      <c r="H10368" s="36"/>
    </row>
    <row r="10369" spans="8:8" s="32" customFormat="1" ht="12.75" customHeight="1" x14ac:dyDescent="0.2">
      <c r="H10369" s="36"/>
    </row>
    <row r="10370" spans="8:8" s="32" customFormat="1" ht="12.75" customHeight="1" x14ac:dyDescent="0.2">
      <c r="H10370" s="36"/>
    </row>
    <row r="10371" spans="8:8" s="32" customFormat="1" ht="12.75" customHeight="1" x14ac:dyDescent="0.2">
      <c r="H10371" s="36"/>
    </row>
    <row r="10372" spans="8:8" s="32" customFormat="1" ht="12.75" customHeight="1" x14ac:dyDescent="0.2">
      <c r="H10372" s="36"/>
    </row>
    <row r="10373" spans="8:8" s="32" customFormat="1" ht="12.75" customHeight="1" x14ac:dyDescent="0.2">
      <c r="H10373" s="36"/>
    </row>
    <row r="10374" spans="8:8" s="32" customFormat="1" ht="12.75" customHeight="1" x14ac:dyDescent="0.2">
      <c r="H10374" s="36"/>
    </row>
    <row r="10375" spans="8:8" s="32" customFormat="1" ht="12.75" customHeight="1" x14ac:dyDescent="0.2">
      <c r="H10375" s="36"/>
    </row>
    <row r="10376" spans="8:8" s="32" customFormat="1" ht="12.75" customHeight="1" x14ac:dyDescent="0.2">
      <c r="H10376" s="36"/>
    </row>
    <row r="10377" spans="8:8" s="32" customFormat="1" ht="12.75" customHeight="1" x14ac:dyDescent="0.2">
      <c r="H10377" s="36"/>
    </row>
    <row r="10378" spans="8:8" s="32" customFormat="1" ht="12.75" customHeight="1" x14ac:dyDescent="0.2">
      <c r="H10378" s="36"/>
    </row>
    <row r="10379" spans="8:8" s="32" customFormat="1" ht="12.75" customHeight="1" x14ac:dyDescent="0.2">
      <c r="H10379" s="36"/>
    </row>
    <row r="10380" spans="8:8" s="32" customFormat="1" ht="12.75" customHeight="1" x14ac:dyDescent="0.2">
      <c r="H10380" s="36"/>
    </row>
    <row r="10381" spans="8:8" s="32" customFormat="1" ht="12.75" customHeight="1" x14ac:dyDescent="0.2">
      <c r="H10381" s="36"/>
    </row>
    <row r="10382" spans="8:8" s="32" customFormat="1" ht="12.75" customHeight="1" x14ac:dyDescent="0.2">
      <c r="H10382" s="36"/>
    </row>
    <row r="10383" spans="8:8" s="32" customFormat="1" ht="12.75" customHeight="1" x14ac:dyDescent="0.2">
      <c r="H10383" s="36"/>
    </row>
    <row r="10384" spans="8:8" s="32" customFormat="1" ht="12.75" customHeight="1" x14ac:dyDescent="0.2">
      <c r="H10384" s="36"/>
    </row>
    <row r="10385" spans="8:8" s="32" customFormat="1" ht="12.75" customHeight="1" x14ac:dyDescent="0.2">
      <c r="H10385" s="36"/>
    </row>
    <row r="10386" spans="8:8" s="32" customFormat="1" ht="12.75" customHeight="1" x14ac:dyDescent="0.2">
      <c r="H10386" s="36"/>
    </row>
    <row r="10387" spans="8:8" s="32" customFormat="1" ht="12.75" customHeight="1" x14ac:dyDescent="0.2">
      <c r="H10387" s="36"/>
    </row>
    <row r="10388" spans="8:8" s="32" customFormat="1" ht="12.75" customHeight="1" x14ac:dyDescent="0.2">
      <c r="H10388" s="36"/>
    </row>
    <row r="10389" spans="8:8" s="32" customFormat="1" ht="12.75" customHeight="1" x14ac:dyDescent="0.2">
      <c r="H10389" s="36"/>
    </row>
    <row r="10390" spans="8:8" s="32" customFormat="1" ht="12.75" customHeight="1" x14ac:dyDescent="0.2">
      <c r="H10390" s="36"/>
    </row>
    <row r="10391" spans="8:8" s="32" customFormat="1" ht="12.75" customHeight="1" x14ac:dyDescent="0.2">
      <c r="H10391" s="36"/>
    </row>
    <row r="10392" spans="8:8" s="32" customFormat="1" ht="12.75" customHeight="1" x14ac:dyDescent="0.2">
      <c r="H10392" s="36"/>
    </row>
    <row r="10393" spans="8:8" s="32" customFormat="1" ht="12.75" customHeight="1" x14ac:dyDescent="0.2">
      <c r="H10393" s="36"/>
    </row>
    <row r="10394" spans="8:8" s="32" customFormat="1" ht="12.75" customHeight="1" x14ac:dyDescent="0.2">
      <c r="H10394" s="36"/>
    </row>
    <row r="10395" spans="8:8" s="32" customFormat="1" ht="12.75" customHeight="1" x14ac:dyDescent="0.2">
      <c r="H10395" s="36"/>
    </row>
    <row r="10396" spans="8:8" s="32" customFormat="1" ht="12.75" customHeight="1" x14ac:dyDescent="0.2">
      <c r="H10396" s="36"/>
    </row>
    <row r="10397" spans="8:8" s="32" customFormat="1" ht="12.75" customHeight="1" x14ac:dyDescent="0.2">
      <c r="H10397" s="36"/>
    </row>
    <row r="10398" spans="8:8" s="32" customFormat="1" ht="12.75" customHeight="1" x14ac:dyDescent="0.2">
      <c r="H10398" s="36"/>
    </row>
    <row r="10399" spans="8:8" s="32" customFormat="1" ht="12.75" customHeight="1" x14ac:dyDescent="0.2">
      <c r="H10399" s="36"/>
    </row>
    <row r="10400" spans="8:8" s="32" customFormat="1" ht="12.75" customHeight="1" x14ac:dyDescent="0.2">
      <c r="H10400" s="36"/>
    </row>
    <row r="10401" spans="8:8" s="32" customFormat="1" ht="12.75" customHeight="1" x14ac:dyDescent="0.2">
      <c r="H10401" s="36"/>
    </row>
    <row r="10402" spans="8:8" s="32" customFormat="1" ht="12.75" customHeight="1" x14ac:dyDescent="0.2">
      <c r="H10402" s="36"/>
    </row>
    <row r="10403" spans="8:8" s="32" customFormat="1" ht="12.75" customHeight="1" x14ac:dyDescent="0.2">
      <c r="H10403" s="36"/>
    </row>
    <row r="10404" spans="8:8" s="32" customFormat="1" ht="12.75" customHeight="1" x14ac:dyDescent="0.2">
      <c r="H10404" s="36"/>
    </row>
    <row r="10405" spans="8:8" s="32" customFormat="1" ht="12.75" customHeight="1" x14ac:dyDescent="0.2">
      <c r="H10405" s="36"/>
    </row>
    <row r="10406" spans="8:8" s="32" customFormat="1" ht="12.75" customHeight="1" x14ac:dyDescent="0.2">
      <c r="H10406" s="36"/>
    </row>
    <row r="10407" spans="8:8" s="32" customFormat="1" ht="12.75" customHeight="1" x14ac:dyDescent="0.2">
      <c r="H10407" s="36"/>
    </row>
    <row r="10408" spans="8:8" s="32" customFormat="1" ht="12.75" customHeight="1" x14ac:dyDescent="0.2">
      <c r="H10408" s="36"/>
    </row>
    <row r="10409" spans="8:8" s="32" customFormat="1" ht="12.75" customHeight="1" x14ac:dyDescent="0.2">
      <c r="H10409" s="36"/>
    </row>
    <row r="10410" spans="8:8" s="32" customFormat="1" ht="12.75" customHeight="1" x14ac:dyDescent="0.2">
      <c r="H10410" s="36"/>
    </row>
    <row r="10411" spans="8:8" s="32" customFormat="1" ht="12.75" customHeight="1" x14ac:dyDescent="0.2">
      <c r="H10411" s="36"/>
    </row>
    <row r="10412" spans="8:8" s="32" customFormat="1" ht="12.75" customHeight="1" x14ac:dyDescent="0.2">
      <c r="H10412" s="36"/>
    </row>
    <row r="10413" spans="8:8" s="32" customFormat="1" ht="12.75" customHeight="1" x14ac:dyDescent="0.2">
      <c r="H10413" s="36"/>
    </row>
    <row r="10414" spans="8:8" s="32" customFormat="1" ht="12.75" customHeight="1" x14ac:dyDescent="0.2">
      <c r="H10414" s="36"/>
    </row>
    <row r="10415" spans="8:8" s="32" customFormat="1" ht="12.75" customHeight="1" x14ac:dyDescent="0.2">
      <c r="H10415" s="36"/>
    </row>
    <row r="10416" spans="8:8" s="32" customFormat="1" ht="12.75" customHeight="1" x14ac:dyDescent="0.2">
      <c r="H10416" s="36"/>
    </row>
    <row r="10417" spans="8:8" s="32" customFormat="1" ht="12.75" customHeight="1" x14ac:dyDescent="0.2">
      <c r="H10417" s="36"/>
    </row>
    <row r="10418" spans="8:8" s="32" customFormat="1" ht="12.75" customHeight="1" x14ac:dyDescent="0.2">
      <c r="H10418" s="36"/>
    </row>
    <row r="10419" spans="8:8" s="32" customFormat="1" ht="12.75" customHeight="1" x14ac:dyDescent="0.2">
      <c r="H10419" s="36"/>
    </row>
    <row r="10420" spans="8:8" s="32" customFormat="1" ht="12.75" customHeight="1" x14ac:dyDescent="0.2">
      <c r="H10420" s="36"/>
    </row>
    <row r="10421" spans="8:8" s="32" customFormat="1" ht="12.75" customHeight="1" x14ac:dyDescent="0.2">
      <c r="H10421" s="36"/>
    </row>
    <row r="10422" spans="8:8" s="32" customFormat="1" ht="12.75" customHeight="1" x14ac:dyDescent="0.2">
      <c r="H10422" s="36"/>
    </row>
    <row r="10423" spans="8:8" s="32" customFormat="1" ht="12.75" customHeight="1" x14ac:dyDescent="0.2">
      <c r="H10423" s="36"/>
    </row>
    <row r="10424" spans="8:8" s="32" customFormat="1" ht="12.75" customHeight="1" x14ac:dyDescent="0.2">
      <c r="H10424" s="36"/>
    </row>
    <row r="10425" spans="8:8" s="32" customFormat="1" ht="12.75" customHeight="1" x14ac:dyDescent="0.2">
      <c r="H10425" s="36"/>
    </row>
    <row r="10426" spans="8:8" s="32" customFormat="1" ht="12.75" customHeight="1" x14ac:dyDescent="0.2">
      <c r="H10426" s="36"/>
    </row>
    <row r="10427" spans="8:8" s="32" customFormat="1" ht="12.75" customHeight="1" x14ac:dyDescent="0.2">
      <c r="H10427" s="36"/>
    </row>
    <row r="10428" spans="8:8" s="32" customFormat="1" ht="12.75" customHeight="1" x14ac:dyDescent="0.2">
      <c r="H10428" s="36"/>
    </row>
    <row r="10429" spans="8:8" s="32" customFormat="1" ht="12.75" customHeight="1" x14ac:dyDescent="0.2">
      <c r="H10429" s="36"/>
    </row>
    <row r="10430" spans="8:8" s="32" customFormat="1" ht="12.75" customHeight="1" x14ac:dyDescent="0.2">
      <c r="H10430" s="36"/>
    </row>
    <row r="10431" spans="8:8" s="32" customFormat="1" ht="12.75" customHeight="1" x14ac:dyDescent="0.2">
      <c r="H10431" s="36"/>
    </row>
    <row r="10432" spans="8:8" s="32" customFormat="1" ht="12.75" customHeight="1" x14ac:dyDescent="0.2">
      <c r="H10432" s="36"/>
    </row>
    <row r="10433" spans="8:8" s="32" customFormat="1" ht="12.75" customHeight="1" x14ac:dyDescent="0.2">
      <c r="H10433" s="36"/>
    </row>
    <row r="10434" spans="8:8" s="32" customFormat="1" ht="12.75" customHeight="1" x14ac:dyDescent="0.2">
      <c r="H10434" s="36"/>
    </row>
    <row r="10435" spans="8:8" s="32" customFormat="1" ht="12.75" customHeight="1" x14ac:dyDescent="0.2">
      <c r="H10435" s="36"/>
    </row>
    <row r="10436" spans="8:8" s="32" customFormat="1" ht="12.75" customHeight="1" x14ac:dyDescent="0.2">
      <c r="H10436" s="36"/>
    </row>
    <row r="10437" spans="8:8" s="32" customFormat="1" ht="12.75" customHeight="1" x14ac:dyDescent="0.2">
      <c r="H10437" s="36"/>
    </row>
    <row r="10438" spans="8:8" s="32" customFormat="1" ht="12.75" customHeight="1" x14ac:dyDescent="0.2">
      <c r="H10438" s="36"/>
    </row>
    <row r="10439" spans="8:8" s="32" customFormat="1" ht="12.75" customHeight="1" x14ac:dyDescent="0.2">
      <c r="H10439" s="36"/>
    </row>
    <row r="10440" spans="8:8" s="32" customFormat="1" ht="12.75" customHeight="1" x14ac:dyDescent="0.2">
      <c r="H10440" s="36"/>
    </row>
    <row r="10441" spans="8:8" s="32" customFormat="1" ht="12.75" customHeight="1" x14ac:dyDescent="0.2">
      <c r="H10441" s="36"/>
    </row>
    <row r="10442" spans="8:8" s="32" customFormat="1" ht="12.75" customHeight="1" x14ac:dyDescent="0.2">
      <c r="H10442" s="36"/>
    </row>
    <row r="10443" spans="8:8" s="32" customFormat="1" ht="12.75" customHeight="1" x14ac:dyDescent="0.2">
      <c r="H10443" s="36"/>
    </row>
    <row r="10444" spans="8:8" s="32" customFormat="1" ht="12.75" customHeight="1" x14ac:dyDescent="0.2">
      <c r="H10444" s="36"/>
    </row>
    <row r="10445" spans="8:8" s="32" customFormat="1" ht="12.75" customHeight="1" x14ac:dyDescent="0.2">
      <c r="H10445" s="36"/>
    </row>
    <row r="10446" spans="8:8" s="32" customFormat="1" ht="12.75" customHeight="1" x14ac:dyDescent="0.2">
      <c r="H10446" s="36"/>
    </row>
    <row r="10447" spans="8:8" s="32" customFormat="1" ht="12.75" customHeight="1" x14ac:dyDescent="0.2">
      <c r="H10447" s="36"/>
    </row>
    <row r="10448" spans="8:8" s="32" customFormat="1" ht="12.75" customHeight="1" x14ac:dyDescent="0.2">
      <c r="H10448" s="36"/>
    </row>
    <row r="10449" spans="8:8" s="32" customFormat="1" ht="12.75" customHeight="1" x14ac:dyDescent="0.2">
      <c r="H10449" s="36"/>
    </row>
    <row r="10450" spans="8:8" s="32" customFormat="1" ht="12.75" customHeight="1" x14ac:dyDescent="0.2">
      <c r="H10450" s="36"/>
    </row>
    <row r="10451" spans="8:8" s="32" customFormat="1" ht="12.75" customHeight="1" x14ac:dyDescent="0.2">
      <c r="H10451" s="36"/>
    </row>
    <row r="10452" spans="8:8" s="32" customFormat="1" ht="12.75" customHeight="1" x14ac:dyDescent="0.2">
      <c r="H10452" s="36"/>
    </row>
    <row r="10453" spans="8:8" s="32" customFormat="1" ht="12.75" customHeight="1" x14ac:dyDescent="0.2">
      <c r="H10453" s="36"/>
    </row>
    <row r="10454" spans="8:8" s="32" customFormat="1" ht="12.75" customHeight="1" x14ac:dyDescent="0.2">
      <c r="H10454" s="36"/>
    </row>
    <row r="10455" spans="8:8" s="32" customFormat="1" ht="12.75" customHeight="1" x14ac:dyDescent="0.2">
      <c r="H10455" s="36"/>
    </row>
    <row r="10456" spans="8:8" s="32" customFormat="1" ht="12.75" customHeight="1" x14ac:dyDescent="0.2">
      <c r="H10456" s="36"/>
    </row>
    <row r="10457" spans="8:8" s="32" customFormat="1" ht="12.75" customHeight="1" x14ac:dyDescent="0.2">
      <c r="H10457" s="36"/>
    </row>
    <row r="10458" spans="8:8" s="32" customFormat="1" ht="12.75" customHeight="1" x14ac:dyDescent="0.2">
      <c r="H10458" s="36"/>
    </row>
    <row r="10459" spans="8:8" s="32" customFormat="1" ht="12.75" customHeight="1" x14ac:dyDescent="0.2">
      <c r="H10459" s="36"/>
    </row>
    <row r="10460" spans="8:8" s="32" customFormat="1" ht="12.75" customHeight="1" x14ac:dyDescent="0.2">
      <c r="H10460" s="36"/>
    </row>
    <row r="10461" spans="8:8" s="32" customFormat="1" ht="12.75" customHeight="1" x14ac:dyDescent="0.2">
      <c r="H10461" s="36"/>
    </row>
    <row r="10462" spans="8:8" s="32" customFormat="1" ht="12.75" customHeight="1" x14ac:dyDescent="0.2">
      <c r="H10462" s="36"/>
    </row>
    <row r="10463" spans="8:8" s="32" customFormat="1" ht="12.75" customHeight="1" x14ac:dyDescent="0.2">
      <c r="H10463" s="36"/>
    </row>
    <row r="10464" spans="8:8" s="32" customFormat="1" ht="12.75" customHeight="1" x14ac:dyDescent="0.2">
      <c r="H10464" s="36"/>
    </row>
    <row r="10465" spans="8:8" s="32" customFormat="1" ht="12.75" customHeight="1" x14ac:dyDescent="0.2">
      <c r="H10465" s="36"/>
    </row>
    <row r="10466" spans="8:8" s="32" customFormat="1" ht="12.75" customHeight="1" x14ac:dyDescent="0.2">
      <c r="H10466" s="36"/>
    </row>
    <row r="10467" spans="8:8" s="32" customFormat="1" ht="12.75" customHeight="1" x14ac:dyDescent="0.2">
      <c r="H10467" s="36"/>
    </row>
    <row r="10468" spans="8:8" s="32" customFormat="1" ht="12.75" customHeight="1" x14ac:dyDescent="0.2">
      <c r="H10468" s="36"/>
    </row>
    <row r="10469" spans="8:8" s="32" customFormat="1" ht="12.75" customHeight="1" x14ac:dyDescent="0.2">
      <c r="H10469" s="36"/>
    </row>
    <row r="10470" spans="8:8" s="32" customFormat="1" ht="12.75" customHeight="1" x14ac:dyDescent="0.2">
      <c r="H10470" s="36"/>
    </row>
    <row r="10471" spans="8:8" s="32" customFormat="1" ht="12.75" customHeight="1" x14ac:dyDescent="0.2">
      <c r="H10471" s="36"/>
    </row>
    <row r="10472" spans="8:8" s="32" customFormat="1" ht="12.75" customHeight="1" x14ac:dyDescent="0.2">
      <c r="H10472" s="36"/>
    </row>
    <row r="10473" spans="8:8" s="32" customFormat="1" ht="12.75" customHeight="1" x14ac:dyDescent="0.2">
      <c r="H10473" s="36"/>
    </row>
    <row r="10474" spans="8:8" s="32" customFormat="1" ht="12.75" customHeight="1" x14ac:dyDescent="0.2">
      <c r="H10474" s="36"/>
    </row>
    <row r="10475" spans="8:8" s="32" customFormat="1" ht="12.75" customHeight="1" x14ac:dyDescent="0.2">
      <c r="H10475" s="36"/>
    </row>
    <row r="10476" spans="8:8" s="32" customFormat="1" ht="12.75" customHeight="1" x14ac:dyDescent="0.2">
      <c r="H10476" s="36"/>
    </row>
    <row r="10477" spans="8:8" s="32" customFormat="1" ht="12.75" customHeight="1" x14ac:dyDescent="0.2">
      <c r="H10477" s="36"/>
    </row>
    <row r="10478" spans="8:8" s="32" customFormat="1" ht="12.75" customHeight="1" x14ac:dyDescent="0.2">
      <c r="H10478" s="36"/>
    </row>
    <row r="10479" spans="8:8" s="32" customFormat="1" ht="12.75" customHeight="1" x14ac:dyDescent="0.2">
      <c r="H10479" s="36"/>
    </row>
    <row r="10480" spans="8:8" s="32" customFormat="1" ht="12.75" customHeight="1" x14ac:dyDescent="0.2">
      <c r="H10480" s="36"/>
    </row>
    <row r="10481" spans="8:8" s="32" customFormat="1" ht="12.75" customHeight="1" x14ac:dyDescent="0.2">
      <c r="H10481" s="36"/>
    </row>
    <row r="10482" spans="8:8" s="32" customFormat="1" ht="12.75" customHeight="1" x14ac:dyDescent="0.2">
      <c r="H10482" s="36"/>
    </row>
    <row r="10483" spans="8:8" s="32" customFormat="1" ht="12.75" customHeight="1" x14ac:dyDescent="0.2">
      <c r="H10483" s="36"/>
    </row>
    <row r="10484" spans="8:8" s="32" customFormat="1" ht="12.75" customHeight="1" x14ac:dyDescent="0.2">
      <c r="H10484" s="36"/>
    </row>
    <row r="10485" spans="8:8" s="32" customFormat="1" ht="12.75" customHeight="1" x14ac:dyDescent="0.2">
      <c r="H10485" s="36"/>
    </row>
    <row r="10486" spans="8:8" s="32" customFormat="1" ht="12.75" customHeight="1" x14ac:dyDescent="0.2">
      <c r="H10486" s="36"/>
    </row>
    <row r="10487" spans="8:8" s="32" customFormat="1" ht="12.75" customHeight="1" x14ac:dyDescent="0.2">
      <c r="H10487" s="36"/>
    </row>
    <row r="10488" spans="8:8" s="32" customFormat="1" ht="12.75" customHeight="1" x14ac:dyDescent="0.2">
      <c r="H10488" s="36"/>
    </row>
    <row r="10489" spans="8:8" s="32" customFormat="1" ht="12.75" customHeight="1" x14ac:dyDescent="0.2">
      <c r="H10489" s="36"/>
    </row>
    <row r="10490" spans="8:8" s="32" customFormat="1" ht="12.75" customHeight="1" x14ac:dyDescent="0.2">
      <c r="H10490" s="36"/>
    </row>
    <row r="10491" spans="8:8" s="32" customFormat="1" ht="12.75" customHeight="1" x14ac:dyDescent="0.2">
      <c r="H10491" s="36"/>
    </row>
    <row r="10492" spans="8:8" s="32" customFormat="1" ht="12.75" customHeight="1" x14ac:dyDescent="0.2">
      <c r="H10492" s="36"/>
    </row>
    <row r="10493" spans="8:8" s="32" customFormat="1" ht="12.75" customHeight="1" x14ac:dyDescent="0.2">
      <c r="H10493" s="36"/>
    </row>
    <row r="10494" spans="8:8" s="32" customFormat="1" ht="12.75" customHeight="1" x14ac:dyDescent="0.2">
      <c r="H10494" s="36"/>
    </row>
    <row r="10495" spans="8:8" s="32" customFormat="1" ht="12.75" customHeight="1" x14ac:dyDescent="0.2">
      <c r="H10495" s="36"/>
    </row>
    <row r="10496" spans="8:8" s="32" customFormat="1" ht="12.75" customHeight="1" x14ac:dyDescent="0.2">
      <c r="H10496" s="36"/>
    </row>
    <row r="10497" spans="8:8" s="32" customFormat="1" ht="12.75" customHeight="1" x14ac:dyDescent="0.2">
      <c r="H10497" s="36"/>
    </row>
    <row r="10498" spans="8:8" s="32" customFormat="1" ht="12.75" customHeight="1" x14ac:dyDescent="0.2">
      <c r="H10498" s="36"/>
    </row>
    <row r="10499" spans="8:8" s="32" customFormat="1" ht="12.75" customHeight="1" x14ac:dyDescent="0.2">
      <c r="H10499" s="36"/>
    </row>
    <row r="10500" spans="8:8" s="32" customFormat="1" ht="12.75" customHeight="1" x14ac:dyDescent="0.2">
      <c r="H10500" s="36"/>
    </row>
    <row r="10501" spans="8:8" s="32" customFormat="1" ht="12.75" customHeight="1" x14ac:dyDescent="0.2">
      <c r="H10501" s="36"/>
    </row>
    <row r="10502" spans="8:8" s="32" customFormat="1" ht="12.75" customHeight="1" x14ac:dyDescent="0.2">
      <c r="H10502" s="36"/>
    </row>
    <row r="10503" spans="8:8" s="32" customFormat="1" ht="12.75" customHeight="1" x14ac:dyDescent="0.2">
      <c r="H10503" s="36"/>
    </row>
    <row r="10504" spans="8:8" s="32" customFormat="1" ht="12.75" customHeight="1" x14ac:dyDescent="0.2">
      <c r="H10504" s="36"/>
    </row>
    <row r="10505" spans="8:8" s="32" customFormat="1" ht="12.75" customHeight="1" x14ac:dyDescent="0.2">
      <c r="H10505" s="36"/>
    </row>
    <row r="10506" spans="8:8" s="32" customFormat="1" ht="12.75" customHeight="1" x14ac:dyDescent="0.2">
      <c r="H10506" s="36"/>
    </row>
    <row r="10507" spans="8:8" s="32" customFormat="1" ht="12.75" customHeight="1" x14ac:dyDescent="0.2">
      <c r="H10507" s="36"/>
    </row>
    <row r="10508" spans="8:8" s="32" customFormat="1" ht="12.75" customHeight="1" x14ac:dyDescent="0.2">
      <c r="H10508" s="36"/>
    </row>
    <row r="10509" spans="8:8" s="32" customFormat="1" ht="12.75" customHeight="1" x14ac:dyDescent="0.2">
      <c r="H10509" s="36"/>
    </row>
    <row r="10510" spans="8:8" s="32" customFormat="1" ht="12.75" customHeight="1" x14ac:dyDescent="0.2">
      <c r="H10510" s="36"/>
    </row>
    <row r="10511" spans="8:8" s="32" customFormat="1" ht="12.75" customHeight="1" x14ac:dyDescent="0.2">
      <c r="H10511" s="36"/>
    </row>
    <row r="10512" spans="8:8" s="32" customFormat="1" ht="12.75" customHeight="1" x14ac:dyDescent="0.2">
      <c r="H10512" s="36"/>
    </row>
    <row r="10513" spans="8:8" s="32" customFormat="1" ht="12.75" customHeight="1" x14ac:dyDescent="0.2">
      <c r="H10513" s="36"/>
    </row>
    <row r="10514" spans="8:8" s="32" customFormat="1" ht="12.75" customHeight="1" x14ac:dyDescent="0.2">
      <c r="H10514" s="36"/>
    </row>
    <row r="10515" spans="8:8" s="32" customFormat="1" ht="12.75" customHeight="1" x14ac:dyDescent="0.2">
      <c r="H10515" s="36"/>
    </row>
    <row r="10516" spans="8:8" s="32" customFormat="1" ht="12.75" customHeight="1" x14ac:dyDescent="0.2">
      <c r="H10516" s="36"/>
    </row>
    <row r="10517" spans="8:8" s="32" customFormat="1" ht="12.75" customHeight="1" x14ac:dyDescent="0.2">
      <c r="H10517" s="36"/>
    </row>
    <row r="10518" spans="8:8" s="32" customFormat="1" ht="12.75" customHeight="1" x14ac:dyDescent="0.2">
      <c r="H10518" s="36"/>
    </row>
    <row r="10519" spans="8:8" s="32" customFormat="1" ht="12.75" customHeight="1" x14ac:dyDescent="0.2">
      <c r="H10519" s="36"/>
    </row>
    <row r="10520" spans="8:8" s="32" customFormat="1" ht="12.75" customHeight="1" x14ac:dyDescent="0.2">
      <c r="H10520" s="36"/>
    </row>
    <row r="10521" spans="8:8" s="32" customFormat="1" ht="12.75" customHeight="1" x14ac:dyDescent="0.2">
      <c r="H10521" s="36"/>
    </row>
    <row r="10522" spans="8:8" s="32" customFormat="1" ht="12.75" customHeight="1" x14ac:dyDescent="0.2">
      <c r="H10522" s="36"/>
    </row>
    <row r="10523" spans="8:8" s="32" customFormat="1" ht="12.75" customHeight="1" x14ac:dyDescent="0.2">
      <c r="H10523" s="36"/>
    </row>
    <row r="10524" spans="8:8" s="32" customFormat="1" ht="12.75" customHeight="1" x14ac:dyDescent="0.2">
      <c r="H10524" s="36"/>
    </row>
    <row r="10525" spans="8:8" s="32" customFormat="1" ht="12.75" customHeight="1" x14ac:dyDescent="0.2">
      <c r="H10525" s="36"/>
    </row>
    <row r="10526" spans="8:8" s="32" customFormat="1" ht="12.75" customHeight="1" x14ac:dyDescent="0.2">
      <c r="H10526" s="36"/>
    </row>
    <row r="10527" spans="8:8" s="32" customFormat="1" ht="12.75" customHeight="1" x14ac:dyDescent="0.2">
      <c r="H10527" s="36"/>
    </row>
    <row r="10528" spans="8:8" s="32" customFormat="1" ht="12.75" customHeight="1" x14ac:dyDescent="0.2">
      <c r="H10528" s="36"/>
    </row>
    <row r="10529" spans="8:8" s="32" customFormat="1" ht="12.75" customHeight="1" x14ac:dyDescent="0.2">
      <c r="H10529" s="36"/>
    </row>
    <row r="10530" spans="8:8" s="32" customFormat="1" ht="12.75" customHeight="1" x14ac:dyDescent="0.2">
      <c r="H10530" s="36"/>
    </row>
    <row r="10531" spans="8:8" s="32" customFormat="1" ht="12.75" customHeight="1" x14ac:dyDescent="0.2">
      <c r="H10531" s="36"/>
    </row>
    <row r="10532" spans="8:8" s="32" customFormat="1" ht="12.75" customHeight="1" x14ac:dyDescent="0.2">
      <c r="H10532" s="36"/>
    </row>
    <row r="10533" spans="8:8" s="32" customFormat="1" ht="12.75" customHeight="1" x14ac:dyDescent="0.2">
      <c r="H10533" s="36"/>
    </row>
    <row r="10534" spans="8:8" s="32" customFormat="1" ht="12.75" customHeight="1" x14ac:dyDescent="0.2">
      <c r="H10534" s="36"/>
    </row>
    <row r="10535" spans="8:8" s="32" customFormat="1" ht="12.75" customHeight="1" x14ac:dyDescent="0.2">
      <c r="H10535" s="36"/>
    </row>
    <row r="10536" spans="8:8" s="32" customFormat="1" ht="12.75" customHeight="1" x14ac:dyDescent="0.2">
      <c r="H10536" s="36"/>
    </row>
    <row r="10537" spans="8:8" s="32" customFormat="1" ht="12.75" customHeight="1" x14ac:dyDescent="0.2">
      <c r="H10537" s="36"/>
    </row>
    <row r="10538" spans="8:8" s="32" customFormat="1" ht="12.75" customHeight="1" x14ac:dyDescent="0.2">
      <c r="H10538" s="36"/>
    </row>
    <row r="10539" spans="8:8" s="32" customFormat="1" ht="12.75" customHeight="1" x14ac:dyDescent="0.2">
      <c r="H10539" s="36"/>
    </row>
    <row r="10540" spans="8:8" s="32" customFormat="1" ht="12.75" customHeight="1" x14ac:dyDescent="0.2">
      <c r="H10540" s="36"/>
    </row>
    <row r="10541" spans="8:8" s="32" customFormat="1" ht="12.75" customHeight="1" x14ac:dyDescent="0.2">
      <c r="H10541" s="36"/>
    </row>
    <row r="10542" spans="8:8" s="32" customFormat="1" ht="12.75" customHeight="1" x14ac:dyDescent="0.2">
      <c r="H10542" s="36"/>
    </row>
    <row r="10543" spans="8:8" s="32" customFormat="1" ht="12.75" customHeight="1" x14ac:dyDescent="0.2">
      <c r="H10543" s="36"/>
    </row>
    <row r="10544" spans="8:8" s="32" customFormat="1" ht="12.75" customHeight="1" x14ac:dyDescent="0.2">
      <c r="H10544" s="36"/>
    </row>
    <row r="10545" spans="8:8" s="32" customFormat="1" ht="12.75" customHeight="1" x14ac:dyDescent="0.2">
      <c r="H10545" s="36"/>
    </row>
    <row r="10546" spans="8:8" s="32" customFormat="1" ht="12.75" customHeight="1" x14ac:dyDescent="0.2">
      <c r="H10546" s="36"/>
    </row>
    <row r="10547" spans="8:8" s="32" customFormat="1" ht="12.75" customHeight="1" x14ac:dyDescent="0.2">
      <c r="H10547" s="36"/>
    </row>
    <row r="10548" spans="8:8" s="32" customFormat="1" ht="12.75" customHeight="1" x14ac:dyDescent="0.2">
      <c r="H10548" s="36"/>
    </row>
    <row r="10549" spans="8:8" s="32" customFormat="1" ht="12.75" customHeight="1" x14ac:dyDescent="0.2">
      <c r="H10549" s="36"/>
    </row>
    <row r="10550" spans="8:8" s="32" customFormat="1" ht="12.75" customHeight="1" x14ac:dyDescent="0.2">
      <c r="H10550" s="36"/>
    </row>
    <row r="10551" spans="8:8" s="32" customFormat="1" ht="12.75" customHeight="1" x14ac:dyDescent="0.2">
      <c r="H10551" s="36"/>
    </row>
    <row r="10552" spans="8:8" s="32" customFormat="1" ht="12.75" customHeight="1" x14ac:dyDescent="0.2">
      <c r="H10552" s="36"/>
    </row>
    <row r="10553" spans="8:8" s="32" customFormat="1" ht="12.75" customHeight="1" x14ac:dyDescent="0.2">
      <c r="H10553" s="36"/>
    </row>
    <row r="10554" spans="8:8" s="32" customFormat="1" ht="12.75" customHeight="1" x14ac:dyDescent="0.2">
      <c r="H10554" s="36"/>
    </row>
    <row r="10555" spans="8:8" s="32" customFormat="1" ht="12.75" customHeight="1" x14ac:dyDescent="0.2">
      <c r="H10555" s="36"/>
    </row>
    <row r="10556" spans="8:8" s="32" customFormat="1" ht="12.75" customHeight="1" x14ac:dyDescent="0.2">
      <c r="H10556" s="36"/>
    </row>
    <row r="10557" spans="8:8" s="32" customFormat="1" ht="12.75" customHeight="1" x14ac:dyDescent="0.2">
      <c r="H10557" s="36"/>
    </row>
    <row r="10558" spans="8:8" s="32" customFormat="1" ht="12.75" customHeight="1" x14ac:dyDescent="0.2">
      <c r="H10558" s="36"/>
    </row>
    <row r="10559" spans="8:8" s="32" customFormat="1" ht="12.75" customHeight="1" x14ac:dyDescent="0.2">
      <c r="H10559" s="36"/>
    </row>
    <row r="10560" spans="8:8" s="32" customFormat="1" ht="12.75" customHeight="1" x14ac:dyDescent="0.2">
      <c r="H10560" s="36"/>
    </row>
    <row r="10561" spans="8:8" s="32" customFormat="1" ht="12.75" customHeight="1" x14ac:dyDescent="0.2">
      <c r="H10561" s="36"/>
    </row>
    <row r="10562" spans="8:8" s="32" customFormat="1" ht="12.75" customHeight="1" x14ac:dyDescent="0.2">
      <c r="H10562" s="36"/>
    </row>
    <row r="10563" spans="8:8" s="32" customFormat="1" ht="12.75" customHeight="1" x14ac:dyDescent="0.2">
      <c r="H10563" s="36"/>
    </row>
    <row r="10564" spans="8:8" s="32" customFormat="1" ht="12.75" customHeight="1" x14ac:dyDescent="0.2">
      <c r="H10564" s="36"/>
    </row>
    <row r="10565" spans="8:8" s="32" customFormat="1" ht="12.75" customHeight="1" x14ac:dyDescent="0.2">
      <c r="H10565" s="36"/>
    </row>
    <row r="10566" spans="8:8" s="32" customFormat="1" ht="12.75" customHeight="1" x14ac:dyDescent="0.2">
      <c r="H10566" s="36"/>
    </row>
    <row r="10567" spans="8:8" s="32" customFormat="1" ht="12.75" customHeight="1" x14ac:dyDescent="0.2">
      <c r="H10567" s="36"/>
    </row>
    <row r="10568" spans="8:8" s="32" customFormat="1" ht="12.75" customHeight="1" x14ac:dyDescent="0.2">
      <c r="H10568" s="36"/>
    </row>
    <row r="10569" spans="8:8" s="32" customFormat="1" ht="12.75" customHeight="1" x14ac:dyDescent="0.2">
      <c r="H10569" s="36"/>
    </row>
    <row r="10570" spans="8:8" s="32" customFormat="1" ht="12.75" customHeight="1" x14ac:dyDescent="0.2">
      <c r="H10570" s="36"/>
    </row>
    <row r="10571" spans="8:8" s="32" customFormat="1" ht="12.75" customHeight="1" x14ac:dyDescent="0.2">
      <c r="H10571" s="36"/>
    </row>
    <row r="10572" spans="8:8" s="32" customFormat="1" ht="12.75" customHeight="1" x14ac:dyDescent="0.2">
      <c r="H10572" s="36"/>
    </row>
    <row r="10573" spans="8:8" s="32" customFormat="1" ht="12.75" customHeight="1" x14ac:dyDescent="0.2">
      <c r="H10573" s="36"/>
    </row>
    <row r="10574" spans="8:8" s="32" customFormat="1" ht="12.75" customHeight="1" x14ac:dyDescent="0.2">
      <c r="H10574" s="36"/>
    </row>
    <row r="10575" spans="8:8" s="32" customFormat="1" ht="12.75" customHeight="1" x14ac:dyDescent="0.2">
      <c r="H10575" s="36"/>
    </row>
    <row r="10576" spans="8:8" s="32" customFormat="1" ht="12.75" customHeight="1" x14ac:dyDescent="0.2">
      <c r="H10576" s="36"/>
    </row>
    <row r="10577" spans="8:8" s="32" customFormat="1" ht="12.75" customHeight="1" x14ac:dyDescent="0.2">
      <c r="H10577" s="36"/>
    </row>
    <row r="10578" spans="8:8" s="32" customFormat="1" ht="12.75" customHeight="1" x14ac:dyDescent="0.2">
      <c r="H10578" s="36"/>
    </row>
    <row r="10579" spans="8:8" s="32" customFormat="1" ht="12.75" customHeight="1" x14ac:dyDescent="0.2">
      <c r="H10579" s="36"/>
    </row>
    <row r="10580" spans="8:8" s="32" customFormat="1" ht="12.75" customHeight="1" x14ac:dyDescent="0.2">
      <c r="H10580" s="36"/>
    </row>
    <row r="10581" spans="8:8" s="32" customFormat="1" ht="12.75" customHeight="1" x14ac:dyDescent="0.2">
      <c r="H10581" s="36"/>
    </row>
    <row r="10582" spans="8:8" s="32" customFormat="1" ht="12.75" customHeight="1" x14ac:dyDescent="0.2">
      <c r="H10582" s="36"/>
    </row>
    <row r="10583" spans="8:8" s="32" customFormat="1" ht="12.75" customHeight="1" x14ac:dyDescent="0.2">
      <c r="H10583" s="36"/>
    </row>
    <row r="10584" spans="8:8" s="32" customFormat="1" ht="12.75" customHeight="1" x14ac:dyDescent="0.2">
      <c r="H10584" s="36"/>
    </row>
    <row r="10585" spans="8:8" s="32" customFormat="1" ht="12.75" customHeight="1" x14ac:dyDescent="0.2">
      <c r="H10585" s="36"/>
    </row>
    <row r="10586" spans="8:8" s="32" customFormat="1" ht="12.75" customHeight="1" x14ac:dyDescent="0.2">
      <c r="H10586" s="36"/>
    </row>
    <row r="10587" spans="8:8" s="32" customFormat="1" ht="12.75" customHeight="1" x14ac:dyDescent="0.2">
      <c r="H10587" s="36"/>
    </row>
    <row r="10588" spans="8:8" s="32" customFormat="1" ht="12.75" customHeight="1" x14ac:dyDescent="0.2">
      <c r="H10588" s="36"/>
    </row>
    <row r="10589" spans="8:8" s="32" customFormat="1" ht="12.75" customHeight="1" x14ac:dyDescent="0.2">
      <c r="H10589" s="36"/>
    </row>
    <row r="10590" spans="8:8" s="32" customFormat="1" ht="12.75" customHeight="1" x14ac:dyDescent="0.2">
      <c r="H10590" s="36"/>
    </row>
    <row r="10591" spans="8:8" s="32" customFormat="1" ht="12.75" customHeight="1" x14ac:dyDescent="0.2">
      <c r="H10591" s="36"/>
    </row>
    <row r="10592" spans="8:8" s="32" customFormat="1" ht="12.75" customHeight="1" x14ac:dyDescent="0.2">
      <c r="H10592" s="36"/>
    </row>
    <row r="10593" spans="8:8" s="32" customFormat="1" ht="12.75" customHeight="1" x14ac:dyDescent="0.2">
      <c r="H10593" s="36"/>
    </row>
    <row r="10594" spans="8:8" s="32" customFormat="1" ht="12.75" customHeight="1" x14ac:dyDescent="0.2">
      <c r="H10594" s="36"/>
    </row>
    <row r="10595" spans="8:8" s="32" customFormat="1" ht="12.75" customHeight="1" x14ac:dyDescent="0.2">
      <c r="H10595" s="36"/>
    </row>
    <row r="10596" spans="8:8" s="32" customFormat="1" ht="12.75" customHeight="1" x14ac:dyDescent="0.2">
      <c r="H10596" s="36"/>
    </row>
    <row r="10597" spans="8:8" s="32" customFormat="1" ht="12.75" customHeight="1" x14ac:dyDescent="0.2">
      <c r="H10597" s="36"/>
    </row>
    <row r="10598" spans="8:8" s="32" customFormat="1" ht="12.75" customHeight="1" x14ac:dyDescent="0.2">
      <c r="H10598" s="36"/>
    </row>
    <row r="10599" spans="8:8" s="32" customFormat="1" ht="12.75" customHeight="1" x14ac:dyDescent="0.2">
      <c r="H10599" s="36"/>
    </row>
    <row r="10600" spans="8:8" s="32" customFormat="1" ht="12.75" customHeight="1" x14ac:dyDescent="0.2">
      <c r="H10600" s="36"/>
    </row>
    <row r="10601" spans="8:8" s="32" customFormat="1" ht="12.75" customHeight="1" x14ac:dyDescent="0.2">
      <c r="H10601" s="36"/>
    </row>
    <row r="10602" spans="8:8" s="32" customFormat="1" ht="12.75" customHeight="1" x14ac:dyDescent="0.2">
      <c r="H10602" s="36"/>
    </row>
    <row r="10603" spans="8:8" s="32" customFormat="1" ht="12.75" customHeight="1" x14ac:dyDescent="0.2">
      <c r="H10603" s="36"/>
    </row>
    <row r="10604" spans="8:8" s="32" customFormat="1" ht="12.75" customHeight="1" x14ac:dyDescent="0.2">
      <c r="H10604" s="36"/>
    </row>
    <row r="10605" spans="8:8" s="32" customFormat="1" ht="12.75" customHeight="1" x14ac:dyDescent="0.2">
      <c r="H10605" s="36"/>
    </row>
    <row r="10606" spans="8:8" s="32" customFormat="1" ht="12.75" customHeight="1" x14ac:dyDescent="0.2">
      <c r="H10606" s="36"/>
    </row>
    <row r="10607" spans="8:8" s="32" customFormat="1" ht="12.75" customHeight="1" x14ac:dyDescent="0.2">
      <c r="H10607" s="36"/>
    </row>
    <row r="10608" spans="8:8" s="32" customFormat="1" ht="12.75" customHeight="1" x14ac:dyDescent="0.2">
      <c r="H10608" s="36"/>
    </row>
    <row r="10609" spans="8:8" s="32" customFormat="1" ht="12.75" customHeight="1" x14ac:dyDescent="0.2">
      <c r="H10609" s="36"/>
    </row>
    <row r="10610" spans="8:8" s="32" customFormat="1" ht="12.75" customHeight="1" x14ac:dyDescent="0.2">
      <c r="H10610" s="36"/>
    </row>
    <row r="10611" spans="8:8" s="32" customFormat="1" ht="12.75" customHeight="1" x14ac:dyDescent="0.2">
      <c r="H10611" s="36"/>
    </row>
    <row r="10612" spans="8:8" s="32" customFormat="1" ht="12.75" customHeight="1" x14ac:dyDescent="0.2">
      <c r="H10612" s="36"/>
    </row>
    <row r="10613" spans="8:8" s="32" customFormat="1" ht="12.75" customHeight="1" x14ac:dyDescent="0.2">
      <c r="H10613" s="36"/>
    </row>
    <row r="10614" spans="8:8" s="32" customFormat="1" ht="12.75" customHeight="1" x14ac:dyDescent="0.2">
      <c r="H10614" s="36"/>
    </row>
    <row r="10615" spans="8:8" s="32" customFormat="1" ht="12.75" customHeight="1" x14ac:dyDescent="0.2">
      <c r="H10615" s="36"/>
    </row>
    <row r="10616" spans="8:8" s="32" customFormat="1" ht="12.75" customHeight="1" x14ac:dyDescent="0.2">
      <c r="H10616" s="36"/>
    </row>
    <row r="10617" spans="8:8" s="32" customFormat="1" ht="12.75" customHeight="1" x14ac:dyDescent="0.2">
      <c r="H10617" s="36"/>
    </row>
    <row r="10618" spans="8:8" s="32" customFormat="1" ht="12.75" customHeight="1" x14ac:dyDescent="0.2">
      <c r="H10618" s="36"/>
    </row>
    <row r="10619" spans="8:8" s="32" customFormat="1" ht="12.75" customHeight="1" x14ac:dyDescent="0.2">
      <c r="H10619" s="36"/>
    </row>
    <row r="10620" spans="8:8" s="32" customFormat="1" ht="12.75" customHeight="1" x14ac:dyDescent="0.2">
      <c r="H10620" s="36"/>
    </row>
    <row r="10621" spans="8:8" s="32" customFormat="1" ht="12.75" customHeight="1" x14ac:dyDescent="0.2">
      <c r="H10621" s="36"/>
    </row>
    <row r="10622" spans="8:8" s="32" customFormat="1" ht="12.75" customHeight="1" x14ac:dyDescent="0.2">
      <c r="H10622" s="36"/>
    </row>
    <row r="10623" spans="8:8" s="32" customFormat="1" ht="12.75" customHeight="1" x14ac:dyDescent="0.2">
      <c r="H10623" s="36"/>
    </row>
    <row r="10624" spans="8:8" s="32" customFormat="1" ht="12.75" customHeight="1" x14ac:dyDescent="0.2">
      <c r="H10624" s="36"/>
    </row>
    <row r="10625" spans="8:8" s="32" customFormat="1" ht="12.75" customHeight="1" x14ac:dyDescent="0.2">
      <c r="H10625" s="36"/>
    </row>
    <row r="10626" spans="8:8" s="32" customFormat="1" ht="12.75" customHeight="1" x14ac:dyDescent="0.2">
      <c r="H10626" s="36"/>
    </row>
    <row r="10627" spans="8:8" s="32" customFormat="1" ht="12.75" customHeight="1" x14ac:dyDescent="0.2">
      <c r="H10627" s="36"/>
    </row>
    <row r="10628" spans="8:8" s="32" customFormat="1" ht="12.75" customHeight="1" x14ac:dyDescent="0.2">
      <c r="H10628" s="36"/>
    </row>
    <row r="10629" spans="8:8" s="32" customFormat="1" ht="12.75" customHeight="1" x14ac:dyDescent="0.2">
      <c r="H10629" s="36"/>
    </row>
    <row r="10630" spans="8:8" s="32" customFormat="1" ht="12.75" customHeight="1" x14ac:dyDescent="0.2">
      <c r="H10630" s="36"/>
    </row>
    <row r="10631" spans="8:8" s="32" customFormat="1" ht="12.75" customHeight="1" x14ac:dyDescent="0.2">
      <c r="H10631" s="36"/>
    </row>
    <row r="10632" spans="8:8" s="32" customFormat="1" ht="12.75" customHeight="1" x14ac:dyDescent="0.2">
      <c r="H10632" s="36"/>
    </row>
    <row r="10633" spans="8:8" s="32" customFormat="1" ht="12.75" customHeight="1" x14ac:dyDescent="0.2">
      <c r="H10633" s="36"/>
    </row>
    <row r="10634" spans="8:8" s="32" customFormat="1" ht="12.75" customHeight="1" x14ac:dyDescent="0.2">
      <c r="H10634" s="36"/>
    </row>
    <row r="10635" spans="8:8" s="32" customFormat="1" ht="12.75" customHeight="1" x14ac:dyDescent="0.2">
      <c r="H10635" s="36"/>
    </row>
    <row r="10636" spans="8:8" s="32" customFormat="1" ht="12.75" customHeight="1" x14ac:dyDescent="0.2">
      <c r="H10636" s="36"/>
    </row>
    <row r="10637" spans="8:8" s="32" customFormat="1" ht="12.75" customHeight="1" x14ac:dyDescent="0.2">
      <c r="H10637" s="36"/>
    </row>
    <row r="10638" spans="8:8" s="32" customFormat="1" ht="12.75" customHeight="1" x14ac:dyDescent="0.2">
      <c r="H10638" s="36"/>
    </row>
    <row r="10639" spans="8:8" s="32" customFormat="1" ht="12.75" customHeight="1" x14ac:dyDescent="0.2">
      <c r="H10639" s="36"/>
    </row>
    <row r="10640" spans="8:8" s="32" customFormat="1" ht="12.75" customHeight="1" x14ac:dyDescent="0.2">
      <c r="H10640" s="36"/>
    </row>
    <row r="10641" spans="8:8" s="32" customFormat="1" ht="12.75" customHeight="1" x14ac:dyDescent="0.2">
      <c r="H10641" s="36"/>
    </row>
    <row r="10642" spans="8:8" s="32" customFormat="1" ht="12.75" customHeight="1" x14ac:dyDescent="0.2">
      <c r="H10642" s="36"/>
    </row>
    <row r="10643" spans="8:8" s="32" customFormat="1" ht="12.75" customHeight="1" x14ac:dyDescent="0.2">
      <c r="H10643" s="36"/>
    </row>
    <row r="10644" spans="8:8" s="32" customFormat="1" ht="12.75" customHeight="1" x14ac:dyDescent="0.2">
      <c r="H10644" s="36"/>
    </row>
    <row r="10645" spans="8:8" s="32" customFormat="1" ht="12.75" customHeight="1" x14ac:dyDescent="0.2">
      <c r="H10645" s="36"/>
    </row>
    <row r="10646" spans="8:8" s="32" customFormat="1" ht="12.75" customHeight="1" x14ac:dyDescent="0.2">
      <c r="H10646" s="36"/>
    </row>
    <row r="10647" spans="8:8" s="32" customFormat="1" ht="12.75" customHeight="1" x14ac:dyDescent="0.2">
      <c r="H10647" s="36"/>
    </row>
    <row r="10648" spans="8:8" s="32" customFormat="1" ht="12.75" customHeight="1" x14ac:dyDescent="0.2">
      <c r="H10648" s="36"/>
    </row>
    <row r="10649" spans="8:8" s="32" customFormat="1" ht="12.75" customHeight="1" x14ac:dyDescent="0.2">
      <c r="H10649" s="36"/>
    </row>
    <row r="10650" spans="8:8" s="32" customFormat="1" ht="12.75" customHeight="1" x14ac:dyDescent="0.2">
      <c r="H10650" s="36"/>
    </row>
    <row r="10651" spans="8:8" s="32" customFormat="1" ht="12.75" customHeight="1" x14ac:dyDescent="0.2">
      <c r="H10651" s="36"/>
    </row>
    <row r="10652" spans="8:8" s="32" customFormat="1" ht="12.75" customHeight="1" x14ac:dyDescent="0.2">
      <c r="H10652" s="36"/>
    </row>
    <row r="10653" spans="8:8" s="32" customFormat="1" ht="12.75" customHeight="1" x14ac:dyDescent="0.2">
      <c r="H10653" s="36"/>
    </row>
    <row r="10654" spans="8:8" s="32" customFormat="1" ht="12.75" customHeight="1" x14ac:dyDescent="0.2">
      <c r="H10654" s="36"/>
    </row>
    <row r="10655" spans="8:8" s="32" customFormat="1" ht="12.75" customHeight="1" x14ac:dyDescent="0.2">
      <c r="H10655" s="36"/>
    </row>
    <row r="10656" spans="8:8" s="32" customFormat="1" ht="12.75" customHeight="1" x14ac:dyDescent="0.2">
      <c r="H10656" s="36"/>
    </row>
    <row r="10657" spans="8:8" s="32" customFormat="1" ht="12.75" customHeight="1" x14ac:dyDescent="0.2">
      <c r="H10657" s="36"/>
    </row>
    <row r="10658" spans="8:8" s="32" customFormat="1" ht="12.75" customHeight="1" x14ac:dyDescent="0.2">
      <c r="H10658" s="36"/>
    </row>
    <row r="10659" spans="8:8" s="32" customFormat="1" ht="12.75" customHeight="1" x14ac:dyDescent="0.2">
      <c r="H10659" s="36"/>
    </row>
    <row r="10660" spans="8:8" s="32" customFormat="1" ht="12.75" customHeight="1" x14ac:dyDescent="0.2">
      <c r="H10660" s="36"/>
    </row>
    <row r="10661" spans="8:8" s="32" customFormat="1" ht="12.75" customHeight="1" x14ac:dyDescent="0.2">
      <c r="H10661" s="36"/>
    </row>
    <row r="10662" spans="8:8" s="32" customFormat="1" ht="12.75" customHeight="1" x14ac:dyDescent="0.2">
      <c r="H10662" s="36"/>
    </row>
    <row r="10663" spans="8:8" s="32" customFormat="1" ht="12.75" customHeight="1" x14ac:dyDescent="0.2">
      <c r="H10663" s="36"/>
    </row>
    <row r="10664" spans="8:8" s="32" customFormat="1" ht="12.75" customHeight="1" x14ac:dyDescent="0.2">
      <c r="H10664" s="36"/>
    </row>
    <row r="10665" spans="8:8" s="32" customFormat="1" ht="12.75" customHeight="1" x14ac:dyDescent="0.2">
      <c r="H10665" s="36"/>
    </row>
    <row r="10666" spans="8:8" s="32" customFormat="1" ht="12.75" customHeight="1" x14ac:dyDescent="0.2">
      <c r="H10666" s="36"/>
    </row>
    <row r="10667" spans="8:8" s="32" customFormat="1" ht="12.75" customHeight="1" x14ac:dyDescent="0.2">
      <c r="H10667" s="36"/>
    </row>
    <row r="10668" spans="8:8" s="32" customFormat="1" ht="12.75" customHeight="1" x14ac:dyDescent="0.2">
      <c r="H10668" s="36"/>
    </row>
    <row r="10669" spans="8:8" s="32" customFormat="1" ht="12.75" customHeight="1" x14ac:dyDescent="0.2">
      <c r="H10669" s="36"/>
    </row>
    <row r="10670" spans="8:8" s="32" customFormat="1" ht="12.75" customHeight="1" x14ac:dyDescent="0.2">
      <c r="H10670" s="36"/>
    </row>
    <row r="10671" spans="8:8" s="32" customFormat="1" ht="12.75" customHeight="1" x14ac:dyDescent="0.2">
      <c r="H10671" s="36"/>
    </row>
    <row r="10672" spans="8:8" s="32" customFormat="1" ht="12.75" customHeight="1" x14ac:dyDescent="0.2">
      <c r="H10672" s="36"/>
    </row>
    <row r="10673" spans="8:8" s="32" customFormat="1" ht="12.75" customHeight="1" x14ac:dyDescent="0.2">
      <c r="H10673" s="36"/>
    </row>
    <row r="10674" spans="8:8" s="32" customFormat="1" ht="12.75" customHeight="1" x14ac:dyDescent="0.2">
      <c r="H10674" s="36"/>
    </row>
    <row r="10675" spans="8:8" s="32" customFormat="1" ht="12.75" customHeight="1" x14ac:dyDescent="0.2">
      <c r="H10675" s="36"/>
    </row>
    <row r="10676" spans="8:8" s="32" customFormat="1" ht="12.75" customHeight="1" x14ac:dyDescent="0.2">
      <c r="H10676" s="36"/>
    </row>
    <row r="10677" spans="8:8" s="32" customFormat="1" ht="12.75" customHeight="1" x14ac:dyDescent="0.2">
      <c r="H10677" s="36"/>
    </row>
    <row r="10678" spans="8:8" s="32" customFormat="1" ht="12.75" customHeight="1" x14ac:dyDescent="0.2">
      <c r="H10678" s="36"/>
    </row>
    <row r="10679" spans="8:8" s="32" customFormat="1" ht="12.75" customHeight="1" x14ac:dyDescent="0.2">
      <c r="H10679" s="36"/>
    </row>
    <row r="10680" spans="8:8" s="32" customFormat="1" ht="12.75" customHeight="1" x14ac:dyDescent="0.2">
      <c r="H10680" s="36"/>
    </row>
    <row r="10681" spans="8:8" s="32" customFormat="1" ht="12.75" customHeight="1" x14ac:dyDescent="0.2">
      <c r="H10681" s="36"/>
    </row>
    <row r="10682" spans="8:8" s="32" customFormat="1" ht="12.75" customHeight="1" x14ac:dyDescent="0.2">
      <c r="H10682" s="36"/>
    </row>
    <row r="10683" spans="8:8" s="32" customFormat="1" ht="12.75" customHeight="1" x14ac:dyDescent="0.2">
      <c r="H10683" s="36"/>
    </row>
    <row r="10684" spans="8:8" s="32" customFormat="1" ht="12.75" customHeight="1" x14ac:dyDescent="0.2">
      <c r="H10684" s="36"/>
    </row>
    <row r="10685" spans="8:8" s="32" customFormat="1" ht="12.75" customHeight="1" x14ac:dyDescent="0.2">
      <c r="H10685" s="36"/>
    </row>
    <row r="10686" spans="8:8" s="32" customFormat="1" ht="12.75" customHeight="1" x14ac:dyDescent="0.2">
      <c r="H10686" s="36"/>
    </row>
    <row r="10687" spans="8:8" s="32" customFormat="1" ht="12.75" customHeight="1" x14ac:dyDescent="0.2">
      <c r="H10687" s="36"/>
    </row>
    <row r="10688" spans="8:8" s="32" customFormat="1" ht="12.75" customHeight="1" x14ac:dyDescent="0.2">
      <c r="H10688" s="36"/>
    </row>
    <row r="10689" spans="8:8" s="32" customFormat="1" ht="12.75" customHeight="1" x14ac:dyDescent="0.2">
      <c r="H10689" s="36"/>
    </row>
    <row r="10690" spans="8:8" s="32" customFormat="1" ht="12.75" customHeight="1" x14ac:dyDescent="0.2">
      <c r="H10690" s="36"/>
    </row>
    <row r="10691" spans="8:8" s="32" customFormat="1" ht="12.75" customHeight="1" x14ac:dyDescent="0.2">
      <c r="H10691" s="36"/>
    </row>
    <row r="10692" spans="8:8" s="32" customFormat="1" ht="12.75" customHeight="1" x14ac:dyDescent="0.2">
      <c r="H10692" s="36"/>
    </row>
    <row r="10693" spans="8:8" s="32" customFormat="1" ht="12.75" customHeight="1" x14ac:dyDescent="0.2">
      <c r="H10693" s="36"/>
    </row>
    <row r="10694" spans="8:8" s="32" customFormat="1" ht="12.75" customHeight="1" x14ac:dyDescent="0.2">
      <c r="H10694" s="36"/>
    </row>
    <row r="10695" spans="8:8" s="32" customFormat="1" ht="12.75" customHeight="1" x14ac:dyDescent="0.2">
      <c r="H10695" s="36"/>
    </row>
    <row r="10696" spans="8:8" s="32" customFormat="1" ht="12.75" customHeight="1" x14ac:dyDescent="0.2">
      <c r="H10696" s="36"/>
    </row>
    <row r="10697" spans="8:8" s="32" customFormat="1" ht="12.75" customHeight="1" x14ac:dyDescent="0.2">
      <c r="H10697" s="36"/>
    </row>
    <row r="10698" spans="8:8" s="32" customFormat="1" ht="12.75" customHeight="1" x14ac:dyDescent="0.2">
      <c r="H10698" s="36"/>
    </row>
    <row r="10699" spans="8:8" s="32" customFormat="1" ht="12.75" customHeight="1" x14ac:dyDescent="0.2">
      <c r="H10699" s="36"/>
    </row>
    <row r="10700" spans="8:8" s="32" customFormat="1" ht="12.75" customHeight="1" x14ac:dyDescent="0.2">
      <c r="H10700" s="36"/>
    </row>
    <row r="10701" spans="8:8" s="32" customFormat="1" ht="12.75" customHeight="1" x14ac:dyDescent="0.2">
      <c r="H10701" s="36"/>
    </row>
    <row r="10702" spans="8:8" s="32" customFormat="1" ht="12.75" customHeight="1" x14ac:dyDescent="0.2">
      <c r="H10702" s="36"/>
    </row>
    <row r="10703" spans="8:8" s="32" customFormat="1" ht="12.75" customHeight="1" x14ac:dyDescent="0.2">
      <c r="H10703" s="36"/>
    </row>
    <row r="10704" spans="8:8" s="32" customFormat="1" ht="12.75" customHeight="1" x14ac:dyDescent="0.2">
      <c r="H10704" s="36"/>
    </row>
    <row r="10705" spans="8:8" s="32" customFormat="1" ht="12.75" customHeight="1" x14ac:dyDescent="0.2">
      <c r="H10705" s="36"/>
    </row>
    <row r="10706" spans="8:8" s="32" customFormat="1" ht="12.75" customHeight="1" x14ac:dyDescent="0.2">
      <c r="H10706" s="36"/>
    </row>
    <row r="10707" spans="8:8" s="32" customFormat="1" ht="12.75" customHeight="1" x14ac:dyDescent="0.2">
      <c r="H10707" s="36"/>
    </row>
    <row r="10708" spans="8:8" s="32" customFormat="1" ht="12.75" customHeight="1" x14ac:dyDescent="0.2">
      <c r="H10708" s="36"/>
    </row>
    <row r="10709" spans="8:8" s="32" customFormat="1" ht="12.75" customHeight="1" x14ac:dyDescent="0.2">
      <c r="H10709" s="36"/>
    </row>
    <row r="10710" spans="8:8" s="32" customFormat="1" ht="12.75" customHeight="1" x14ac:dyDescent="0.2">
      <c r="H10710" s="36"/>
    </row>
    <row r="10711" spans="8:8" s="32" customFormat="1" ht="12.75" customHeight="1" x14ac:dyDescent="0.2">
      <c r="H10711" s="36"/>
    </row>
    <row r="10712" spans="8:8" s="32" customFormat="1" ht="12.75" customHeight="1" x14ac:dyDescent="0.2">
      <c r="H10712" s="36"/>
    </row>
    <row r="10713" spans="8:8" s="32" customFormat="1" ht="12.75" customHeight="1" x14ac:dyDescent="0.2">
      <c r="H10713" s="36"/>
    </row>
    <row r="10714" spans="8:8" s="32" customFormat="1" ht="12.75" customHeight="1" x14ac:dyDescent="0.2">
      <c r="H10714" s="36"/>
    </row>
    <row r="10715" spans="8:8" s="32" customFormat="1" ht="12.75" customHeight="1" x14ac:dyDescent="0.2">
      <c r="H10715" s="36"/>
    </row>
    <row r="10716" spans="8:8" s="32" customFormat="1" ht="12.75" customHeight="1" x14ac:dyDescent="0.2">
      <c r="H10716" s="36"/>
    </row>
    <row r="10717" spans="8:8" s="32" customFormat="1" ht="12.75" customHeight="1" x14ac:dyDescent="0.2">
      <c r="H10717" s="36"/>
    </row>
    <row r="10718" spans="8:8" s="32" customFormat="1" ht="12.75" customHeight="1" x14ac:dyDescent="0.2">
      <c r="H10718" s="36"/>
    </row>
    <row r="10719" spans="8:8" s="32" customFormat="1" ht="12.75" customHeight="1" x14ac:dyDescent="0.2">
      <c r="H10719" s="36"/>
    </row>
    <row r="10720" spans="8:8" s="32" customFormat="1" ht="12.75" customHeight="1" x14ac:dyDescent="0.2">
      <c r="H10720" s="36"/>
    </row>
    <row r="10721" spans="8:8" s="32" customFormat="1" ht="12.75" customHeight="1" x14ac:dyDescent="0.2">
      <c r="H10721" s="36"/>
    </row>
    <row r="10722" spans="8:8" s="32" customFormat="1" ht="12.75" customHeight="1" x14ac:dyDescent="0.2">
      <c r="H10722" s="36"/>
    </row>
    <row r="10723" spans="8:8" s="32" customFormat="1" ht="12.75" customHeight="1" x14ac:dyDescent="0.2">
      <c r="H10723" s="36"/>
    </row>
    <row r="10724" spans="8:8" s="32" customFormat="1" ht="12.75" customHeight="1" x14ac:dyDescent="0.2">
      <c r="H10724" s="36"/>
    </row>
    <row r="10725" spans="8:8" s="32" customFormat="1" ht="12.75" customHeight="1" x14ac:dyDescent="0.2">
      <c r="H10725" s="36"/>
    </row>
    <row r="10726" spans="8:8" s="32" customFormat="1" ht="12.75" customHeight="1" x14ac:dyDescent="0.2">
      <c r="H10726" s="36"/>
    </row>
    <row r="10727" spans="8:8" s="32" customFormat="1" ht="12.75" customHeight="1" x14ac:dyDescent="0.2">
      <c r="H10727" s="36"/>
    </row>
    <row r="10728" spans="8:8" s="32" customFormat="1" ht="12.75" customHeight="1" x14ac:dyDescent="0.2">
      <c r="H10728" s="36"/>
    </row>
    <row r="10729" spans="8:8" s="32" customFormat="1" ht="12.75" customHeight="1" x14ac:dyDescent="0.2">
      <c r="H10729" s="36"/>
    </row>
    <row r="10730" spans="8:8" s="32" customFormat="1" ht="12.75" customHeight="1" x14ac:dyDescent="0.2">
      <c r="H10730" s="36"/>
    </row>
    <row r="10731" spans="8:8" s="32" customFormat="1" ht="12.75" customHeight="1" x14ac:dyDescent="0.2">
      <c r="H10731" s="36"/>
    </row>
    <row r="10732" spans="8:8" s="32" customFormat="1" ht="12.75" customHeight="1" x14ac:dyDescent="0.2">
      <c r="H10732" s="36"/>
    </row>
    <row r="10733" spans="8:8" s="32" customFormat="1" ht="12.75" customHeight="1" x14ac:dyDescent="0.2">
      <c r="H10733" s="36"/>
    </row>
    <row r="10734" spans="8:8" s="32" customFormat="1" ht="12.75" customHeight="1" x14ac:dyDescent="0.2">
      <c r="H10734" s="36"/>
    </row>
    <row r="10735" spans="8:8" s="32" customFormat="1" ht="12.75" customHeight="1" x14ac:dyDescent="0.2">
      <c r="H10735" s="36"/>
    </row>
    <row r="10736" spans="8:8" s="32" customFormat="1" ht="12.75" customHeight="1" x14ac:dyDescent="0.2">
      <c r="H10736" s="36"/>
    </row>
    <row r="10737" spans="8:8" s="32" customFormat="1" ht="12.75" customHeight="1" x14ac:dyDescent="0.2">
      <c r="H10737" s="36"/>
    </row>
    <row r="10738" spans="8:8" s="32" customFormat="1" ht="12.75" customHeight="1" x14ac:dyDescent="0.2">
      <c r="H10738" s="36"/>
    </row>
    <row r="10739" spans="8:8" s="32" customFormat="1" ht="12.75" customHeight="1" x14ac:dyDescent="0.2">
      <c r="H10739" s="36"/>
    </row>
    <row r="10740" spans="8:8" s="32" customFormat="1" ht="12.75" customHeight="1" x14ac:dyDescent="0.2">
      <c r="H10740" s="36"/>
    </row>
    <row r="10741" spans="8:8" s="32" customFormat="1" ht="12.75" customHeight="1" x14ac:dyDescent="0.2">
      <c r="H10741" s="36"/>
    </row>
    <row r="10742" spans="8:8" s="32" customFormat="1" ht="12.75" customHeight="1" x14ac:dyDescent="0.2">
      <c r="H10742" s="36"/>
    </row>
    <row r="10743" spans="8:8" s="32" customFormat="1" ht="12.75" customHeight="1" x14ac:dyDescent="0.2">
      <c r="H10743" s="36"/>
    </row>
    <row r="10744" spans="8:8" s="32" customFormat="1" ht="12.75" customHeight="1" x14ac:dyDescent="0.2">
      <c r="H10744" s="36"/>
    </row>
    <row r="10745" spans="8:8" s="32" customFormat="1" ht="12.75" customHeight="1" x14ac:dyDescent="0.2">
      <c r="H10745" s="36"/>
    </row>
    <row r="10746" spans="8:8" s="32" customFormat="1" ht="12.75" customHeight="1" x14ac:dyDescent="0.2">
      <c r="H10746" s="36"/>
    </row>
    <row r="10747" spans="8:8" s="32" customFormat="1" ht="12.75" customHeight="1" x14ac:dyDescent="0.2">
      <c r="H10747" s="36"/>
    </row>
    <row r="10748" spans="8:8" s="32" customFormat="1" ht="12.75" customHeight="1" x14ac:dyDescent="0.2">
      <c r="H10748" s="36"/>
    </row>
    <row r="10749" spans="8:8" s="32" customFormat="1" ht="12.75" customHeight="1" x14ac:dyDescent="0.2">
      <c r="H10749" s="36"/>
    </row>
    <row r="10750" spans="8:8" s="32" customFormat="1" ht="12.75" customHeight="1" x14ac:dyDescent="0.2">
      <c r="H10750" s="36"/>
    </row>
    <row r="10751" spans="8:8" s="32" customFormat="1" ht="12.75" customHeight="1" x14ac:dyDescent="0.2">
      <c r="H10751" s="36"/>
    </row>
    <row r="10752" spans="8:8" s="32" customFormat="1" ht="12.75" customHeight="1" x14ac:dyDescent="0.2">
      <c r="H10752" s="36"/>
    </row>
    <row r="10753" spans="8:8" s="32" customFormat="1" ht="12.75" customHeight="1" x14ac:dyDescent="0.2">
      <c r="H10753" s="36"/>
    </row>
    <row r="10754" spans="8:8" s="32" customFormat="1" ht="12.75" customHeight="1" x14ac:dyDescent="0.2">
      <c r="H10754" s="36"/>
    </row>
    <row r="10755" spans="8:8" s="32" customFormat="1" ht="12.75" customHeight="1" x14ac:dyDescent="0.2">
      <c r="H10755" s="36"/>
    </row>
    <row r="10756" spans="8:8" s="32" customFormat="1" ht="12.75" customHeight="1" x14ac:dyDescent="0.2">
      <c r="H10756" s="36"/>
    </row>
    <row r="10757" spans="8:8" s="32" customFormat="1" ht="12.75" customHeight="1" x14ac:dyDescent="0.2">
      <c r="H10757" s="36"/>
    </row>
    <row r="10758" spans="8:8" s="32" customFormat="1" ht="12.75" customHeight="1" x14ac:dyDescent="0.2">
      <c r="H10758" s="36"/>
    </row>
    <row r="10759" spans="8:8" s="32" customFormat="1" ht="12.75" customHeight="1" x14ac:dyDescent="0.2">
      <c r="H10759" s="36"/>
    </row>
    <row r="10760" spans="8:8" s="32" customFormat="1" ht="12.75" customHeight="1" x14ac:dyDescent="0.2">
      <c r="H10760" s="36"/>
    </row>
    <row r="10761" spans="8:8" s="32" customFormat="1" ht="12.75" customHeight="1" x14ac:dyDescent="0.2">
      <c r="H10761" s="36"/>
    </row>
    <row r="10762" spans="8:8" s="32" customFormat="1" ht="12.75" customHeight="1" x14ac:dyDescent="0.2">
      <c r="H10762" s="36"/>
    </row>
    <row r="10763" spans="8:8" s="32" customFormat="1" ht="12.75" customHeight="1" x14ac:dyDescent="0.2">
      <c r="H10763" s="36"/>
    </row>
    <row r="10764" spans="8:8" s="32" customFormat="1" ht="12.75" customHeight="1" x14ac:dyDescent="0.2">
      <c r="H10764" s="36"/>
    </row>
    <row r="10765" spans="8:8" s="32" customFormat="1" ht="12.75" customHeight="1" x14ac:dyDescent="0.2">
      <c r="H10765" s="36"/>
    </row>
    <row r="10766" spans="8:8" s="32" customFormat="1" ht="12.75" customHeight="1" x14ac:dyDescent="0.2">
      <c r="H10766" s="36"/>
    </row>
    <row r="10767" spans="8:8" s="32" customFormat="1" ht="12.75" customHeight="1" x14ac:dyDescent="0.2">
      <c r="H10767" s="36"/>
    </row>
    <row r="10768" spans="8:8" s="32" customFormat="1" ht="12.75" customHeight="1" x14ac:dyDescent="0.2">
      <c r="H10768" s="36"/>
    </row>
    <row r="10769" spans="8:8" s="32" customFormat="1" ht="12.75" customHeight="1" x14ac:dyDescent="0.2">
      <c r="H10769" s="36"/>
    </row>
    <row r="10770" spans="8:8" s="32" customFormat="1" ht="12.75" customHeight="1" x14ac:dyDescent="0.2">
      <c r="H10770" s="36"/>
    </row>
    <row r="10771" spans="8:8" s="32" customFormat="1" ht="12.75" customHeight="1" x14ac:dyDescent="0.2">
      <c r="H10771" s="36"/>
    </row>
    <row r="10772" spans="8:8" s="32" customFormat="1" ht="12.75" customHeight="1" x14ac:dyDescent="0.2">
      <c r="H10772" s="36"/>
    </row>
    <row r="10773" spans="8:8" s="32" customFormat="1" ht="12.75" customHeight="1" x14ac:dyDescent="0.2">
      <c r="H10773" s="36"/>
    </row>
    <row r="10774" spans="8:8" s="32" customFormat="1" ht="12.75" customHeight="1" x14ac:dyDescent="0.2">
      <c r="H10774" s="36"/>
    </row>
    <row r="10775" spans="8:8" s="32" customFormat="1" ht="12.75" customHeight="1" x14ac:dyDescent="0.2">
      <c r="H10775" s="36"/>
    </row>
    <row r="10776" spans="8:8" s="32" customFormat="1" ht="12.75" customHeight="1" x14ac:dyDescent="0.2">
      <c r="H10776" s="36"/>
    </row>
    <row r="10777" spans="8:8" s="32" customFormat="1" ht="12.75" customHeight="1" x14ac:dyDescent="0.2">
      <c r="H10777" s="36"/>
    </row>
    <row r="10778" spans="8:8" s="32" customFormat="1" ht="12.75" customHeight="1" x14ac:dyDescent="0.2">
      <c r="H10778" s="36"/>
    </row>
    <row r="10779" spans="8:8" s="32" customFormat="1" ht="12.75" customHeight="1" x14ac:dyDescent="0.2">
      <c r="H10779" s="36"/>
    </row>
    <row r="10780" spans="8:8" s="32" customFormat="1" ht="12.75" customHeight="1" x14ac:dyDescent="0.2">
      <c r="H10780" s="36"/>
    </row>
    <row r="10781" spans="8:8" s="32" customFormat="1" ht="12.75" customHeight="1" x14ac:dyDescent="0.2">
      <c r="H10781" s="36"/>
    </row>
    <row r="10782" spans="8:8" s="32" customFormat="1" ht="12.75" customHeight="1" x14ac:dyDescent="0.2">
      <c r="H10782" s="36"/>
    </row>
    <row r="10783" spans="8:8" s="32" customFormat="1" ht="12.75" customHeight="1" x14ac:dyDescent="0.2">
      <c r="H10783" s="36"/>
    </row>
    <row r="10784" spans="8:8" s="32" customFormat="1" ht="12.75" customHeight="1" x14ac:dyDescent="0.2">
      <c r="H10784" s="36"/>
    </row>
    <row r="10785" spans="8:8" s="32" customFormat="1" ht="12.75" customHeight="1" x14ac:dyDescent="0.2">
      <c r="H10785" s="36"/>
    </row>
    <row r="10786" spans="8:8" s="32" customFormat="1" ht="12.75" customHeight="1" x14ac:dyDescent="0.2">
      <c r="H10786" s="36"/>
    </row>
    <row r="10787" spans="8:8" s="32" customFormat="1" ht="12.75" customHeight="1" x14ac:dyDescent="0.2">
      <c r="H10787" s="36"/>
    </row>
    <row r="10788" spans="8:8" s="32" customFormat="1" ht="12.75" customHeight="1" x14ac:dyDescent="0.2">
      <c r="H10788" s="36"/>
    </row>
    <row r="10789" spans="8:8" s="32" customFormat="1" ht="12.75" customHeight="1" x14ac:dyDescent="0.2">
      <c r="H10789" s="36"/>
    </row>
    <row r="10790" spans="8:8" s="32" customFormat="1" ht="12.75" customHeight="1" x14ac:dyDescent="0.2">
      <c r="H10790" s="36"/>
    </row>
    <row r="10791" spans="8:8" s="32" customFormat="1" ht="12.75" customHeight="1" x14ac:dyDescent="0.2">
      <c r="H10791" s="36"/>
    </row>
    <row r="10792" spans="8:8" s="32" customFormat="1" ht="12.75" customHeight="1" x14ac:dyDescent="0.2">
      <c r="H10792" s="36"/>
    </row>
    <row r="10793" spans="8:8" s="32" customFormat="1" ht="12.75" customHeight="1" x14ac:dyDescent="0.2">
      <c r="H10793" s="36"/>
    </row>
    <row r="10794" spans="8:8" s="32" customFormat="1" ht="12.75" customHeight="1" x14ac:dyDescent="0.2">
      <c r="H10794" s="36"/>
    </row>
    <row r="10795" spans="8:8" s="32" customFormat="1" ht="12.75" customHeight="1" x14ac:dyDescent="0.2">
      <c r="H10795" s="36"/>
    </row>
    <row r="10796" spans="8:8" s="32" customFormat="1" ht="12.75" customHeight="1" x14ac:dyDescent="0.2">
      <c r="H10796" s="36"/>
    </row>
    <row r="10797" spans="8:8" s="32" customFormat="1" ht="12.75" customHeight="1" x14ac:dyDescent="0.2">
      <c r="H10797" s="36"/>
    </row>
    <row r="10798" spans="8:8" s="32" customFormat="1" ht="12.75" customHeight="1" x14ac:dyDescent="0.2">
      <c r="H10798" s="36"/>
    </row>
    <row r="10799" spans="8:8" s="32" customFormat="1" ht="12.75" customHeight="1" x14ac:dyDescent="0.2">
      <c r="H10799" s="36"/>
    </row>
    <row r="10800" spans="8:8" s="32" customFormat="1" ht="12.75" customHeight="1" x14ac:dyDescent="0.2">
      <c r="H10800" s="36"/>
    </row>
    <row r="10801" spans="8:8" s="32" customFormat="1" ht="12.75" customHeight="1" x14ac:dyDescent="0.2">
      <c r="H10801" s="36"/>
    </row>
    <row r="10802" spans="8:8" s="32" customFormat="1" ht="12.75" customHeight="1" x14ac:dyDescent="0.2">
      <c r="H10802" s="36"/>
    </row>
    <row r="10803" spans="8:8" s="32" customFormat="1" ht="12.75" customHeight="1" x14ac:dyDescent="0.2">
      <c r="H10803" s="36"/>
    </row>
    <row r="10804" spans="8:8" s="32" customFormat="1" ht="12.75" customHeight="1" x14ac:dyDescent="0.2">
      <c r="H10804" s="36"/>
    </row>
    <row r="10805" spans="8:8" s="32" customFormat="1" ht="12.75" customHeight="1" x14ac:dyDescent="0.2">
      <c r="H10805" s="36"/>
    </row>
    <row r="10806" spans="8:8" s="32" customFormat="1" ht="12.75" customHeight="1" x14ac:dyDescent="0.2">
      <c r="H10806" s="36"/>
    </row>
    <row r="10807" spans="8:8" s="32" customFormat="1" ht="12.75" customHeight="1" x14ac:dyDescent="0.2">
      <c r="H10807" s="36"/>
    </row>
    <row r="10808" spans="8:8" s="32" customFormat="1" ht="12.75" customHeight="1" x14ac:dyDescent="0.2">
      <c r="H10808" s="36"/>
    </row>
    <row r="10809" spans="8:8" s="32" customFormat="1" ht="12.75" customHeight="1" x14ac:dyDescent="0.2">
      <c r="H10809" s="36"/>
    </row>
    <row r="10810" spans="8:8" s="32" customFormat="1" ht="12.75" customHeight="1" x14ac:dyDescent="0.2">
      <c r="H10810" s="36"/>
    </row>
    <row r="10811" spans="8:8" s="32" customFormat="1" ht="12.75" customHeight="1" x14ac:dyDescent="0.2">
      <c r="H10811" s="36"/>
    </row>
    <row r="10812" spans="8:8" s="32" customFormat="1" ht="12.75" customHeight="1" x14ac:dyDescent="0.2">
      <c r="H10812" s="36"/>
    </row>
    <row r="10813" spans="8:8" s="32" customFormat="1" ht="12.75" customHeight="1" x14ac:dyDescent="0.2">
      <c r="H10813" s="36"/>
    </row>
    <row r="10814" spans="8:8" s="32" customFormat="1" ht="12.75" customHeight="1" x14ac:dyDescent="0.2">
      <c r="H10814" s="36"/>
    </row>
    <row r="10815" spans="8:8" s="32" customFormat="1" ht="12.75" customHeight="1" x14ac:dyDescent="0.2">
      <c r="H10815" s="36"/>
    </row>
    <row r="10816" spans="8:8" s="32" customFormat="1" ht="12.75" customHeight="1" x14ac:dyDescent="0.2">
      <c r="H10816" s="36"/>
    </row>
    <row r="10817" spans="8:8" s="32" customFormat="1" ht="12.75" customHeight="1" x14ac:dyDescent="0.2">
      <c r="H10817" s="36"/>
    </row>
    <row r="10818" spans="8:8" s="32" customFormat="1" ht="12.75" customHeight="1" x14ac:dyDescent="0.2">
      <c r="H10818" s="36"/>
    </row>
    <row r="10819" spans="8:8" s="32" customFormat="1" ht="12.75" customHeight="1" x14ac:dyDescent="0.2">
      <c r="H10819" s="36"/>
    </row>
    <row r="10820" spans="8:8" s="32" customFormat="1" ht="12.75" customHeight="1" x14ac:dyDescent="0.2">
      <c r="H10820" s="36"/>
    </row>
    <row r="10821" spans="8:8" s="32" customFormat="1" ht="12.75" customHeight="1" x14ac:dyDescent="0.2">
      <c r="H10821" s="36"/>
    </row>
    <row r="10822" spans="8:8" s="32" customFormat="1" ht="12.75" customHeight="1" x14ac:dyDescent="0.2">
      <c r="H10822" s="36"/>
    </row>
    <row r="10823" spans="8:8" s="32" customFormat="1" ht="12.75" customHeight="1" x14ac:dyDescent="0.2">
      <c r="H10823" s="36"/>
    </row>
    <row r="10824" spans="8:8" s="32" customFormat="1" ht="12.75" customHeight="1" x14ac:dyDescent="0.2">
      <c r="H10824" s="36"/>
    </row>
    <row r="10825" spans="8:8" s="32" customFormat="1" ht="12.75" customHeight="1" x14ac:dyDescent="0.2">
      <c r="H10825" s="36"/>
    </row>
    <row r="10826" spans="8:8" s="32" customFormat="1" ht="12.75" customHeight="1" x14ac:dyDescent="0.2">
      <c r="H10826" s="36"/>
    </row>
    <row r="10827" spans="8:8" s="32" customFormat="1" ht="12.75" customHeight="1" x14ac:dyDescent="0.2">
      <c r="H10827" s="36"/>
    </row>
    <row r="10828" spans="8:8" s="32" customFormat="1" ht="12.75" customHeight="1" x14ac:dyDescent="0.2">
      <c r="H10828" s="36"/>
    </row>
    <row r="10829" spans="8:8" s="32" customFormat="1" ht="12.75" customHeight="1" x14ac:dyDescent="0.2">
      <c r="H10829" s="36"/>
    </row>
    <row r="10830" spans="8:8" s="32" customFormat="1" ht="12.75" customHeight="1" x14ac:dyDescent="0.2">
      <c r="H10830" s="36"/>
    </row>
    <row r="10831" spans="8:8" s="32" customFormat="1" ht="12.75" customHeight="1" x14ac:dyDescent="0.2">
      <c r="H10831" s="36"/>
    </row>
    <row r="10832" spans="8:8" s="32" customFormat="1" ht="12.75" customHeight="1" x14ac:dyDescent="0.2">
      <c r="H10832" s="36"/>
    </row>
    <row r="10833" spans="8:8" s="32" customFormat="1" ht="12.75" customHeight="1" x14ac:dyDescent="0.2">
      <c r="H10833" s="36"/>
    </row>
    <row r="10834" spans="8:8" s="32" customFormat="1" ht="12.75" customHeight="1" x14ac:dyDescent="0.2">
      <c r="H10834" s="36"/>
    </row>
    <row r="10835" spans="8:8" s="32" customFormat="1" ht="12.75" customHeight="1" x14ac:dyDescent="0.2">
      <c r="H10835" s="36"/>
    </row>
    <row r="10836" spans="8:8" s="32" customFormat="1" ht="12.75" customHeight="1" x14ac:dyDescent="0.2">
      <c r="H10836" s="36"/>
    </row>
    <row r="10837" spans="8:8" s="32" customFormat="1" ht="12.75" customHeight="1" x14ac:dyDescent="0.2">
      <c r="H10837" s="36"/>
    </row>
    <row r="10838" spans="8:8" s="32" customFormat="1" ht="12.75" customHeight="1" x14ac:dyDescent="0.2">
      <c r="H10838" s="36"/>
    </row>
    <row r="10839" spans="8:8" s="32" customFormat="1" ht="12.75" customHeight="1" x14ac:dyDescent="0.2">
      <c r="H10839" s="36"/>
    </row>
    <row r="10840" spans="8:8" s="32" customFormat="1" ht="12.75" customHeight="1" x14ac:dyDescent="0.2">
      <c r="H10840" s="36"/>
    </row>
    <row r="10841" spans="8:8" s="32" customFormat="1" ht="12.75" customHeight="1" x14ac:dyDescent="0.2">
      <c r="H10841" s="36"/>
    </row>
    <row r="10842" spans="8:8" s="32" customFormat="1" ht="12.75" customHeight="1" x14ac:dyDescent="0.2">
      <c r="H10842" s="36"/>
    </row>
    <row r="10843" spans="8:8" s="32" customFormat="1" ht="12.75" customHeight="1" x14ac:dyDescent="0.2">
      <c r="H10843" s="36"/>
    </row>
    <row r="10844" spans="8:8" s="32" customFormat="1" ht="12.75" customHeight="1" x14ac:dyDescent="0.2">
      <c r="H10844" s="36"/>
    </row>
    <row r="10845" spans="8:8" s="32" customFormat="1" ht="12.75" customHeight="1" x14ac:dyDescent="0.2">
      <c r="H10845" s="36"/>
    </row>
    <row r="10846" spans="8:8" s="32" customFormat="1" ht="12.75" customHeight="1" x14ac:dyDescent="0.2">
      <c r="H10846" s="36"/>
    </row>
    <row r="10847" spans="8:8" s="32" customFormat="1" ht="12.75" customHeight="1" x14ac:dyDescent="0.2">
      <c r="H10847" s="36"/>
    </row>
    <row r="10848" spans="8:8" s="32" customFormat="1" ht="12.75" customHeight="1" x14ac:dyDescent="0.2">
      <c r="H10848" s="36"/>
    </row>
    <row r="10849" spans="8:8" s="32" customFormat="1" ht="12.75" customHeight="1" x14ac:dyDescent="0.2">
      <c r="H10849" s="36"/>
    </row>
    <row r="10850" spans="8:8" s="32" customFormat="1" ht="12.75" customHeight="1" x14ac:dyDescent="0.2">
      <c r="H10850" s="36"/>
    </row>
    <row r="10851" spans="8:8" s="32" customFormat="1" ht="12.75" customHeight="1" x14ac:dyDescent="0.2">
      <c r="H10851" s="36"/>
    </row>
    <row r="10852" spans="8:8" s="32" customFormat="1" ht="12.75" customHeight="1" x14ac:dyDescent="0.2">
      <c r="H10852" s="36"/>
    </row>
    <row r="10853" spans="8:8" s="32" customFormat="1" ht="12.75" customHeight="1" x14ac:dyDescent="0.2">
      <c r="H10853" s="36"/>
    </row>
    <row r="10854" spans="8:8" s="32" customFormat="1" ht="12.75" customHeight="1" x14ac:dyDescent="0.2">
      <c r="H10854" s="36"/>
    </row>
    <row r="10855" spans="8:8" s="32" customFormat="1" ht="12.75" customHeight="1" x14ac:dyDescent="0.2">
      <c r="H10855" s="36"/>
    </row>
    <row r="10856" spans="8:8" s="32" customFormat="1" ht="12.75" customHeight="1" x14ac:dyDescent="0.2">
      <c r="H10856" s="36"/>
    </row>
    <row r="10857" spans="8:8" s="32" customFormat="1" ht="12.75" customHeight="1" x14ac:dyDescent="0.2">
      <c r="H10857" s="36"/>
    </row>
    <row r="10858" spans="8:8" s="32" customFormat="1" ht="12.75" customHeight="1" x14ac:dyDescent="0.2">
      <c r="H10858" s="36"/>
    </row>
    <row r="10859" spans="8:8" s="32" customFormat="1" ht="12.75" customHeight="1" x14ac:dyDescent="0.2">
      <c r="H10859" s="36"/>
    </row>
    <row r="10860" spans="8:8" s="32" customFormat="1" ht="12.75" customHeight="1" x14ac:dyDescent="0.2">
      <c r="H10860" s="36"/>
    </row>
    <row r="10861" spans="8:8" s="32" customFormat="1" ht="12.75" customHeight="1" x14ac:dyDescent="0.2">
      <c r="H10861" s="36"/>
    </row>
    <row r="10862" spans="8:8" s="32" customFormat="1" ht="12.75" customHeight="1" x14ac:dyDescent="0.2">
      <c r="H10862" s="36"/>
    </row>
    <row r="10863" spans="8:8" s="32" customFormat="1" ht="12.75" customHeight="1" x14ac:dyDescent="0.2">
      <c r="H10863" s="36"/>
    </row>
    <row r="10864" spans="8:8" s="32" customFormat="1" ht="12.75" customHeight="1" x14ac:dyDescent="0.2">
      <c r="H10864" s="36"/>
    </row>
    <row r="10865" spans="8:8" s="32" customFormat="1" ht="12.75" customHeight="1" x14ac:dyDescent="0.2">
      <c r="H10865" s="36"/>
    </row>
    <row r="10866" spans="8:8" s="32" customFormat="1" ht="12.75" customHeight="1" x14ac:dyDescent="0.2">
      <c r="H10866" s="36"/>
    </row>
    <row r="10867" spans="8:8" s="32" customFormat="1" ht="12.75" customHeight="1" x14ac:dyDescent="0.2">
      <c r="H10867" s="36"/>
    </row>
    <row r="10868" spans="8:8" s="32" customFormat="1" ht="12.75" customHeight="1" x14ac:dyDescent="0.2">
      <c r="H10868" s="36"/>
    </row>
    <row r="10869" spans="8:8" s="32" customFormat="1" ht="12.75" customHeight="1" x14ac:dyDescent="0.2">
      <c r="H10869" s="36"/>
    </row>
    <row r="10870" spans="8:8" s="32" customFormat="1" ht="12.75" customHeight="1" x14ac:dyDescent="0.2">
      <c r="H10870" s="36"/>
    </row>
    <row r="10871" spans="8:8" s="32" customFormat="1" ht="12.75" customHeight="1" x14ac:dyDescent="0.2">
      <c r="H10871" s="36"/>
    </row>
    <row r="10872" spans="8:8" s="32" customFormat="1" ht="12.75" customHeight="1" x14ac:dyDescent="0.2">
      <c r="H10872" s="36"/>
    </row>
    <row r="10873" spans="8:8" s="32" customFormat="1" ht="12.75" customHeight="1" x14ac:dyDescent="0.2">
      <c r="H10873" s="36"/>
    </row>
    <row r="10874" spans="8:8" s="32" customFormat="1" ht="12.75" customHeight="1" x14ac:dyDescent="0.2">
      <c r="H10874" s="36"/>
    </row>
    <row r="10875" spans="8:8" s="32" customFormat="1" ht="12.75" customHeight="1" x14ac:dyDescent="0.2">
      <c r="H10875" s="36"/>
    </row>
    <row r="10876" spans="8:8" s="32" customFormat="1" ht="12.75" customHeight="1" x14ac:dyDescent="0.2">
      <c r="H10876" s="36"/>
    </row>
    <row r="10877" spans="8:8" s="32" customFormat="1" ht="12.75" customHeight="1" x14ac:dyDescent="0.2">
      <c r="H10877" s="36"/>
    </row>
    <row r="10878" spans="8:8" s="32" customFormat="1" ht="12.75" customHeight="1" x14ac:dyDescent="0.2">
      <c r="H10878" s="36"/>
    </row>
    <row r="10879" spans="8:8" s="32" customFormat="1" ht="12.75" customHeight="1" x14ac:dyDescent="0.2">
      <c r="H10879" s="36"/>
    </row>
    <row r="10880" spans="8:8" s="32" customFormat="1" ht="12.75" customHeight="1" x14ac:dyDescent="0.2">
      <c r="H10880" s="36"/>
    </row>
    <row r="10881" spans="8:8" s="32" customFormat="1" ht="12.75" customHeight="1" x14ac:dyDescent="0.2">
      <c r="H10881" s="36"/>
    </row>
    <row r="10882" spans="8:8" s="32" customFormat="1" ht="12.75" customHeight="1" x14ac:dyDescent="0.2">
      <c r="H10882" s="36"/>
    </row>
    <row r="10883" spans="8:8" s="32" customFormat="1" ht="12.75" customHeight="1" x14ac:dyDescent="0.2">
      <c r="H10883" s="36"/>
    </row>
    <row r="10884" spans="8:8" s="32" customFormat="1" ht="12.75" customHeight="1" x14ac:dyDescent="0.2">
      <c r="H10884" s="36"/>
    </row>
    <row r="10885" spans="8:8" s="32" customFormat="1" ht="12.75" customHeight="1" x14ac:dyDescent="0.2">
      <c r="H10885" s="36"/>
    </row>
    <row r="10886" spans="8:8" s="32" customFormat="1" ht="12.75" customHeight="1" x14ac:dyDescent="0.2">
      <c r="H10886" s="36"/>
    </row>
    <row r="10887" spans="8:8" s="32" customFormat="1" ht="12.75" customHeight="1" x14ac:dyDescent="0.2">
      <c r="H10887" s="36"/>
    </row>
    <row r="10888" spans="8:8" s="32" customFormat="1" ht="12.75" customHeight="1" x14ac:dyDescent="0.2">
      <c r="H10888" s="36"/>
    </row>
    <row r="10889" spans="8:8" s="32" customFormat="1" ht="12.75" customHeight="1" x14ac:dyDescent="0.2">
      <c r="H10889" s="36"/>
    </row>
    <row r="10890" spans="8:8" s="32" customFormat="1" ht="12.75" customHeight="1" x14ac:dyDescent="0.2">
      <c r="H10890" s="36"/>
    </row>
    <row r="10891" spans="8:8" s="32" customFormat="1" ht="12.75" customHeight="1" x14ac:dyDescent="0.2">
      <c r="H10891" s="36"/>
    </row>
    <row r="10892" spans="8:8" s="32" customFormat="1" ht="12.75" customHeight="1" x14ac:dyDescent="0.2">
      <c r="H10892" s="36"/>
    </row>
    <row r="10893" spans="8:8" s="32" customFormat="1" ht="12.75" customHeight="1" x14ac:dyDescent="0.2">
      <c r="H10893" s="36"/>
    </row>
    <row r="10894" spans="8:8" s="32" customFormat="1" ht="12.75" customHeight="1" x14ac:dyDescent="0.2">
      <c r="H10894" s="36"/>
    </row>
    <row r="10895" spans="8:8" s="32" customFormat="1" ht="12.75" customHeight="1" x14ac:dyDescent="0.2">
      <c r="H10895" s="36"/>
    </row>
    <row r="10896" spans="8:8" s="32" customFormat="1" ht="12.75" customHeight="1" x14ac:dyDescent="0.2">
      <c r="H10896" s="36"/>
    </row>
    <row r="10897" spans="8:8" s="32" customFormat="1" ht="12.75" customHeight="1" x14ac:dyDescent="0.2">
      <c r="H10897" s="36"/>
    </row>
    <row r="10898" spans="8:8" s="32" customFormat="1" ht="12.75" customHeight="1" x14ac:dyDescent="0.2">
      <c r="H10898" s="36"/>
    </row>
    <row r="10899" spans="8:8" s="32" customFormat="1" ht="12.75" customHeight="1" x14ac:dyDescent="0.2">
      <c r="H10899" s="36"/>
    </row>
    <row r="10900" spans="8:8" s="32" customFormat="1" ht="12.75" customHeight="1" x14ac:dyDescent="0.2">
      <c r="H10900" s="36"/>
    </row>
    <row r="10901" spans="8:8" s="32" customFormat="1" ht="12.75" customHeight="1" x14ac:dyDescent="0.2">
      <c r="H10901" s="36"/>
    </row>
    <row r="10902" spans="8:8" s="32" customFormat="1" ht="12.75" customHeight="1" x14ac:dyDescent="0.2">
      <c r="H10902" s="36"/>
    </row>
    <row r="10903" spans="8:8" s="32" customFormat="1" ht="12.75" customHeight="1" x14ac:dyDescent="0.2">
      <c r="H10903" s="36"/>
    </row>
    <row r="10904" spans="8:8" s="32" customFormat="1" ht="12.75" customHeight="1" x14ac:dyDescent="0.2">
      <c r="H10904" s="36"/>
    </row>
    <row r="10905" spans="8:8" s="32" customFormat="1" ht="12.75" customHeight="1" x14ac:dyDescent="0.2">
      <c r="H10905" s="36"/>
    </row>
    <row r="10906" spans="8:8" s="32" customFormat="1" ht="12.75" customHeight="1" x14ac:dyDescent="0.2">
      <c r="H10906" s="36"/>
    </row>
    <row r="10907" spans="8:8" s="32" customFormat="1" ht="12.75" customHeight="1" x14ac:dyDescent="0.2">
      <c r="H10907" s="36"/>
    </row>
    <row r="10908" spans="8:8" s="32" customFormat="1" ht="12.75" customHeight="1" x14ac:dyDescent="0.2">
      <c r="H10908" s="36"/>
    </row>
    <row r="10909" spans="8:8" s="32" customFormat="1" ht="12.75" customHeight="1" x14ac:dyDescent="0.2">
      <c r="H10909" s="36"/>
    </row>
    <row r="10910" spans="8:8" s="32" customFormat="1" ht="12.75" customHeight="1" x14ac:dyDescent="0.2">
      <c r="H10910" s="36"/>
    </row>
    <row r="10911" spans="8:8" s="32" customFormat="1" ht="12.75" customHeight="1" x14ac:dyDescent="0.2">
      <c r="H10911" s="36"/>
    </row>
    <row r="10912" spans="8:8" s="32" customFormat="1" ht="12.75" customHeight="1" x14ac:dyDescent="0.2">
      <c r="H10912" s="36"/>
    </row>
    <row r="10913" spans="8:8" s="32" customFormat="1" ht="12.75" customHeight="1" x14ac:dyDescent="0.2">
      <c r="H10913" s="36"/>
    </row>
    <row r="10914" spans="8:8" s="32" customFormat="1" ht="12.75" customHeight="1" x14ac:dyDescent="0.2">
      <c r="H10914" s="36"/>
    </row>
    <row r="10915" spans="8:8" s="32" customFormat="1" ht="12.75" customHeight="1" x14ac:dyDescent="0.2">
      <c r="H10915" s="36"/>
    </row>
    <row r="10916" spans="8:8" s="32" customFormat="1" ht="12.75" customHeight="1" x14ac:dyDescent="0.2">
      <c r="H10916" s="36"/>
    </row>
    <row r="10917" spans="8:8" s="32" customFormat="1" ht="12.75" customHeight="1" x14ac:dyDescent="0.2">
      <c r="H10917" s="36"/>
    </row>
    <row r="10918" spans="8:8" s="32" customFormat="1" ht="12.75" customHeight="1" x14ac:dyDescent="0.2">
      <c r="H10918" s="36"/>
    </row>
    <row r="10919" spans="8:8" s="32" customFormat="1" ht="12.75" customHeight="1" x14ac:dyDescent="0.2">
      <c r="H10919" s="36"/>
    </row>
    <row r="10920" spans="8:8" s="32" customFormat="1" ht="12.75" customHeight="1" x14ac:dyDescent="0.2">
      <c r="H10920" s="36"/>
    </row>
    <row r="10921" spans="8:8" s="32" customFormat="1" ht="12.75" customHeight="1" x14ac:dyDescent="0.2">
      <c r="H10921" s="36"/>
    </row>
    <row r="10922" spans="8:8" s="32" customFormat="1" ht="12.75" customHeight="1" x14ac:dyDescent="0.2">
      <c r="H10922" s="36"/>
    </row>
    <row r="10923" spans="8:8" s="32" customFormat="1" ht="12.75" customHeight="1" x14ac:dyDescent="0.2">
      <c r="H10923" s="36"/>
    </row>
    <row r="10924" spans="8:8" s="32" customFormat="1" ht="12.75" customHeight="1" x14ac:dyDescent="0.2">
      <c r="H10924" s="36"/>
    </row>
    <row r="10925" spans="8:8" s="32" customFormat="1" ht="12.75" customHeight="1" x14ac:dyDescent="0.2">
      <c r="H10925" s="36"/>
    </row>
    <row r="10926" spans="8:8" s="32" customFormat="1" ht="12.75" customHeight="1" x14ac:dyDescent="0.2">
      <c r="H10926" s="36"/>
    </row>
    <row r="10927" spans="8:8" s="32" customFormat="1" ht="12.75" customHeight="1" x14ac:dyDescent="0.2">
      <c r="H10927" s="36"/>
    </row>
    <row r="10928" spans="8:8" s="32" customFormat="1" ht="12.75" customHeight="1" x14ac:dyDescent="0.2">
      <c r="H10928" s="36"/>
    </row>
    <row r="10929" spans="8:8" s="32" customFormat="1" ht="12.75" customHeight="1" x14ac:dyDescent="0.2">
      <c r="H10929" s="36"/>
    </row>
    <row r="10930" spans="8:8" s="32" customFormat="1" ht="12.75" customHeight="1" x14ac:dyDescent="0.2">
      <c r="H10930" s="36"/>
    </row>
    <row r="10931" spans="8:8" s="32" customFormat="1" ht="12.75" customHeight="1" x14ac:dyDescent="0.2">
      <c r="H10931" s="36"/>
    </row>
    <row r="10932" spans="8:8" s="32" customFormat="1" ht="12.75" customHeight="1" x14ac:dyDescent="0.2">
      <c r="H10932" s="36"/>
    </row>
    <row r="10933" spans="8:8" s="32" customFormat="1" ht="12.75" customHeight="1" x14ac:dyDescent="0.2">
      <c r="H10933" s="36"/>
    </row>
    <row r="10934" spans="8:8" s="32" customFormat="1" ht="12.75" customHeight="1" x14ac:dyDescent="0.2">
      <c r="H10934" s="36"/>
    </row>
    <row r="10935" spans="8:8" s="32" customFormat="1" ht="12.75" customHeight="1" x14ac:dyDescent="0.2">
      <c r="H10935" s="36"/>
    </row>
    <row r="10936" spans="8:8" s="32" customFormat="1" ht="12.75" customHeight="1" x14ac:dyDescent="0.2">
      <c r="H10936" s="36"/>
    </row>
    <row r="10937" spans="8:8" s="32" customFormat="1" ht="12.75" customHeight="1" x14ac:dyDescent="0.2">
      <c r="H10937" s="36"/>
    </row>
    <row r="10938" spans="8:8" s="32" customFormat="1" ht="12.75" customHeight="1" x14ac:dyDescent="0.2">
      <c r="H10938" s="36"/>
    </row>
    <row r="10939" spans="8:8" s="32" customFormat="1" ht="12.75" customHeight="1" x14ac:dyDescent="0.2">
      <c r="H10939" s="36"/>
    </row>
    <row r="10940" spans="8:8" s="32" customFormat="1" ht="12.75" customHeight="1" x14ac:dyDescent="0.2">
      <c r="H10940" s="36"/>
    </row>
    <row r="10941" spans="8:8" s="32" customFormat="1" ht="12.75" customHeight="1" x14ac:dyDescent="0.2">
      <c r="H10941" s="36"/>
    </row>
    <row r="10942" spans="8:8" s="32" customFormat="1" ht="12.75" customHeight="1" x14ac:dyDescent="0.2">
      <c r="H10942" s="36"/>
    </row>
    <row r="10943" spans="8:8" s="32" customFormat="1" ht="12.75" customHeight="1" x14ac:dyDescent="0.2">
      <c r="H10943" s="36"/>
    </row>
    <row r="10944" spans="8:8" s="32" customFormat="1" ht="12.75" customHeight="1" x14ac:dyDescent="0.2">
      <c r="H10944" s="36"/>
    </row>
    <row r="10945" spans="8:8" s="32" customFormat="1" ht="12.75" customHeight="1" x14ac:dyDescent="0.2">
      <c r="H10945" s="36"/>
    </row>
    <row r="10946" spans="8:8" s="32" customFormat="1" ht="12.75" customHeight="1" x14ac:dyDescent="0.2">
      <c r="H10946" s="36"/>
    </row>
    <row r="10947" spans="8:8" s="32" customFormat="1" ht="12.75" customHeight="1" x14ac:dyDescent="0.2">
      <c r="H10947" s="36"/>
    </row>
    <row r="10948" spans="8:8" s="32" customFormat="1" ht="12.75" customHeight="1" x14ac:dyDescent="0.2">
      <c r="H10948" s="36"/>
    </row>
    <row r="10949" spans="8:8" s="32" customFormat="1" ht="12.75" customHeight="1" x14ac:dyDescent="0.2">
      <c r="H10949" s="36"/>
    </row>
    <row r="10950" spans="8:8" s="32" customFormat="1" ht="12.75" customHeight="1" x14ac:dyDescent="0.2">
      <c r="H10950" s="36"/>
    </row>
    <row r="10951" spans="8:8" s="32" customFormat="1" ht="12.75" customHeight="1" x14ac:dyDescent="0.2">
      <c r="H10951" s="36"/>
    </row>
    <row r="10952" spans="8:8" s="32" customFormat="1" ht="12.75" customHeight="1" x14ac:dyDescent="0.2">
      <c r="H10952" s="36"/>
    </row>
    <row r="10953" spans="8:8" s="32" customFormat="1" ht="12.75" customHeight="1" x14ac:dyDescent="0.2">
      <c r="H10953" s="36"/>
    </row>
    <row r="10954" spans="8:8" s="32" customFormat="1" ht="12.75" customHeight="1" x14ac:dyDescent="0.2">
      <c r="H10954" s="36"/>
    </row>
    <row r="10955" spans="8:8" s="32" customFormat="1" ht="12.75" customHeight="1" x14ac:dyDescent="0.2">
      <c r="H10955" s="36"/>
    </row>
    <row r="10956" spans="8:8" s="32" customFormat="1" ht="12.75" customHeight="1" x14ac:dyDescent="0.2">
      <c r="H10956" s="36"/>
    </row>
    <row r="10957" spans="8:8" s="32" customFormat="1" ht="12.75" customHeight="1" x14ac:dyDescent="0.2">
      <c r="H10957" s="36"/>
    </row>
    <row r="10958" spans="8:8" s="32" customFormat="1" ht="12.75" customHeight="1" x14ac:dyDescent="0.2">
      <c r="H10958" s="36"/>
    </row>
    <row r="10959" spans="8:8" s="32" customFormat="1" ht="12.75" customHeight="1" x14ac:dyDescent="0.2">
      <c r="H10959" s="36"/>
    </row>
    <row r="10960" spans="8:8" s="32" customFormat="1" ht="12.75" customHeight="1" x14ac:dyDescent="0.2">
      <c r="H10960" s="36"/>
    </row>
    <row r="10961" spans="8:8" s="32" customFormat="1" ht="12.75" customHeight="1" x14ac:dyDescent="0.2">
      <c r="H10961" s="36"/>
    </row>
    <row r="10962" spans="8:8" s="32" customFormat="1" ht="12.75" customHeight="1" x14ac:dyDescent="0.2">
      <c r="H10962" s="36"/>
    </row>
    <row r="10963" spans="8:8" s="32" customFormat="1" ht="12.75" customHeight="1" x14ac:dyDescent="0.2">
      <c r="H10963" s="36"/>
    </row>
    <row r="10964" spans="8:8" s="32" customFormat="1" ht="12.75" customHeight="1" x14ac:dyDescent="0.2">
      <c r="H10964" s="36"/>
    </row>
    <row r="10965" spans="8:8" s="32" customFormat="1" ht="12.75" customHeight="1" x14ac:dyDescent="0.2">
      <c r="H10965" s="36"/>
    </row>
    <row r="10966" spans="8:8" s="32" customFormat="1" ht="12.75" customHeight="1" x14ac:dyDescent="0.2">
      <c r="H10966" s="36"/>
    </row>
    <row r="10967" spans="8:8" s="32" customFormat="1" ht="12.75" customHeight="1" x14ac:dyDescent="0.2">
      <c r="H10967" s="36"/>
    </row>
    <row r="10968" spans="8:8" s="32" customFormat="1" ht="12.75" customHeight="1" x14ac:dyDescent="0.2">
      <c r="H10968" s="36"/>
    </row>
    <row r="10969" spans="8:8" s="32" customFormat="1" ht="12.75" customHeight="1" x14ac:dyDescent="0.2">
      <c r="H10969" s="36"/>
    </row>
    <row r="10970" spans="8:8" s="32" customFormat="1" ht="12.75" customHeight="1" x14ac:dyDescent="0.2">
      <c r="H10970" s="36"/>
    </row>
    <row r="10971" spans="8:8" s="32" customFormat="1" ht="12.75" customHeight="1" x14ac:dyDescent="0.2">
      <c r="H10971" s="36"/>
    </row>
    <row r="10972" spans="8:8" s="32" customFormat="1" ht="12.75" customHeight="1" x14ac:dyDescent="0.2">
      <c r="H10972" s="36"/>
    </row>
    <row r="10973" spans="8:8" s="32" customFormat="1" ht="12.75" customHeight="1" x14ac:dyDescent="0.2">
      <c r="H10973" s="36"/>
    </row>
    <row r="10974" spans="8:8" s="32" customFormat="1" ht="12.75" customHeight="1" x14ac:dyDescent="0.2">
      <c r="H10974" s="36"/>
    </row>
    <row r="10975" spans="8:8" s="32" customFormat="1" ht="12.75" customHeight="1" x14ac:dyDescent="0.2">
      <c r="H10975" s="36"/>
    </row>
    <row r="10976" spans="8:8" s="32" customFormat="1" ht="12.75" customHeight="1" x14ac:dyDescent="0.2">
      <c r="H10976" s="36"/>
    </row>
    <row r="10977" spans="8:8" s="32" customFormat="1" ht="12.75" customHeight="1" x14ac:dyDescent="0.2">
      <c r="H10977" s="36"/>
    </row>
    <row r="10978" spans="8:8" s="32" customFormat="1" ht="12.75" customHeight="1" x14ac:dyDescent="0.2">
      <c r="H10978" s="36"/>
    </row>
    <row r="10979" spans="8:8" s="32" customFormat="1" ht="12.75" customHeight="1" x14ac:dyDescent="0.2">
      <c r="H10979" s="36"/>
    </row>
    <row r="10980" spans="8:8" s="32" customFormat="1" ht="12.75" customHeight="1" x14ac:dyDescent="0.2">
      <c r="H10980" s="36"/>
    </row>
    <row r="10981" spans="8:8" s="32" customFormat="1" ht="12.75" customHeight="1" x14ac:dyDescent="0.2">
      <c r="H10981" s="36"/>
    </row>
    <row r="10982" spans="8:8" s="32" customFormat="1" ht="12.75" customHeight="1" x14ac:dyDescent="0.2">
      <c r="H10982" s="36"/>
    </row>
    <row r="10983" spans="8:8" s="32" customFormat="1" ht="12.75" customHeight="1" x14ac:dyDescent="0.2">
      <c r="H10983" s="36"/>
    </row>
    <row r="10984" spans="8:8" s="32" customFormat="1" ht="12.75" customHeight="1" x14ac:dyDescent="0.2">
      <c r="H10984" s="36"/>
    </row>
    <row r="10985" spans="8:8" s="32" customFormat="1" ht="12.75" customHeight="1" x14ac:dyDescent="0.2">
      <c r="H10985" s="36"/>
    </row>
    <row r="10986" spans="8:8" s="32" customFormat="1" ht="12.75" customHeight="1" x14ac:dyDescent="0.2">
      <c r="H10986" s="36"/>
    </row>
    <row r="10987" spans="8:8" s="32" customFormat="1" ht="12.75" customHeight="1" x14ac:dyDescent="0.2">
      <c r="H10987" s="36"/>
    </row>
    <row r="10988" spans="8:8" s="32" customFormat="1" ht="12.75" customHeight="1" x14ac:dyDescent="0.2">
      <c r="H10988" s="36"/>
    </row>
    <row r="10989" spans="8:8" s="32" customFormat="1" ht="12.75" customHeight="1" x14ac:dyDescent="0.2">
      <c r="H10989" s="36"/>
    </row>
    <row r="10990" spans="8:8" s="32" customFormat="1" ht="12.75" customHeight="1" x14ac:dyDescent="0.2">
      <c r="H10990" s="36"/>
    </row>
    <row r="10991" spans="8:8" s="32" customFormat="1" ht="12.75" customHeight="1" x14ac:dyDescent="0.2">
      <c r="H10991" s="36"/>
    </row>
    <row r="10992" spans="8:8" s="32" customFormat="1" ht="12.75" customHeight="1" x14ac:dyDescent="0.2">
      <c r="H10992" s="36"/>
    </row>
  </sheetData>
  <sheetProtection algorithmName="SHA-512" hashValue="4ICr3enCpuwhjruNtBWvBlXxplKmQzLA2NO7V1pJFQv1hRY1qvd2m3ABf+8IOqhkbYgcExxPaPU/4SIsfwOc3g==" saltValue="OG7qsJuUSKHLEuNSVOYxkw=="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55</v>
      </c>
      <c r="C2" s="291" t="s">
        <v>56</v>
      </c>
      <c r="D2" s="280"/>
      <c r="E2" s="280"/>
      <c r="F2" s="280"/>
      <c r="G2" s="26" t="s">
        <v>15</v>
      </c>
      <c r="H2" s="34"/>
      <c r="O2" s="8" t="s">
        <v>3363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04</v>
      </c>
      <c r="H6" s="35"/>
    </row>
    <row r="7" spans="1:16" ht="15.6" customHeight="1" x14ac:dyDescent="0.25">
      <c r="B7" s="281" t="str">
        <f>C2</f>
        <v xml:space="preserve">Přípojka NN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3685</v>
      </c>
      <c r="B14" s="127" t="s">
        <v>56</v>
      </c>
      <c r="C14" s="126"/>
      <c r="D14" s="126"/>
      <c r="E14" s="126"/>
      <c r="F14" s="126"/>
      <c r="G14" s="128"/>
      <c r="H14" s="130">
        <f>'IO 04 D.5.05 Pol'!G101</f>
        <v>0</v>
      </c>
      <c r="I14" s="32"/>
      <c r="J14" s="32"/>
      <c r="O14">
        <f>'IO 04 D.5.05 Pol'!AN6</f>
        <v>0</v>
      </c>
      <c r="P14">
        <f>'IO 04 D.5.05 Pol'!AO6</f>
        <v>0</v>
      </c>
    </row>
    <row r="15" spans="1:16" ht="12.75" customHeight="1" thickBot="1" x14ac:dyDescent="0.25">
      <c r="A15" s="136"/>
      <c r="B15" s="137" t="s">
        <v>263</v>
      </c>
      <c r="C15" s="138"/>
      <c r="D15" s="139" t="str">
        <f>B2</f>
        <v>IO 04</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3685</v>
      </c>
      <c r="E17" s="292" t="s">
        <v>3749</v>
      </c>
      <c r="F17" s="292"/>
      <c r="G17" s="292"/>
      <c r="H17" s="292"/>
      <c r="I17" s="32"/>
      <c r="J17" s="32"/>
      <c r="BC17" s="232" t="str">
        <f>E17</f>
        <v>Přípojka NN</v>
      </c>
    </row>
    <row r="18" spans="1:55" ht="12.75" customHeight="1" x14ac:dyDescent="0.2">
      <c r="A18" s="131" t="s">
        <v>341</v>
      </c>
      <c r="B18" s="132"/>
      <c r="C18" s="133"/>
      <c r="D18" s="133"/>
      <c r="E18" s="133"/>
      <c r="F18" s="133"/>
      <c r="G18" s="134"/>
      <c r="H18" s="135" t="s">
        <v>261</v>
      </c>
      <c r="I18" s="32"/>
      <c r="J18" s="32"/>
    </row>
    <row r="19" spans="1:55" ht="12.75" customHeight="1" x14ac:dyDescent="0.2">
      <c r="A19" s="129" t="s">
        <v>159</v>
      </c>
      <c r="B19" s="127" t="s">
        <v>121</v>
      </c>
      <c r="C19" s="126"/>
      <c r="D19" s="126"/>
      <c r="E19" s="126"/>
      <c r="F19" s="126"/>
      <c r="G19" s="128"/>
      <c r="H19" s="233">
        <f>'IO 04 D.5.05 Pol'!F9</f>
        <v>0</v>
      </c>
      <c r="I19" s="32"/>
      <c r="J19" s="32"/>
    </row>
    <row r="20" spans="1:55" ht="12.75" customHeight="1" x14ac:dyDescent="0.2">
      <c r="A20" s="129" t="s">
        <v>160</v>
      </c>
      <c r="B20" s="127" t="s">
        <v>131</v>
      </c>
      <c r="C20" s="126"/>
      <c r="D20" s="126"/>
      <c r="E20" s="126"/>
      <c r="F20" s="126"/>
      <c r="G20" s="128"/>
      <c r="H20" s="233">
        <f>'IO 04 D.5.05 Pol'!F18</f>
        <v>0</v>
      </c>
      <c r="I20" s="32"/>
      <c r="J20" s="32"/>
    </row>
    <row r="21" spans="1:55" ht="12.75" customHeight="1" x14ac:dyDescent="0.2">
      <c r="A21" s="129" t="s">
        <v>161</v>
      </c>
      <c r="B21" s="127" t="s">
        <v>135</v>
      </c>
      <c r="C21" s="126"/>
      <c r="D21" s="126"/>
      <c r="E21" s="126"/>
      <c r="F21" s="126"/>
      <c r="G21" s="128"/>
      <c r="H21" s="233">
        <f>'IO 04 D.5.05 Pol'!F23</f>
        <v>0</v>
      </c>
      <c r="I21" s="32"/>
      <c r="J21" s="32"/>
    </row>
    <row r="22" spans="1:55" ht="12.75" customHeight="1" x14ac:dyDescent="0.2">
      <c r="A22" s="129" t="s">
        <v>162</v>
      </c>
      <c r="B22" s="127" t="s">
        <v>139</v>
      </c>
      <c r="C22" s="126"/>
      <c r="D22" s="126"/>
      <c r="E22" s="126"/>
      <c r="F22" s="126"/>
      <c r="G22" s="128"/>
      <c r="H22" s="233">
        <f>'IO 04 D.5.05 Pol'!F28</f>
        <v>0</v>
      </c>
      <c r="I22" s="32"/>
      <c r="J22" s="32"/>
    </row>
    <row r="23" spans="1:55" ht="12.75" customHeight="1" x14ac:dyDescent="0.2">
      <c r="A23" s="129" t="s">
        <v>163</v>
      </c>
      <c r="B23" s="127" t="s">
        <v>141</v>
      </c>
      <c r="C23" s="126"/>
      <c r="D23" s="126"/>
      <c r="E23" s="126"/>
      <c r="F23" s="126"/>
      <c r="G23" s="128"/>
      <c r="H23" s="233">
        <f>'IO 04 D.5.05 Pol'!F41</f>
        <v>0</v>
      </c>
      <c r="I23" s="32"/>
      <c r="J23" s="32"/>
    </row>
    <row r="24" spans="1:55" ht="12.75" customHeight="1" x14ac:dyDescent="0.2">
      <c r="A24" s="129" t="s">
        <v>164</v>
      </c>
      <c r="B24" s="127" t="s">
        <v>123</v>
      </c>
      <c r="C24" s="126"/>
      <c r="D24" s="126"/>
      <c r="E24" s="126"/>
      <c r="F24" s="126"/>
      <c r="G24" s="128"/>
      <c r="H24" s="233">
        <f>'IO 04 D.5.05 Pol'!F46</f>
        <v>0</v>
      </c>
      <c r="I24" s="32"/>
      <c r="J24" s="32"/>
    </row>
    <row r="25" spans="1:55" ht="12.75" customHeight="1" x14ac:dyDescent="0.2">
      <c r="A25" s="129" t="s">
        <v>165</v>
      </c>
      <c r="B25" s="127" t="s">
        <v>125</v>
      </c>
      <c r="C25" s="126"/>
      <c r="D25" s="126"/>
      <c r="E25" s="126"/>
      <c r="F25" s="126"/>
      <c r="G25" s="128"/>
      <c r="H25" s="233">
        <f>'IO 04 D.5.05 Pol'!F77</f>
        <v>0</v>
      </c>
      <c r="I25" s="32"/>
      <c r="J25" s="32"/>
    </row>
    <row r="26" spans="1:55" ht="12.75" customHeight="1" x14ac:dyDescent="0.2">
      <c r="A26" s="129" t="s">
        <v>166</v>
      </c>
      <c r="B26" s="127" t="s">
        <v>127</v>
      </c>
      <c r="C26" s="126"/>
      <c r="D26" s="126"/>
      <c r="E26" s="126"/>
      <c r="F26" s="126"/>
      <c r="G26" s="128"/>
      <c r="H26" s="233">
        <f>'IO 04 D.5.05 Pol'!F94</f>
        <v>0</v>
      </c>
      <c r="I26" s="32"/>
      <c r="J26" s="32"/>
    </row>
    <row r="27" spans="1:55" ht="12.75" customHeight="1" thickBot="1" x14ac:dyDescent="0.25">
      <c r="A27" s="136"/>
      <c r="B27" s="137" t="s">
        <v>342</v>
      </c>
      <c r="C27" s="138"/>
      <c r="D27" s="139" t="str">
        <f>D17</f>
        <v>D.5.05</v>
      </c>
      <c r="E27" s="138"/>
      <c r="F27" s="138"/>
      <c r="G27" s="140"/>
      <c r="H27" s="234">
        <f>SUM(H19:H26)</f>
        <v>0</v>
      </c>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iy/5j4AP5m0wLFDsXNkvkNGOXtcXNaGx4YcfJfxFCF3SIAA8ajP4jQuWGfY17W6FXenf0Qp528813g62PpfWnQ==" saltValue="UX9jbphezUgTnKdO55vzf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55</v>
      </c>
      <c r="C3" s="169" t="s">
        <v>56</v>
      </c>
      <c r="D3" s="147"/>
      <c r="E3" s="146"/>
      <c r="F3" s="146"/>
      <c r="G3" s="149"/>
      <c r="AC3" s="8" t="s">
        <v>3363</v>
      </c>
    </row>
    <row r="4" spans="1:60" ht="13.5" thickBot="1" x14ac:dyDescent="0.25">
      <c r="A4" s="156" t="s">
        <v>31</v>
      </c>
      <c r="B4" s="157" t="s">
        <v>3685</v>
      </c>
      <c r="C4" s="170" t="s">
        <v>56</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SUMIF(AM8:AM101,AN5,G8:G101)</f>
        <v>0</v>
      </c>
      <c r="AO6">
        <f>SUMIF(AM8:AM101,AO5,G8:G101)</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159</v>
      </c>
      <c r="C9" s="201" t="s">
        <v>121</v>
      </c>
      <c r="D9" s="180"/>
      <c r="E9" s="185"/>
      <c r="F9" s="304">
        <f>SUM(G10:G17)</f>
        <v>0</v>
      </c>
      <c r="G9" s="305"/>
      <c r="H9" s="191"/>
      <c r="I9" s="191">
        <f>SUM(I10:I17)</f>
        <v>0</v>
      </c>
      <c r="J9" s="191"/>
      <c r="K9" s="191">
        <f>SUM(K10:K17)</f>
        <v>0</v>
      </c>
      <c r="L9" s="191"/>
      <c r="M9" s="191">
        <f>SUM(M10:M17)</f>
        <v>0</v>
      </c>
      <c r="N9" s="192"/>
      <c r="O9" s="220"/>
      <c r="AE9" t="s">
        <v>277</v>
      </c>
    </row>
    <row r="10" spans="1:60" ht="33.75" outlineLevel="1" x14ac:dyDescent="0.2">
      <c r="A10" s="217">
        <v>1</v>
      </c>
      <c r="B10" s="176" t="s">
        <v>3686</v>
      </c>
      <c r="C10" s="202" t="s">
        <v>3687</v>
      </c>
      <c r="D10" s="181" t="s">
        <v>759</v>
      </c>
      <c r="E10" s="186">
        <v>1</v>
      </c>
      <c r="F10" s="193"/>
      <c r="G10" s="194">
        <f>ROUND(E10*F10,2)</f>
        <v>0</v>
      </c>
      <c r="H10" s="194">
        <v>21</v>
      </c>
      <c r="I10" s="194">
        <f>G10*(1+H10/100)</f>
        <v>0</v>
      </c>
      <c r="J10" s="194">
        <v>0</v>
      </c>
      <c r="K10" s="194">
        <f>ROUND(E10*J10,2)</f>
        <v>0</v>
      </c>
      <c r="L10" s="194">
        <v>0</v>
      </c>
      <c r="M10" s="194">
        <f>ROUND(E10*L10,2)</f>
        <v>0</v>
      </c>
      <c r="N10" s="195"/>
      <c r="O10" s="221" t="s">
        <v>295</v>
      </c>
      <c r="P10" s="32"/>
      <c r="Q10" s="32"/>
      <c r="R10" s="32"/>
      <c r="S10" s="32"/>
      <c r="T10" s="32"/>
      <c r="U10" s="32"/>
      <c r="V10" s="32"/>
      <c r="W10" s="32"/>
      <c r="X10" s="32"/>
      <c r="Y10" s="32"/>
      <c r="Z10" s="32"/>
      <c r="AA10" s="32"/>
      <c r="AB10" s="32"/>
      <c r="AC10" s="32"/>
      <c r="AD10" s="32"/>
      <c r="AE10" s="32" t="s">
        <v>384</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ht="45" outlineLevel="1" x14ac:dyDescent="0.2">
      <c r="A11" s="218"/>
      <c r="B11" s="177"/>
      <c r="C11" s="203" t="s">
        <v>3688</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284</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ht="33.75" outlineLevel="1" x14ac:dyDescent="0.2">
      <c r="A13" s="217">
        <v>2</v>
      </c>
      <c r="B13" s="176" t="s">
        <v>3689</v>
      </c>
      <c r="C13" s="202" t="s">
        <v>3690</v>
      </c>
      <c r="D13" s="181" t="s">
        <v>759</v>
      </c>
      <c r="E13" s="186">
        <v>1</v>
      </c>
      <c r="F13" s="193"/>
      <c r="G13" s="194">
        <f>ROUND(E13*F13,2)</f>
        <v>0</v>
      </c>
      <c r="H13" s="194">
        <v>21</v>
      </c>
      <c r="I13" s="194">
        <f>G13*(1+H13/100)</f>
        <v>0</v>
      </c>
      <c r="J13" s="194">
        <v>0</v>
      </c>
      <c r="K13" s="194">
        <f>ROUND(E13*J13,2)</f>
        <v>0</v>
      </c>
      <c r="L13" s="194">
        <v>0</v>
      </c>
      <c r="M13" s="194">
        <f>ROUND(E13*L13,2)</f>
        <v>0</v>
      </c>
      <c r="N13" s="195"/>
      <c r="O13" s="221" t="s">
        <v>295</v>
      </c>
      <c r="P13" s="32"/>
      <c r="Q13" s="32"/>
      <c r="R13" s="32"/>
      <c r="S13" s="32"/>
      <c r="T13" s="32"/>
      <c r="U13" s="32"/>
      <c r="V13" s="32"/>
      <c r="W13" s="32"/>
      <c r="X13" s="32"/>
      <c r="Y13" s="32"/>
      <c r="Z13" s="32"/>
      <c r="AA13" s="32"/>
      <c r="AB13" s="32"/>
      <c r="AC13" s="32"/>
      <c r="AD13" s="32"/>
      <c r="AE13" s="32" t="s">
        <v>384</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ht="22.5" outlineLevel="1" x14ac:dyDescent="0.2">
      <c r="A14" s="218"/>
      <c r="B14" s="177"/>
      <c r="C14" s="203" t="s">
        <v>3691</v>
      </c>
      <c r="D14" s="182"/>
      <c r="E14" s="187"/>
      <c r="F14" s="196"/>
      <c r="G14" s="196"/>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284</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7">
        <v>3</v>
      </c>
      <c r="B16" s="176" t="s">
        <v>3692</v>
      </c>
      <c r="C16" s="202" t="s">
        <v>3693</v>
      </c>
      <c r="D16" s="181" t="s">
        <v>759</v>
      </c>
      <c r="E16" s="186">
        <v>1</v>
      </c>
      <c r="F16" s="193"/>
      <c r="G16" s="194">
        <f>ROUND(E16*F16,2)</f>
        <v>0</v>
      </c>
      <c r="H16" s="194">
        <v>21</v>
      </c>
      <c r="I16" s="194">
        <f>G16*(1+H16/100)</f>
        <v>0</v>
      </c>
      <c r="J16" s="194">
        <v>0</v>
      </c>
      <c r="K16" s="194">
        <f>ROUND(E16*J16,2)</f>
        <v>0</v>
      </c>
      <c r="L16" s="194">
        <v>0</v>
      </c>
      <c r="M16" s="194">
        <f>ROUND(E16*L16,2)</f>
        <v>0</v>
      </c>
      <c r="N16" s="195"/>
      <c r="O16" s="221" t="s">
        <v>295</v>
      </c>
      <c r="P16" s="32"/>
      <c r="Q16" s="32"/>
      <c r="R16" s="32"/>
      <c r="S16" s="32"/>
      <c r="T16" s="32"/>
      <c r="U16" s="32"/>
      <c r="V16" s="32"/>
      <c r="W16" s="32"/>
      <c r="X16" s="32"/>
      <c r="Y16" s="32"/>
      <c r="Z16" s="32"/>
      <c r="AA16" s="32"/>
      <c r="AB16" s="32"/>
      <c r="AC16" s="32"/>
      <c r="AD16" s="32"/>
      <c r="AE16" s="32" t="s">
        <v>384</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x14ac:dyDescent="0.2">
      <c r="A18" s="216" t="s">
        <v>276</v>
      </c>
      <c r="B18" s="175" t="s">
        <v>160</v>
      </c>
      <c r="C18" s="201" t="s">
        <v>131</v>
      </c>
      <c r="D18" s="180"/>
      <c r="E18" s="185"/>
      <c r="F18" s="304">
        <f>SUM(G19:G22)</f>
        <v>0</v>
      </c>
      <c r="G18" s="305"/>
      <c r="H18" s="191"/>
      <c r="I18" s="191">
        <f>SUM(I19:I22)</f>
        <v>0</v>
      </c>
      <c r="J18" s="191"/>
      <c r="K18" s="191">
        <f>SUM(K19:K22)</f>
        <v>0</v>
      </c>
      <c r="L18" s="191"/>
      <c r="M18" s="191">
        <f>SUM(M19:M22)</f>
        <v>0</v>
      </c>
      <c r="N18" s="192"/>
      <c r="O18" s="220"/>
      <c r="AE18" t="s">
        <v>277</v>
      </c>
    </row>
    <row r="19" spans="1:60" outlineLevel="1" x14ac:dyDescent="0.2">
      <c r="A19" s="217">
        <v>4</v>
      </c>
      <c r="B19" s="176" t="s">
        <v>3694</v>
      </c>
      <c r="C19" s="202" t="s">
        <v>3695</v>
      </c>
      <c r="D19" s="181" t="s">
        <v>560</v>
      </c>
      <c r="E19" s="186">
        <v>880</v>
      </c>
      <c r="F19" s="193"/>
      <c r="G19" s="194">
        <f>ROUND(E19*F19,2)</f>
        <v>0</v>
      </c>
      <c r="H19" s="194">
        <v>21</v>
      </c>
      <c r="I19" s="194">
        <f>G19*(1+H19/100)</f>
        <v>0</v>
      </c>
      <c r="J19" s="194">
        <v>0</v>
      </c>
      <c r="K19" s="194">
        <f>ROUND(E19*J19,2)</f>
        <v>0</v>
      </c>
      <c r="L19" s="194">
        <v>0</v>
      </c>
      <c r="M19" s="194">
        <f>ROUND(E19*L19,2)</f>
        <v>0</v>
      </c>
      <c r="N19" s="195"/>
      <c r="O19" s="221" t="s">
        <v>295</v>
      </c>
      <c r="P19" s="32"/>
      <c r="Q19" s="32"/>
      <c r="R19" s="32"/>
      <c r="S19" s="32"/>
      <c r="T19" s="32"/>
      <c r="U19" s="32"/>
      <c r="V19" s="32"/>
      <c r="W19" s="32"/>
      <c r="X19" s="32"/>
      <c r="Y19" s="32"/>
      <c r="Z19" s="32"/>
      <c r="AA19" s="32"/>
      <c r="AB19" s="32"/>
      <c r="AC19" s="32"/>
      <c r="AD19" s="32"/>
      <c r="AE19" s="32" t="s">
        <v>384</v>
      </c>
      <c r="AF19" s="32"/>
      <c r="AG19" s="32"/>
      <c r="AH19" s="32"/>
      <c r="AI19" s="32"/>
      <c r="AJ19" s="32"/>
      <c r="AK19" s="32"/>
      <c r="AL19" s="32"/>
      <c r="AM19" s="32">
        <v>21</v>
      </c>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5</v>
      </c>
      <c r="B21" s="176" t="s">
        <v>3696</v>
      </c>
      <c r="C21" s="202" t="s">
        <v>3697</v>
      </c>
      <c r="D21" s="181" t="s">
        <v>759</v>
      </c>
      <c r="E21" s="186">
        <v>2</v>
      </c>
      <c r="F21" s="193"/>
      <c r="G21" s="194">
        <f>ROUND(E21*F21,2)</f>
        <v>0</v>
      </c>
      <c r="H21" s="194">
        <v>21</v>
      </c>
      <c r="I21" s="194">
        <f>G21*(1+H21/100)</f>
        <v>0</v>
      </c>
      <c r="J21" s="194">
        <v>0</v>
      </c>
      <c r="K21" s="194">
        <f>ROUND(E21*J21,2)</f>
        <v>0</v>
      </c>
      <c r="L21" s="194">
        <v>0</v>
      </c>
      <c r="M21" s="194">
        <f>ROUND(E21*L21,2)</f>
        <v>0</v>
      </c>
      <c r="N21" s="195"/>
      <c r="O21" s="221" t="s">
        <v>295</v>
      </c>
      <c r="P21" s="32"/>
      <c r="Q21" s="32"/>
      <c r="R21" s="32"/>
      <c r="S21" s="32"/>
      <c r="T21" s="32"/>
      <c r="U21" s="32"/>
      <c r="V21" s="32"/>
      <c r="W21" s="32"/>
      <c r="X21" s="32"/>
      <c r="Y21" s="32"/>
      <c r="Z21" s="32"/>
      <c r="AA21" s="32"/>
      <c r="AB21" s="32"/>
      <c r="AC21" s="32"/>
      <c r="AD21" s="32"/>
      <c r="AE21" s="32" t="s">
        <v>384</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93"/>
      <c r="D22" s="294"/>
      <c r="E22" s="295"/>
      <c r="F22" s="296"/>
      <c r="G22" s="297"/>
      <c r="H22" s="194"/>
      <c r="I22" s="194"/>
      <c r="J22" s="194"/>
      <c r="K22" s="194"/>
      <c r="L22" s="194"/>
      <c r="M22" s="194"/>
      <c r="N22" s="195"/>
      <c r="O22" s="221"/>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16" t="s">
        <v>276</v>
      </c>
      <c r="B23" s="175" t="s">
        <v>161</v>
      </c>
      <c r="C23" s="201" t="s">
        <v>135</v>
      </c>
      <c r="D23" s="180"/>
      <c r="E23" s="185"/>
      <c r="F23" s="304">
        <f>SUM(G24:G27)</f>
        <v>0</v>
      </c>
      <c r="G23" s="305"/>
      <c r="H23" s="191"/>
      <c r="I23" s="191">
        <f>SUM(I24:I27)</f>
        <v>0</v>
      </c>
      <c r="J23" s="191"/>
      <c r="K23" s="191">
        <f>SUM(K24:K27)</f>
        <v>0</v>
      </c>
      <c r="L23" s="191"/>
      <c r="M23" s="191">
        <f>SUM(M24:M27)</f>
        <v>0</v>
      </c>
      <c r="N23" s="192"/>
      <c r="O23" s="220"/>
      <c r="AE23" t="s">
        <v>277</v>
      </c>
    </row>
    <row r="24" spans="1:60" outlineLevel="1" x14ac:dyDescent="0.2">
      <c r="A24" s="217">
        <v>6</v>
      </c>
      <c r="B24" s="176" t="s">
        <v>3698</v>
      </c>
      <c r="C24" s="202" t="s">
        <v>2774</v>
      </c>
      <c r="D24" s="181" t="s">
        <v>560</v>
      </c>
      <c r="E24" s="186">
        <v>15</v>
      </c>
      <c r="F24" s="193"/>
      <c r="G24" s="194">
        <f>ROUND(E24*F24,2)</f>
        <v>0</v>
      </c>
      <c r="H24" s="194">
        <v>21</v>
      </c>
      <c r="I24" s="194">
        <f>G24*(1+H24/100)</f>
        <v>0</v>
      </c>
      <c r="J24" s="194">
        <v>0</v>
      </c>
      <c r="K24" s="194">
        <f>ROUND(E24*J24,2)</f>
        <v>0</v>
      </c>
      <c r="L24" s="194">
        <v>0</v>
      </c>
      <c r="M24" s="194">
        <f>ROUND(E24*L24,2)</f>
        <v>0</v>
      </c>
      <c r="N24" s="195"/>
      <c r="O24" s="221" t="s">
        <v>295</v>
      </c>
      <c r="P24" s="32"/>
      <c r="Q24" s="32"/>
      <c r="R24" s="32"/>
      <c r="S24" s="32"/>
      <c r="T24" s="32"/>
      <c r="U24" s="32"/>
      <c r="V24" s="32"/>
      <c r="W24" s="32"/>
      <c r="X24" s="32"/>
      <c r="Y24" s="32"/>
      <c r="Z24" s="32"/>
      <c r="AA24" s="32"/>
      <c r="AB24" s="32"/>
      <c r="AC24" s="32"/>
      <c r="AD24" s="32"/>
      <c r="AE24" s="32" t="s">
        <v>384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7</v>
      </c>
      <c r="B26" s="176" t="s">
        <v>3699</v>
      </c>
      <c r="C26" s="202" t="s">
        <v>3700</v>
      </c>
      <c r="D26" s="181" t="s">
        <v>560</v>
      </c>
      <c r="E26" s="186">
        <v>50</v>
      </c>
      <c r="F26" s="193"/>
      <c r="G26" s="194">
        <f>ROUND(E26*F26,2)</f>
        <v>0</v>
      </c>
      <c r="H26" s="194">
        <v>21</v>
      </c>
      <c r="I26" s="194">
        <f>G26*(1+H26/100)</f>
        <v>0</v>
      </c>
      <c r="J26" s="194">
        <v>0</v>
      </c>
      <c r="K26" s="194">
        <f>ROUND(E26*J26,2)</f>
        <v>0</v>
      </c>
      <c r="L26" s="194">
        <v>0</v>
      </c>
      <c r="M26" s="194">
        <f>ROUND(E26*L26,2)</f>
        <v>0</v>
      </c>
      <c r="N26" s="195"/>
      <c r="O26" s="221" t="s">
        <v>295</v>
      </c>
      <c r="P26" s="32"/>
      <c r="Q26" s="32"/>
      <c r="R26" s="32"/>
      <c r="S26" s="32"/>
      <c r="T26" s="32"/>
      <c r="U26" s="32"/>
      <c r="V26" s="32"/>
      <c r="W26" s="32"/>
      <c r="X26" s="32"/>
      <c r="Y26" s="32"/>
      <c r="Z26" s="32"/>
      <c r="AA26" s="32"/>
      <c r="AB26" s="32"/>
      <c r="AC26" s="32"/>
      <c r="AD26" s="32"/>
      <c r="AE26" s="32" t="s">
        <v>384</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x14ac:dyDescent="0.2">
      <c r="A28" s="216" t="s">
        <v>276</v>
      </c>
      <c r="B28" s="175" t="s">
        <v>162</v>
      </c>
      <c r="C28" s="201" t="s">
        <v>139</v>
      </c>
      <c r="D28" s="180"/>
      <c r="E28" s="185"/>
      <c r="F28" s="304">
        <f>SUM(G29:G40)</f>
        <v>0</v>
      </c>
      <c r="G28" s="305"/>
      <c r="H28" s="191"/>
      <c r="I28" s="191">
        <f>SUM(I29:I40)</f>
        <v>0</v>
      </c>
      <c r="J28" s="191"/>
      <c r="K28" s="191">
        <f>SUM(K29:K40)</f>
        <v>0</v>
      </c>
      <c r="L28" s="191"/>
      <c r="M28" s="191">
        <f>SUM(M29:M40)</f>
        <v>0</v>
      </c>
      <c r="N28" s="192"/>
      <c r="O28" s="220"/>
      <c r="AE28" t="s">
        <v>277</v>
      </c>
    </row>
    <row r="29" spans="1:60" outlineLevel="1" x14ac:dyDescent="0.2">
      <c r="A29" s="217">
        <v>8</v>
      </c>
      <c r="B29" s="176" t="s">
        <v>3701</v>
      </c>
      <c r="C29" s="202" t="s">
        <v>2870</v>
      </c>
      <c r="D29" s="181" t="s">
        <v>759</v>
      </c>
      <c r="E29" s="186">
        <v>16</v>
      </c>
      <c r="F29" s="193"/>
      <c r="G29" s="194">
        <f>ROUND(E29*F29,2)</f>
        <v>0</v>
      </c>
      <c r="H29" s="194">
        <v>21</v>
      </c>
      <c r="I29" s="194">
        <f>G29*(1+H29/100)</f>
        <v>0</v>
      </c>
      <c r="J29" s="194">
        <v>0</v>
      </c>
      <c r="K29" s="194">
        <f>ROUND(E29*J29,2)</f>
        <v>0</v>
      </c>
      <c r="L29" s="194">
        <v>0</v>
      </c>
      <c r="M29" s="194">
        <f>ROUND(E29*L29,2)</f>
        <v>0</v>
      </c>
      <c r="N29" s="195"/>
      <c r="O29" s="221" t="s">
        <v>295</v>
      </c>
      <c r="P29" s="32"/>
      <c r="Q29" s="32"/>
      <c r="R29" s="32"/>
      <c r="S29" s="32"/>
      <c r="T29" s="32"/>
      <c r="U29" s="32"/>
      <c r="V29" s="32"/>
      <c r="W29" s="32"/>
      <c r="X29" s="32"/>
      <c r="Y29" s="32"/>
      <c r="Z29" s="32"/>
      <c r="AA29" s="32"/>
      <c r="AB29" s="32"/>
      <c r="AC29" s="32"/>
      <c r="AD29" s="32"/>
      <c r="AE29" s="32" t="s">
        <v>384</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9</v>
      </c>
      <c r="B31" s="176" t="s">
        <v>3702</v>
      </c>
      <c r="C31" s="202" t="s">
        <v>2872</v>
      </c>
      <c r="D31" s="181" t="s">
        <v>759</v>
      </c>
      <c r="E31" s="186">
        <v>4</v>
      </c>
      <c r="F31" s="193"/>
      <c r="G31" s="194">
        <f>ROUND(E31*F31,2)</f>
        <v>0</v>
      </c>
      <c r="H31" s="194">
        <v>21</v>
      </c>
      <c r="I31" s="194">
        <f>G31*(1+H31/100)</f>
        <v>0</v>
      </c>
      <c r="J31" s="194">
        <v>0</v>
      </c>
      <c r="K31" s="194">
        <f>ROUND(E31*J31,2)</f>
        <v>0</v>
      </c>
      <c r="L31" s="194">
        <v>0</v>
      </c>
      <c r="M31" s="194">
        <f>ROUND(E31*L31,2)</f>
        <v>0</v>
      </c>
      <c r="N31" s="195"/>
      <c r="O31" s="221" t="s">
        <v>295</v>
      </c>
      <c r="P31" s="32"/>
      <c r="Q31" s="32"/>
      <c r="R31" s="32"/>
      <c r="S31" s="32"/>
      <c r="T31" s="32"/>
      <c r="U31" s="32"/>
      <c r="V31" s="32"/>
      <c r="W31" s="32"/>
      <c r="X31" s="32"/>
      <c r="Y31" s="32"/>
      <c r="Z31" s="32"/>
      <c r="AA31" s="32"/>
      <c r="AB31" s="32"/>
      <c r="AC31" s="32"/>
      <c r="AD31" s="32"/>
      <c r="AE31" s="32" t="s">
        <v>384</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10</v>
      </c>
      <c r="B33" s="176" t="s">
        <v>3703</v>
      </c>
      <c r="C33" s="202" t="s">
        <v>2882</v>
      </c>
      <c r="D33" s="181" t="s">
        <v>560</v>
      </c>
      <c r="E33" s="186">
        <v>20</v>
      </c>
      <c r="F33" s="193"/>
      <c r="G33" s="194">
        <f>ROUND(E33*F33,2)</f>
        <v>0</v>
      </c>
      <c r="H33" s="194">
        <v>21</v>
      </c>
      <c r="I33" s="194">
        <f>G33*(1+H33/100)</f>
        <v>0</v>
      </c>
      <c r="J33" s="194">
        <v>0</v>
      </c>
      <c r="K33" s="194">
        <f>ROUND(E33*J33,2)</f>
        <v>0</v>
      </c>
      <c r="L33" s="194">
        <v>0</v>
      </c>
      <c r="M33" s="194">
        <f>ROUND(E33*L33,2)</f>
        <v>0</v>
      </c>
      <c r="N33" s="195"/>
      <c r="O33" s="221" t="s">
        <v>295</v>
      </c>
      <c r="P33" s="32"/>
      <c r="Q33" s="32"/>
      <c r="R33" s="32"/>
      <c r="S33" s="32"/>
      <c r="T33" s="32"/>
      <c r="U33" s="32"/>
      <c r="V33" s="32"/>
      <c r="W33" s="32"/>
      <c r="X33" s="32"/>
      <c r="Y33" s="32"/>
      <c r="Z33" s="32"/>
      <c r="AA33" s="32"/>
      <c r="AB33" s="32"/>
      <c r="AC33" s="32"/>
      <c r="AD33" s="32"/>
      <c r="AE33" s="32" t="s">
        <v>384</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11</v>
      </c>
      <c r="B35" s="176" t="s">
        <v>3704</v>
      </c>
      <c r="C35" s="202" t="s">
        <v>2884</v>
      </c>
      <c r="D35" s="181" t="s">
        <v>560</v>
      </c>
      <c r="E35" s="186">
        <v>260</v>
      </c>
      <c r="F35" s="193"/>
      <c r="G35" s="194">
        <f>ROUND(E35*F35,2)</f>
        <v>0</v>
      </c>
      <c r="H35" s="194">
        <v>21</v>
      </c>
      <c r="I35" s="194">
        <f>G35*(1+H35/100)</f>
        <v>0</v>
      </c>
      <c r="J35" s="194">
        <v>0</v>
      </c>
      <c r="K35" s="194">
        <f>ROUND(E35*J35,2)</f>
        <v>0</v>
      </c>
      <c r="L35" s="194">
        <v>0</v>
      </c>
      <c r="M35" s="194">
        <f>ROUND(E35*L35,2)</f>
        <v>0</v>
      </c>
      <c r="N35" s="195"/>
      <c r="O35" s="221" t="s">
        <v>295</v>
      </c>
      <c r="P35" s="32"/>
      <c r="Q35" s="32"/>
      <c r="R35" s="32"/>
      <c r="S35" s="32"/>
      <c r="T35" s="32"/>
      <c r="U35" s="32"/>
      <c r="V35" s="32"/>
      <c r="W35" s="32"/>
      <c r="X35" s="32"/>
      <c r="Y35" s="32"/>
      <c r="Z35" s="32"/>
      <c r="AA35" s="32"/>
      <c r="AB35" s="32"/>
      <c r="AC35" s="32"/>
      <c r="AD35" s="32"/>
      <c r="AE35" s="32" t="s">
        <v>384</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12</v>
      </c>
      <c r="B37" s="176" t="s">
        <v>3705</v>
      </c>
      <c r="C37" s="202" t="s">
        <v>2916</v>
      </c>
      <c r="D37" s="181" t="s">
        <v>759</v>
      </c>
      <c r="E37" s="186">
        <v>10</v>
      </c>
      <c r="F37" s="193"/>
      <c r="G37" s="194">
        <f>ROUND(E37*F37,2)</f>
        <v>0</v>
      </c>
      <c r="H37" s="194">
        <v>21</v>
      </c>
      <c r="I37" s="194">
        <f>G37*(1+H37/100)</f>
        <v>0</v>
      </c>
      <c r="J37" s="194">
        <v>0</v>
      </c>
      <c r="K37" s="194">
        <f>ROUND(E37*J37,2)</f>
        <v>0</v>
      </c>
      <c r="L37" s="194">
        <v>0</v>
      </c>
      <c r="M37" s="194">
        <f>ROUND(E37*L37,2)</f>
        <v>0</v>
      </c>
      <c r="N37" s="195"/>
      <c r="O37" s="221" t="s">
        <v>295</v>
      </c>
      <c r="P37" s="32"/>
      <c r="Q37" s="32"/>
      <c r="R37" s="32"/>
      <c r="S37" s="32"/>
      <c r="T37" s="32"/>
      <c r="U37" s="32"/>
      <c r="V37" s="32"/>
      <c r="W37" s="32"/>
      <c r="X37" s="32"/>
      <c r="Y37" s="32"/>
      <c r="Z37" s="32"/>
      <c r="AA37" s="32"/>
      <c r="AB37" s="32"/>
      <c r="AC37" s="32"/>
      <c r="AD37" s="32"/>
      <c r="AE37" s="32" t="s">
        <v>384</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13</v>
      </c>
      <c r="B39" s="176" t="s">
        <v>3706</v>
      </c>
      <c r="C39" s="202" t="s">
        <v>2918</v>
      </c>
      <c r="D39" s="181" t="s">
        <v>759</v>
      </c>
      <c r="E39" s="186">
        <v>4</v>
      </c>
      <c r="F39" s="193"/>
      <c r="G39" s="194">
        <f>ROUND(E39*F39,2)</f>
        <v>0</v>
      </c>
      <c r="H39" s="194">
        <v>21</v>
      </c>
      <c r="I39" s="194">
        <f>G39*(1+H39/100)</f>
        <v>0</v>
      </c>
      <c r="J39" s="194">
        <v>0</v>
      </c>
      <c r="K39" s="194">
        <f>ROUND(E39*J39,2)</f>
        <v>0</v>
      </c>
      <c r="L39" s="194">
        <v>0</v>
      </c>
      <c r="M39" s="194">
        <f>ROUND(E39*L39,2)</f>
        <v>0</v>
      </c>
      <c r="N39" s="195"/>
      <c r="O39" s="221" t="s">
        <v>295</v>
      </c>
      <c r="P39" s="32"/>
      <c r="Q39" s="32"/>
      <c r="R39" s="32"/>
      <c r="S39" s="32"/>
      <c r="T39" s="32"/>
      <c r="U39" s="32"/>
      <c r="V39" s="32"/>
      <c r="W39" s="32"/>
      <c r="X39" s="32"/>
      <c r="Y39" s="32"/>
      <c r="Z39" s="32"/>
      <c r="AA39" s="32"/>
      <c r="AB39" s="32"/>
      <c r="AC39" s="32"/>
      <c r="AD39" s="32"/>
      <c r="AE39" s="32" t="s">
        <v>384</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x14ac:dyDescent="0.2">
      <c r="A41" s="216" t="s">
        <v>276</v>
      </c>
      <c r="B41" s="175" t="s">
        <v>163</v>
      </c>
      <c r="C41" s="201" t="s">
        <v>141</v>
      </c>
      <c r="D41" s="180"/>
      <c r="E41" s="185"/>
      <c r="F41" s="304">
        <f>SUM(G42:G45)</f>
        <v>0</v>
      </c>
      <c r="G41" s="305"/>
      <c r="H41" s="191"/>
      <c r="I41" s="191">
        <f>SUM(I42:I45)</f>
        <v>0</v>
      </c>
      <c r="J41" s="191"/>
      <c r="K41" s="191">
        <f>SUM(K42:K45)</f>
        <v>0</v>
      </c>
      <c r="L41" s="191"/>
      <c r="M41" s="191">
        <f>SUM(M42:M45)</f>
        <v>0</v>
      </c>
      <c r="N41" s="192"/>
      <c r="O41" s="220"/>
      <c r="AE41" t="s">
        <v>277</v>
      </c>
    </row>
    <row r="42" spans="1:60" outlineLevel="1" x14ac:dyDescent="0.2">
      <c r="A42" s="217">
        <v>14</v>
      </c>
      <c r="B42" s="176" t="s">
        <v>3707</v>
      </c>
      <c r="C42" s="202" t="s">
        <v>2922</v>
      </c>
      <c r="D42" s="181" t="s">
        <v>759</v>
      </c>
      <c r="E42" s="186">
        <v>2</v>
      </c>
      <c r="F42" s="193"/>
      <c r="G42" s="194">
        <f>ROUND(E42*F42,2)</f>
        <v>0</v>
      </c>
      <c r="H42" s="194">
        <v>21</v>
      </c>
      <c r="I42" s="194">
        <f>G42*(1+H42/100)</f>
        <v>0</v>
      </c>
      <c r="J42" s="194">
        <v>0</v>
      </c>
      <c r="K42" s="194">
        <f>ROUND(E42*J42,2)</f>
        <v>0</v>
      </c>
      <c r="L42" s="194">
        <v>0</v>
      </c>
      <c r="M42" s="194">
        <f>ROUND(E42*L42,2)</f>
        <v>0</v>
      </c>
      <c r="N42" s="195"/>
      <c r="O42" s="221" t="s">
        <v>295</v>
      </c>
      <c r="P42" s="32"/>
      <c r="Q42" s="32"/>
      <c r="R42" s="32"/>
      <c r="S42" s="32"/>
      <c r="T42" s="32"/>
      <c r="U42" s="32"/>
      <c r="V42" s="32"/>
      <c r="W42" s="32"/>
      <c r="X42" s="32"/>
      <c r="Y42" s="32"/>
      <c r="Z42" s="32"/>
      <c r="AA42" s="32"/>
      <c r="AB42" s="32"/>
      <c r="AC42" s="32"/>
      <c r="AD42" s="32"/>
      <c r="AE42" s="32" t="s">
        <v>384</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15</v>
      </c>
      <c r="B44" s="176" t="s">
        <v>3708</v>
      </c>
      <c r="C44" s="202" t="s">
        <v>2924</v>
      </c>
      <c r="D44" s="181" t="s">
        <v>759</v>
      </c>
      <c r="E44" s="186">
        <v>20</v>
      </c>
      <c r="F44" s="193"/>
      <c r="G44" s="194">
        <f>ROUND(E44*F44,2)</f>
        <v>0</v>
      </c>
      <c r="H44" s="194">
        <v>21</v>
      </c>
      <c r="I44" s="194">
        <f>G44*(1+H44/100)</f>
        <v>0</v>
      </c>
      <c r="J44" s="194">
        <v>0</v>
      </c>
      <c r="K44" s="194">
        <f>ROUND(E44*J44,2)</f>
        <v>0</v>
      </c>
      <c r="L44" s="194">
        <v>0</v>
      </c>
      <c r="M44" s="194">
        <f>ROUND(E44*L44,2)</f>
        <v>0</v>
      </c>
      <c r="N44" s="195"/>
      <c r="O44" s="221" t="s">
        <v>295</v>
      </c>
      <c r="P44" s="32"/>
      <c r="Q44" s="32"/>
      <c r="R44" s="32"/>
      <c r="S44" s="32"/>
      <c r="T44" s="32"/>
      <c r="U44" s="32"/>
      <c r="V44" s="32"/>
      <c r="W44" s="32"/>
      <c r="X44" s="32"/>
      <c r="Y44" s="32"/>
      <c r="Z44" s="32"/>
      <c r="AA44" s="32"/>
      <c r="AB44" s="32"/>
      <c r="AC44" s="32"/>
      <c r="AD44" s="32"/>
      <c r="AE44" s="32" t="s">
        <v>384</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216" t="s">
        <v>276</v>
      </c>
      <c r="B46" s="175" t="s">
        <v>164</v>
      </c>
      <c r="C46" s="201" t="s">
        <v>123</v>
      </c>
      <c r="D46" s="180"/>
      <c r="E46" s="185"/>
      <c r="F46" s="304">
        <f>SUM(G47:G76)</f>
        <v>0</v>
      </c>
      <c r="G46" s="305"/>
      <c r="H46" s="191"/>
      <c r="I46" s="191">
        <f>SUM(I47:I76)</f>
        <v>0</v>
      </c>
      <c r="J46" s="191"/>
      <c r="K46" s="191">
        <f>SUM(K47:K76)</f>
        <v>0</v>
      </c>
      <c r="L46" s="191"/>
      <c r="M46" s="191">
        <f>SUM(M47:M76)</f>
        <v>0</v>
      </c>
      <c r="N46" s="192"/>
      <c r="O46" s="220"/>
      <c r="AE46" t="s">
        <v>277</v>
      </c>
    </row>
    <row r="47" spans="1:60" outlineLevel="1" x14ac:dyDescent="0.2">
      <c r="A47" s="217">
        <v>16</v>
      </c>
      <c r="B47" s="176" t="s">
        <v>3709</v>
      </c>
      <c r="C47" s="202" t="s">
        <v>3710</v>
      </c>
      <c r="D47" s="181" t="s">
        <v>560</v>
      </c>
      <c r="E47" s="186">
        <v>260</v>
      </c>
      <c r="F47" s="193"/>
      <c r="G47" s="194">
        <f>ROUND(E47*F47,2)</f>
        <v>0</v>
      </c>
      <c r="H47" s="194">
        <v>21</v>
      </c>
      <c r="I47" s="194">
        <f>G47*(1+H47/100)</f>
        <v>0</v>
      </c>
      <c r="J47" s="194">
        <v>0</v>
      </c>
      <c r="K47" s="194">
        <f>ROUND(E47*J47,2)</f>
        <v>0</v>
      </c>
      <c r="L47" s="194">
        <v>0</v>
      </c>
      <c r="M47" s="194">
        <f>ROUND(E47*L47,2)</f>
        <v>0</v>
      </c>
      <c r="N47" s="195"/>
      <c r="O47" s="221" t="s">
        <v>295</v>
      </c>
      <c r="P47" s="32"/>
      <c r="Q47" s="32"/>
      <c r="R47" s="32"/>
      <c r="S47" s="32"/>
      <c r="T47" s="32"/>
      <c r="U47" s="32"/>
      <c r="V47" s="32"/>
      <c r="W47" s="32"/>
      <c r="X47" s="32"/>
      <c r="Y47" s="32"/>
      <c r="Z47" s="32"/>
      <c r="AA47" s="32"/>
      <c r="AB47" s="32"/>
      <c r="AC47" s="32"/>
      <c r="AD47" s="32"/>
      <c r="AE47" s="32" t="s">
        <v>384</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17</v>
      </c>
      <c r="B49" s="176" t="s">
        <v>3711</v>
      </c>
      <c r="C49" s="202" t="s">
        <v>3712</v>
      </c>
      <c r="D49" s="181" t="s">
        <v>560</v>
      </c>
      <c r="E49" s="186">
        <v>250</v>
      </c>
      <c r="F49" s="193"/>
      <c r="G49" s="194">
        <f>ROUND(E49*F49,2)</f>
        <v>0</v>
      </c>
      <c r="H49" s="194">
        <v>21</v>
      </c>
      <c r="I49" s="194">
        <f>G49*(1+H49/100)</f>
        <v>0</v>
      </c>
      <c r="J49" s="194">
        <v>0</v>
      </c>
      <c r="K49" s="194">
        <f>ROUND(E49*J49,2)</f>
        <v>0</v>
      </c>
      <c r="L49" s="194">
        <v>0</v>
      </c>
      <c r="M49" s="194">
        <f>ROUND(E49*L49,2)</f>
        <v>0</v>
      </c>
      <c r="N49" s="195"/>
      <c r="O49" s="221" t="s">
        <v>295</v>
      </c>
      <c r="P49" s="32"/>
      <c r="Q49" s="32"/>
      <c r="R49" s="32"/>
      <c r="S49" s="32"/>
      <c r="T49" s="32"/>
      <c r="U49" s="32"/>
      <c r="V49" s="32"/>
      <c r="W49" s="32"/>
      <c r="X49" s="32"/>
      <c r="Y49" s="32"/>
      <c r="Z49" s="32"/>
      <c r="AA49" s="32"/>
      <c r="AB49" s="32"/>
      <c r="AC49" s="32"/>
      <c r="AD49" s="32"/>
      <c r="AE49" s="32" t="s">
        <v>384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18</v>
      </c>
      <c r="B51" s="176" t="s">
        <v>3713</v>
      </c>
      <c r="C51" s="202" t="s">
        <v>3714</v>
      </c>
      <c r="D51" s="181" t="s">
        <v>560</v>
      </c>
      <c r="E51" s="186">
        <v>295</v>
      </c>
      <c r="F51" s="193"/>
      <c r="G51" s="194">
        <f>ROUND(E51*F51,2)</f>
        <v>0</v>
      </c>
      <c r="H51" s="194">
        <v>21</v>
      </c>
      <c r="I51" s="194">
        <f>G51*(1+H51/100)</f>
        <v>0</v>
      </c>
      <c r="J51" s="194">
        <v>0</v>
      </c>
      <c r="K51" s="194">
        <f>ROUND(E51*J51,2)</f>
        <v>0</v>
      </c>
      <c r="L51" s="194">
        <v>0</v>
      </c>
      <c r="M51" s="194">
        <f>ROUND(E51*L51,2)</f>
        <v>0</v>
      </c>
      <c r="N51" s="195"/>
      <c r="O51" s="221" t="s">
        <v>295</v>
      </c>
      <c r="P51" s="32"/>
      <c r="Q51" s="32"/>
      <c r="R51" s="32"/>
      <c r="S51" s="32"/>
      <c r="T51" s="32"/>
      <c r="U51" s="32"/>
      <c r="V51" s="32"/>
      <c r="W51" s="32"/>
      <c r="X51" s="32"/>
      <c r="Y51" s="32"/>
      <c r="Z51" s="32"/>
      <c r="AA51" s="32"/>
      <c r="AB51" s="32"/>
      <c r="AC51" s="32"/>
      <c r="AD51" s="32"/>
      <c r="AE51" s="32" t="s">
        <v>384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19</v>
      </c>
      <c r="B53" s="176" t="s">
        <v>3715</v>
      </c>
      <c r="C53" s="202" t="s">
        <v>3716</v>
      </c>
      <c r="D53" s="181" t="s">
        <v>560</v>
      </c>
      <c r="E53" s="186">
        <v>200</v>
      </c>
      <c r="F53" s="193"/>
      <c r="G53" s="194">
        <f>ROUND(E53*F53,2)</f>
        <v>0</v>
      </c>
      <c r="H53" s="194">
        <v>21</v>
      </c>
      <c r="I53" s="194">
        <f>G53*(1+H53/100)</f>
        <v>0</v>
      </c>
      <c r="J53" s="194">
        <v>0</v>
      </c>
      <c r="K53" s="194">
        <f>ROUND(E53*J53,2)</f>
        <v>0</v>
      </c>
      <c r="L53" s="194">
        <v>0</v>
      </c>
      <c r="M53" s="194">
        <f>ROUND(E53*L53,2)</f>
        <v>0</v>
      </c>
      <c r="N53" s="195"/>
      <c r="O53" s="221" t="s">
        <v>295</v>
      </c>
      <c r="P53" s="32"/>
      <c r="Q53" s="32"/>
      <c r="R53" s="32"/>
      <c r="S53" s="32"/>
      <c r="T53" s="32"/>
      <c r="U53" s="32"/>
      <c r="V53" s="32"/>
      <c r="W53" s="32"/>
      <c r="X53" s="32"/>
      <c r="Y53" s="32"/>
      <c r="Z53" s="32"/>
      <c r="AA53" s="32"/>
      <c r="AB53" s="32"/>
      <c r="AC53" s="32"/>
      <c r="AD53" s="32"/>
      <c r="AE53" s="32" t="s">
        <v>384</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20</v>
      </c>
      <c r="B55" s="176" t="s">
        <v>3717</v>
      </c>
      <c r="C55" s="202" t="s">
        <v>3718</v>
      </c>
      <c r="D55" s="181" t="s">
        <v>560</v>
      </c>
      <c r="E55" s="186">
        <v>200</v>
      </c>
      <c r="F55" s="193"/>
      <c r="G55" s="194">
        <f>ROUND(E55*F55,2)</f>
        <v>0</v>
      </c>
      <c r="H55" s="194">
        <v>21</v>
      </c>
      <c r="I55" s="194">
        <f>G55*(1+H55/100)</f>
        <v>0</v>
      </c>
      <c r="J55" s="194">
        <v>0</v>
      </c>
      <c r="K55" s="194">
        <f>ROUND(E55*J55,2)</f>
        <v>0</v>
      </c>
      <c r="L55" s="194">
        <v>0</v>
      </c>
      <c r="M55" s="194">
        <f>ROUND(E55*L55,2)</f>
        <v>0</v>
      </c>
      <c r="N55" s="195"/>
      <c r="O55" s="221" t="s">
        <v>295</v>
      </c>
      <c r="P55" s="32"/>
      <c r="Q55" s="32"/>
      <c r="R55" s="32"/>
      <c r="S55" s="32"/>
      <c r="T55" s="32"/>
      <c r="U55" s="32"/>
      <c r="V55" s="32"/>
      <c r="W55" s="32"/>
      <c r="X55" s="32"/>
      <c r="Y55" s="32"/>
      <c r="Z55" s="32"/>
      <c r="AA55" s="32"/>
      <c r="AB55" s="32"/>
      <c r="AC55" s="32"/>
      <c r="AD55" s="32"/>
      <c r="AE55" s="32" t="s">
        <v>384</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21</v>
      </c>
      <c r="B57" s="176" t="s">
        <v>3719</v>
      </c>
      <c r="C57" s="202" t="s">
        <v>3720</v>
      </c>
      <c r="D57" s="181" t="s">
        <v>560</v>
      </c>
      <c r="E57" s="186">
        <v>50</v>
      </c>
      <c r="F57" s="193"/>
      <c r="G57" s="194">
        <f>ROUND(E57*F57,2)</f>
        <v>0</v>
      </c>
      <c r="H57" s="194">
        <v>21</v>
      </c>
      <c r="I57" s="194">
        <f>G57*(1+H57/100)</f>
        <v>0</v>
      </c>
      <c r="J57" s="194">
        <v>0</v>
      </c>
      <c r="K57" s="194">
        <f>ROUND(E57*J57,2)</f>
        <v>0</v>
      </c>
      <c r="L57" s="194">
        <v>0</v>
      </c>
      <c r="M57" s="194">
        <f>ROUND(E57*L57,2)</f>
        <v>0</v>
      </c>
      <c r="N57" s="195"/>
      <c r="O57" s="221" t="s">
        <v>295</v>
      </c>
      <c r="P57" s="32"/>
      <c r="Q57" s="32"/>
      <c r="R57" s="32"/>
      <c r="S57" s="32"/>
      <c r="T57" s="32"/>
      <c r="U57" s="32"/>
      <c r="V57" s="32"/>
      <c r="W57" s="32"/>
      <c r="X57" s="32"/>
      <c r="Y57" s="32"/>
      <c r="Z57" s="32"/>
      <c r="AA57" s="32"/>
      <c r="AB57" s="32"/>
      <c r="AC57" s="32"/>
      <c r="AD57" s="32"/>
      <c r="AE57" s="32" t="s">
        <v>384</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22</v>
      </c>
      <c r="B59" s="176" t="s">
        <v>3721</v>
      </c>
      <c r="C59" s="202" t="s">
        <v>3722</v>
      </c>
      <c r="D59" s="181" t="s">
        <v>560</v>
      </c>
      <c r="E59" s="186">
        <v>50</v>
      </c>
      <c r="F59" s="193"/>
      <c r="G59" s="194">
        <f>ROUND(E59*F59,2)</f>
        <v>0</v>
      </c>
      <c r="H59" s="194">
        <v>21</v>
      </c>
      <c r="I59" s="194">
        <f>G59*(1+H59/100)</f>
        <v>0</v>
      </c>
      <c r="J59" s="194">
        <v>0</v>
      </c>
      <c r="K59" s="194">
        <f>ROUND(E59*J59,2)</f>
        <v>0</v>
      </c>
      <c r="L59" s="194">
        <v>0</v>
      </c>
      <c r="M59" s="194">
        <f>ROUND(E59*L59,2)</f>
        <v>0</v>
      </c>
      <c r="N59" s="195"/>
      <c r="O59" s="221" t="s">
        <v>295</v>
      </c>
      <c r="P59" s="32"/>
      <c r="Q59" s="32"/>
      <c r="R59" s="32"/>
      <c r="S59" s="32"/>
      <c r="T59" s="32"/>
      <c r="U59" s="32"/>
      <c r="V59" s="32"/>
      <c r="W59" s="32"/>
      <c r="X59" s="32"/>
      <c r="Y59" s="32"/>
      <c r="Z59" s="32"/>
      <c r="AA59" s="32"/>
      <c r="AB59" s="32"/>
      <c r="AC59" s="32"/>
      <c r="AD59" s="32"/>
      <c r="AE59" s="32" t="s">
        <v>384</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23</v>
      </c>
      <c r="B61" s="176" t="s">
        <v>3723</v>
      </c>
      <c r="C61" s="202" t="s">
        <v>3724</v>
      </c>
      <c r="D61" s="181" t="s">
        <v>560</v>
      </c>
      <c r="E61" s="186">
        <v>250</v>
      </c>
      <c r="F61" s="193"/>
      <c r="G61" s="194">
        <f>ROUND(E61*F61,2)</f>
        <v>0</v>
      </c>
      <c r="H61" s="194">
        <v>21</v>
      </c>
      <c r="I61" s="194">
        <f>G61*(1+H61/100)</f>
        <v>0</v>
      </c>
      <c r="J61" s="194">
        <v>0</v>
      </c>
      <c r="K61" s="194">
        <f>ROUND(E61*J61,2)</f>
        <v>0</v>
      </c>
      <c r="L61" s="194">
        <v>0</v>
      </c>
      <c r="M61" s="194">
        <f>ROUND(E61*L61,2)</f>
        <v>0</v>
      </c>
      <c r="N61" s="195"/>
      <c r="O61" s="221" t="s">
        <v>295</v>
      </c>
      <c r="P61" s="32"/>
      <c r="Q61" s="32"/>
      <c r="R61" s="32"/>
      <c r="S61" s="32"/>
      <c r="T61" s="32"/>
      <c r="U61" s="32"/>
      <c r="V61" s="32"/>
      <c r="W61" s="32"/>
      <c r="X61" s="32"/>
      <c r="Y61" s="32"/>
      <c r="Z61" s="32"/>
      <c r="AA61" s="32"/>
      <c r="AB61" s="32"/>
      <c r="AC61" s="32"/>
      <c r="AD61" s="32"/>
      <c r="AE61" s="32" t="s">
        <v>384</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24</v>
      </c>
      <c r="B63" s="176" t="s">
        <v>3725</v>
      </c>
      <c r="C63" s="202" t="s">
        <v>3726</v>
      </c>
      <c r="D63" s="181" t="s">
        <v>478</v>
      </c>
      <c r="E63" s="186">
        <v>25</v>
      </c>
      <c r="F63" s="193"/>
      <c r="G63" s="194">
        <f>ROUND(E63*F63,2)</f>
        <v>0</v>
      </c>
      <c r="H63" s="194">
        <v>21</v>
      </c>
      <c r="I63" s="194">
        <f>G63*(1+H63/100)</f>
        <v>0</v>
      </c>
      <c r="J63" s="194">
        <v>0</v>
      </c>
      <c r="K63" s="194">
        <f>ROUND(E63*J63,2)</f>
        <v>0</v>
      </c>
      <c r="L63" s="194">
        <v>0</v>
      </c>
      <c r="M63" s="194">
        <f>ROUND(E63*L63,2)</f>
        <v>0</v>
      </c>
      <c r="N63" s="195"/>
      <c r="O63" s="221" t="s">
        <v>295</v>
      </c>
      <c r="P63" s="32"/>
      <c r="Q63" s="32"/>
      <c r="R63" s="32"/>
      <c r="S63" s="32"/>
      <c r="T63" s="32"/>
      <c r="U63" s="32"/>
      <c r="V63" s="32"/>
      <c r="W63" s="32"/>
      <c r="X63" s="32"/>
      <c r="Y63" s="32"/>
      <c r="Z63" s="32"/>
      <c r="AA63" s="32"/>
      <c r="AB63" s="32"/>
      <c r="AC63" s="32"/>
      <c r="AD63" s="32"/>
      <c r="AE63" s="32" t="s">
        <v>643</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25</v>
      </c>
      <c r="B65" s="176" t="s">
        <v>3727</v>
      </c>
      <c r="C65" s="202" t="s">
        <v>3728</v>
      </c>
      <c r="D65" s="181" t="s">
        <v>560</v>
      </c>
      <c r="E65" s="186">
        <v>750</v>
      </c>
      <c r="F65" s="193"/>
      <c r="G65" s="194">
        <f>ROUND(E65*F65,2)</f>
        <v>0</v>
      </c>
      <c r="H65" s="194">
        <v>21</v>
      </c>
      <c r="I65" s="194">
        <f>G65*(1+H65/100)</f>
        <v>0</v>
      </c>
      <c r="J65" s="194">
        <v>0</v>
      </c>
      <c r="K65" s="194">
        <f>ROUND(E65*J65,2)</f>
        <v>0</v>
      </c>
      <c r="L65" s="194">
        <v>0</v>
      </c>
      <c r="M65" s="194">
        <f>ROUND(E65*L65,2)</f>
        <v>0</v>
      </c>
      <c r="N65" s="195"/>
      <c r="O65" s="221" t="s">
        <v>295</v>
      </c>
      <c r="P65" s="32"/>
      <c r="Q65" s="32"/>
      <c r="R65" s="32"/>
      <c r="S65" s="32"/>
      <c r="T65" s="32"/>
      <c r="U65" s="32"/>
      <c r="V65" s="32"/>
      <c r="W65" s="32"/>
      <c r="X65" s="32"/>
      <c r="Y65" s="32"/>
      <c r="Z65" s="32"/>
      <c r="AA65" s="32"/>
      <c r="AB65" s="32"/>
      <c r="AC65" s="32"/>
      <c r="AD65" s="32"/>
      <c r="AE65" s="32" t="s">
        <v>384</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26</v>
      </c>
      <c r="B67" s="176" t="s">
        <v>3729</v>
      </c>
      <c r="C67" s="202" t="s">
        <v>3730</v>
      </c>
      <c r="D67" s="181" t="s">
        <v>382</v>
      </c>
      <c r="E67" s="186">
        <v>168</v>
      </c>
      <c r="F67" s="193"/>
      <c r="G67" s="194">
        <f>ROUND(E67*F67,2)</f>
        <v>0</v>
      </c>
      <c r="H67" s="194">
        <v>21</v>
      </c>
      <c r="I67" s="194">
        <f>G67*(1+H67/100)</f>
        <v>0</v>
      </c>
      <c r="J67" s="194">
        <v>0</v>
      </c>
      <c r="K67" s="194">
        <f>ROUND(E67*J67,2)</f>
        <v>0</v>
      </c>
      <c r="L67" s="194">
        <v>0</v>
      </c>
      <c r="M67" s="194">
        <f>ROUND(E67*L67,2)</f>
        <v>0</v>
      </c>
      <c r="N67" s="195"/>
      <c r="O67" s="221" t="s">
        <v>295</v>
      </c>
      <c r="P67" s="32"/>
      <c r="Q67" s="32"/>
      <c r="R67" s="32"/>
      <c r="S67" s="32"/>
      <c r="T67" s="32"/>
      <c r="U67" s="32"/>
      <c r="V67" s="32"/>
      <c r="W67" s="32"/>
      <c r="X67" s="32"/>
      <c r="Y67" s="32"/>
      <c r="Z67" s="32"/>
      <c r="AA67" s="32"/>
      <c r="AB67" s="32"/>
      <c r="AC67" s="32"/>
      <c r="AD67" s="32"/>
      <c r="AE67" s="32" t="s">
        <v>384</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27</v>
      </c>
      <c r="B69" s="176" t="s">
        <v>3731</v>
      </c>
      <c r="C69" s="202" t="s">
        <v>3732</v>
      </c>
      <c r="D69" s="181" t="s">
        <v>382</v>
      </c>
      <c r="E69" s="186">
        <v>35</v>
      </c>
      <c r="F69" s="193"/>
      <c r="G69" s="194">
        <f>ROUND(E69*F69,2)</f>
        <v>0</v>
      </c>
      <c r="H69" s="194">
        <v>21</v>
      </c>
      <c r="I69" s="194">
        <f>G69*(1+H69/100)</f>
        <v>0</v>
      </c>
      <c r="J69" s="194">
        <v>0</v>
      </c>
      <c r="K69" s="194">
        <f>ROUND(E69*J69,2)</f>
        <v>0</v>
      </c>
      <c r="L69" s="194">
        <v>0</v>
      </c>
      <c r="M69" s="194">
        <f>ROUND(E69*L69,2)</f>
        <v>0</v>
      </c>
      <c r="N69" s="195"/>
      <c r="O69" s="221" t="s">
        <v>295</v>
      </c>
      <c r="P69" s="32"/>
      <c r="Q69" s="32"/>
      <c r="R69" s="32"/>
      <c r="S69" s="32"/>
      <c r="T69" s="32"/>
      <c r="U69" s="32"/>
      <c r="V69" s="32"/>
      <c r="W69" s="32"/>
      <c r="X69" s="32"/>
      <c r="Y69" s="32"/>
      <c r="Z69" s="32"/>
      <c r="AA69" s="32"/>
      <c r="AB69" s="32"/>
      <c r="AC69" s="32"/>
      <c r="AD69" s="32"/>
      <c r="AE69" s="32" t="s">
        <v>384</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28</v>
      </c>
      <c r="B71" s="176" t="s">
        <v>3733</v>
      </c>
      <c r="C71" s="202" t="s">
        <v>3732</v>
      </c>
      <c r="D71" s="181" t="s">
        <v>382</v>
      </c>
      <c r="E71" s="186">
        <v>35</v>
      </c>
      <c r="F71" s="193"/>
      <c r="G71" s="194">
        <f>ROUND(E71*F71,2)</f>
        <v>0</v>
      </c>
      <c r="H71" s="194">
        <v>21</v>
      </c>
      <c r="I71" s="194">
        <f>G71*(1+H71/100)</f>
        <v>0</v>
      </c>
      <c r="J71" s="194">
        <v>0</v>
      </c>
      <c r="K71" s="194">
        <f>ROUND(E71*J71,2)</f>
        <v>0</v>
      </c>
      <c r="L71" s="194">
        <v>0</v>
      </c>
      <c r="M71" s="194">
        <f>ROUND(E71*L71,2)</f>
        <v>0</v>
      </c>
      <c r="N71" s="195"/>
      <c r="O71" s="221" t="s">
        <v>295</v>
      </c>
      <c r="P71" s="32"/>
      <c r="Q71" s="32"/>
      <c r="R71" s="32"/>
      <c r="S71" s="32"/>
      <c r="T71" s="32"/>
      <c r="U71" s="32"/>
      <c r="V71" s="32"/>
      <c r="W71" s="32"/>
      <c r="X71" s="32"/>
      <c r="Y71" s="32"/>
      <c r="Z71" s="32"/>
      <c r="AA71" s="32"/>
      <c r="AB71" s="32"/>
      <c r="AC71" s="32"/>
      <c r="AD71" s="32"/>
      <c r="AE71" s="32" t="s">
        <v>384</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29</v>
      </c>
      <c r="B73" s="176" t="s">
        <v>3734</v>
      </c>
      <c r="C73" s="202" t="s">
        <v>3735</v>
      </c>
      <c r="D73" s="181" t="s">
        <v>759</v>
      </c>
      <c r="E73" s="186">
        <v>2</v>
      </c>
      <c r="F73" s="193"/>
      <c r="G73" s="194">
        <f>ROUND(E73*F73,2)</f>
        <v>0</v>
      </c>
      <c r="H73" s="194">
        <v>21</v>
      </c>
      <c r="I73" s="194">
        <f>G73*(1+H73/100)</f>
        <v>0</v>
      </c>
      <c r="J73" s="194">
        <v>0</v>
      </c>
      <c r="K73" s="194">
        <f>ROUND(E73*J73,2)</f>
        <v>0</v>
      </c>
      <c r="L73" s="194">
        <v>0</v>
      </c>
      <c r="M73" s="194">
        <f>ROUND(E73*L73,2)</f>
        <v>0</v>
      </c>
      <c r="N73" s="195"/>
      <c r="O73" s="221" t="s">
        <v>295</v>
      </c>
      <c r="P73" s="32"/>
      <c r="Q73" s="32"/>
      <c r="R73" s="32"/>
      <c r="S73" s="32"/>
      <c r="T73" s="32"/>
      <c r="U73" s="32"/>
      <c r="V73" s="32"/>
      <c r="W73" s="32"/>
      <c r="X73" s="32"/>
      <c r="Y73" s="32"/>
      <c r="Z73" s="32"/>
      <c r="AA73" s="32"/>
      <c r="AB73" s="32"/>
      <c r="AC73" s="32"/>
      <c r="AD73" s="32"/>
      <c r="AE73" s="32" t="s">
        <v>384</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30</v>
      </c>
      <c r="B75" s="176" t="s">
        <v>3736</v>
      </c>
      <c r="C75" s="202" t="s">
        <v>3737</v>
      </c>
      <c r="D75" s="181" t="s">
        <v>759</v>
      </c>
      <c r="E75" s="186">
        <v>2</v>
      </c>
      <c r="F75" s="193"/>
      <c r="G75" s="194">
        <f>ROUND(E75*F75,2)</f>
        <v>0</v>
      </c>
      <c r="H75" s="194">
        <v>21</v>
      </c>
      <c r="I75" s="194">
        <f>G75*(1+H75/100)</f>
        <v>0</v>
      </c>
      <c r="J75" s="194">
        <v>0</v>
      </c>
      <c r="K75" s="194">
        <f>ROUND(E75*J75,2)</f>
        <v>0</v>
      </c>
      <c r="L75" s="194">
        <v>0</v>
      </c>
      <c r="M75" s="194">
        <f>ROUND(E75*L75,2)</f>
        <v>0</v>
      </c>
      <c r="N75" s="195"/>
      <c r="O75" s="221" t="s">
        <v>295</v>
      </c>
      <c r="P75" s="32"/>
      <c r="Q75" s="32"/>
      <c r="R75" s="32"/>
      <c r="S75" s="32"/>
      <c r="T75" s="32"/>
      <c r="U75" s="32"/>
      <c r="V75" s="32"/>
      <c r="W75" s="32"/>
      <c r="X75" s="32"/>
      <c r="Y75" s="32"/>
      <c r="Z75" s="32"/>
      <c r="AA75" s="32"/>
      <c r="AB75" s="32"/>
      <c r="AC75" s="32"/>
      <c r="AD75" s="32"/>
      <c r="AE75" s="32" t="s">
        <v>384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x14ac:dyDescent="0.2">
      <c r="A77" s="216" t="s">
        <v>276</v>
      </c>
      <c r="B77" s="175" t="s">
        <v>165</v>
      </c>
      <c r="C77" s="201" t="s">
        <v>125</v>
      </c>
      <c r="D77" s="180"/>
      <c r="E77" s="185"/>
      <c r="F77" s="304">
        <f>SUM(G78:G93)</f>
        <v>0</v>
      </c>
      <c r="G77" s="305"/>
      <c r="H77" s="191"/>
      <c r="I77" s="191">
        <f>SUM(I78:I93)</f>
        <v>0</v>
      </c>
      <c r="J77" s="191"/>
      <c r="K77" s="191">
        <f>SUM(K78:K93)</f>
        <v>0</v>
      </c>
      <c r="L77" s="191"/>
      <c r="M77" s="191">
        <f>SUM(M78:M93)</f>
        <v>0</v>
      </c>
      <c r="N77" s="192"/>
      <c r="O77" s="220"/>
      <c r="AE77" t="s">
        <v>277</v>
      </c>
    </row>
    <row r="78" spans="1:60" outlineLevel="1" x14ac:dyDescent="0.2">
      <c r="A78" s="217">
        <v>31</v>
      </c>
      <c r="B78" s="176" t="s">
        <v>3738</v>
      </c>
      <c r="C78" s="202" t="s">
        <v>2953</v>
      </c>
      <c r="D78" s="181" t="s">
        <v>2311</v>
      </c>
      <c r="E78" s="186">
        <v>8</v>
      </c>
      <c r="F78" s="193"/>
      <c r="G78" s="194">
        <f>ROUND(E78*F78,2)</f>
        <v>0</v>
      </c>
      <c r="H78" s="194">
        <v>21</v>
      </c>
      <c r="I78" s="194">
        <f>G78*(1+H78/100)</f>
        <v>0</v>
      </c>
      <c r="J78" s="194">
        <v>0</v>
      </c>
      <c r="K78" s="194">
        <f>ROUND(E78*J78,2)</f>
        <v>0</v>
      </c>
      <c r="L78" s="194">
        <v>0</v>
      </c>
      <c r="M78" s="194">
        <f>ROUND(E78*L78,2)</f>
        <v>0</v>
      </c>
      <c r="N78" s="195"/>
      <c r="O78" s="221" t="s">
        <v>295</v>
      </c>
      <c r="P78" s="32"/>
      <c r="Q78" s="32"/>
      <c r="R78" s="32"/>
      <c r="S78" s="32"/>
      <c r="T78" s="32"/>
      <c r="U78" s="32"/>
      <c r="V78" s="32"/>
      <c r="W78" s="32"/>
      <c r="X78" s="32"/>
      <c r="Y78" s="32"/>
      <c r="Z78" s="32"/>
      <c r="AA78" s="32"/>
      <c r="AB78" s="32"/>
      <c r="AC78" s="32"/>
      <c r="AD78" s="32"/>
      <c r="AE78" s="32" t="s">
        <v>384</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32</v>
      </c>
      <c r="B80" s="176" t="s">
        <v>3739</v>
      </c>
      <c r="C80" s="202" t="s">
        <v>2955</v>
      </c>
      <c r="D80" s="181" t="s">
        <v>2311</v>
      </c>
      <c r="E80" s="186">
        <v>16</v>
      </c>
      <c r="F80" s="193"/>
      <c r="G80" s="194">
        <f>ROUND(E80*F80,2)</f>
        <v>0</v>
      </c>
      <c r="H80" s="194">
        <v>21</v>
      </c>
      <c r="I80" s="194">
        <f>G80*(1+H80/100)</f>
        <v>0</v>
      </c>
      <c r="J80" s="194">
        <v>0</v>
      </c>
      <c r="K80" s="194">
        <f>ROUND(E80*J80,2)</f>
        <v>0</v>
      </c>
      <c r="L80" s="194">
        <v>0</v>
      </c>
      <c r="M80" s="194">
        <f>ROUND(E80*L80,2)</f>
        <v>0</v>
      </c>
      <c r="N80" s="195"/>
      <c r="O80" s="221" t="s">
        <v>295</v>
      </c>
      <c r="P80" s="32"/>
      <c r="Q80" s="32"/>
      <c r="R80" s="32"/>
      <c r="S80" s="32"/>
      <c r="T80" s="32"/>
      <c r="U80" s="32"/>
      <c r="V80" s="32"/>
      <c r="W80" s="32"/>
      <c r="X80" s="32"/>
      <c r="Y80" s="32"/>
      <c r="Z80" s="32"/>
      <c r="AA80" s="32"/>
      <c r="AB80" s="32"/>
      <c r="AC80" s="32"/>
      <c r="AD80" s="32"/>
      <c r="AE80" s="32" t="s">
        <v>384</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33</v>
      </c>
      <c r="B82" s="176" t="s">
        <v>3740</v>
      </c>
      <c r="C82" s="202" t="s">
        <v>3741</v>
      </c>
      <c r="D82" s="181" t="s">
        <v>2311</v>
      </c>
      <c r="E82" s="186">
        <v>20</v>
      </c>
      <c r="F82" s="193"/>
      <c r="G82" s="194">
        <f>ROUND(E82*F82,2)</f>
        <v>0</v>
      </c>
      <c r="H82" s="194">
        <v>21</v>
      </c>
      <c r="I82" s="194">
        <f>G82*(1+H82/100)</f>
        <v>0</v>
      </c>
      <c r="J82" s="194">
        <v>0</v>
      </c>
      <c r="K82" s="194">
        <f>ROUND(E82*J82,2)</f>
        <v>0</v>
      </c>
      <c r="L82" s="194">
        <v>0</v>
      </c>
      <c r="M82" s="194">
        <f>ROUND(E82*L82,2)</f>
        <v>0</v>
      </c>
      <c r="N82" s="195"/>
      <c r="O82" s="221" t="s">
        <v>295</v>
      </c>
      <c r="P82" s="32"/>
      <c r="Q82" s="32"/>
      <c r="R82" s="32"/>
      <c r="S82" s="32"/>
      <c r="T82" s="32"/>
      <c r="U82" s="32"/>
      <c r="V82" s="32"/>
      <c r="W82" s="32"/>
      <c r="X82" s="32"/>
      <c r="Y82" s="32"/>
      <c r="Z82" s="32"/>
      <c r="AA82" s="32"/>
      <c r="AB82" s="32"/>
      <c r="AC82" s="32"/>
      <c r="AD82" s="32"/>
      <c r="AE82" s="32" t="s">
        <v>384</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34</v>
      </c>
      <c r="B84" s="176" t="s">
        <v>3742</v>
      </c>
      <c r="C84" s="202" t="s">
        <v>2959</v>
      </c>
      <c r="D84" s="181" t="s">
        <v>2311</v>
      </c>
      <c r="E84" s="186">
        <v>8</v>
      </c>
      <c r="F84" s="193"/>
      <c r="G84" s="194">
        <f>ROUND(E84*F84,2)</f>
        <v>0</v>
      </c>
      <c r="H84" s="194">
        <v>21</v>
      </c>
      <c r="I84" s="194">
        <f>G84*(1+H84/100)</f>
        <v>0</v>
      </c>
      <c r="J84" s="194">
        <v>0</v>
      </c>
      <c r="K84" s="194">
        <f>ROUND(E84*J84,2)</f>
        <v>0</v>
      </c>
      <c r="L84" s="194">
        <v>0</v>
      </c>
      <c r="M84" s="194">
        <f>ROUND(E84*L84,2)</f>
        <v>0</v>
      </c>
      <c r="N84" s="195"/>
      <c r="O84" s="221" t="s">
        <v>295</v>
      </c>
      <c r="P84" s="32"/>
      <c r="Q84" s="32"/>
      <c r="R84" s="32"/>
      <c r="S84" s="32"/>
      <c r="T84" s="32"/>
      <c r="U84" s="32"/>
      <c r="V84" s="32"/>
      <c r="W84" s="32"/>
      <c r="X84" s="32"/>
      <c r="Y84" s="32"/>
      <c r="Z84" s="32"/>
      <c r="AA84" s="32"/>
      <c r="AB84" s="32"/>
      <c r="AC84" s="32"/>
      <c r="AD84" s="32"/>
      <c r="AE84" s="32" t="s">
        <v>384</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35</v>
      </c>
      <c r="B86" s="176" t="s">
        <v>3743</v>
      </c>
      <c r="C86" s="202" t="s">
        <v>2961</v>
      </c>
      <c r="D86" s="181" t="s">
        <v>2311</v>
      </c>
      <c r="E86" s="186">
        <v>8</v>
      </c>
      <c r="F86" s="193"/>
      <c r="G86" s="194">
        <f>ROUND(E86*F86,2)</f>
        <v>0</v>
      </c>
      <c r="H86" s="194">
        <v>21</v>
      </c>
      <c r="I86" s="194">
        <f>G86*(1+H86/100)</f>
        <v>0</v>
      </c>
      <c r="J86" s="194">
        <v>0</v>
      </c>
      <c r="K86" s="194">
        <f>ROUND(E86*J86,2)</f>
        <v>0</v>
      </c>
      <c r="L86" s="194">
        <v>0</v>
      </c>
      <c r="M86" s="194">
        <f>ROUND(E86*L86,2)</f>
        <v>0</v>
      </c>
      <c r="N86" s="195"/>
      <c r="O86" s="221" t="s">
        <v>295</v>
      </c>
      <c r="P86" s="32"/>
      <c r="Q86" s="32"/>
      <c r="R86" s="32"/>
      <c r="S86" s="32"/>
      <c r="T86" s="32"/>
      <c r="U86" s="32"/>
      <c r="V86" s="32"/>
      <c r="W86" s="32"/>
      <c r="X86" s="32"/>
      <c r="Y86" s="32"/>
      <c r="Z86" s="32"/>
      <c r="AA86" s="32"/>
      <c r="AB86" s="32"/>
      <c r="AC86" s="32"/>
      <c r="AD86" s="32"/>
      <c r="AE86" s="32" t="s">
        <v>384</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36</v>
      </c>
      <c r="B88" s="176" t="s">
        <v>3744</v>
      </c>
      <c r="C88" s="202" t="s">
        <v>2963</v>
      </c>
      <c r="D88" s="181" t="s">
        <v>2311</v>
      </c>
      <c r="E88" s="186">
        <v>24</v>
      </c>
      <c r="F88" s="193"/>
      <c r="G88" s="194">
        <f>ROUND(E88*F88,2)</f>
        <v>0</v>
      </c>
      <c r="H88" s="194">
        <v>21</v>
      </c>
      <c r="I88" s="194">
        <f>G88*(1+H88/100)</f>
        <v>0</v>
      </c>
      <c r="J88" s="194">
        <v>0</v>
      </c>
      <c r="K88" s="194">
        <f>ROUND(E88*J88,2)</f>
        <v>0</v>
      </c>
      <c r="L88" s="194">
        <v>0</v>
      </c>
      <c r="M88" s="194">
        <f>ROUND(E88*L88,2)</f>
        <v>0</v>
      </c>
      <c r="N88" s="195"/>
      <c r="O88" s="221" t="s">
        <v>295</v>
      </c>
      <c r="P88" s="32"/>
      <c r="Q88" s="32"/>
      <c r="R88" s="32"/>
      <c r="S88" s="32"/>
      <c r="T88" s="32"/>
      <c r="U88" s="32"/>
      <c r="V88" s="32"/>
      <c r="W88" s="32"/>
      <c r="X88" s="32"/>
      <c r="Y88" s="32"/>
      <c r="Z88" s="32"/>
      <c r="AA88" s="32"/>
      <c r="AB88" s="32"/>
      <c r="AC88" s="32"/>
      <c r="AD88" s="32"/>
      <c r="AE88" s="32" t="s">
        <v>384</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37</v>
      </c>
      <c r="B90" s="176" t="s">
        <v>3745</v>
      </c>
      <c r="C90" s="202" t="s">
        <v>2965</v>
      </c>
      <c r="D90" s="181" t="s">
        <v>2311</v>
      </c>
      <c r="E90" s="186">
        <v>4</v>
      </c>
      <c r="F90" s="193"/>
      <c r="G90" s="194">
        <f>ROUND(E90*F90,2)</f>
        <v>0</v>
      </c>
      <c r="H90" s="194">
        <v>21</v>
      </c>
      <c r="I90" s="194">
        <f>G90*(1+H90/100)</f>
        <v>0</v>
      </c>
      <c r="J90" s="194">
        <v>0</v>
      </c>
      <c r="K90" s="194">
        <f>ROUND(E90*J90,2)</f>
        <v>0</v>
      </c>
      <c r="L90" s="194">
        <v>0</v>
      </c>
      <c r="M90" s="194">
        <f>ROUND(E90*L90,2)</f>
        <v>0</v>
      </c>
      <c r="N90" s="195"/>
      <c r="O90" s="221" t="s">
        <v>295</v>
      </c>
      <c r="P90" s="32"/>
      <c r="Q90" s="32"/>
      <c r="R90" s="32"/>
      <c r="S90" s="32"/>
      <c r="T90" s="32"/>
      <c r="U90" s="32"/>
      <c r="V90" s="32"/>
      <c r="W90" s="32"/>
      <c r="X90" s="32"/>
      <c r="Y90" s="32"/>
      <c r="Z90" s="32"/>
      <c r="AA90" s="32"/>
      <c r="AB90" s="32"/>
      <c r="AC90" s="32"/>
      <c r="AD90" s="32"/>
      <c r="AE90" s="32" t="s">
        <v>384</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7">
        <v>38</v>
      </c>
      <c r="B92" s="176" t="s">
        <v>3746</v>
      </c>
      <c r="C92" s="202" t="s">
        <v>2967</v>
      </c>
      <c r="D92" s="181" t="s">
        <v>2311</v>
      </c>
      <c r="E92" s="186">
        <v>8</v>
      </c>
      <c r="F92" s="193"/>
      <c r="G92" s="194">
        <f>ROUND(E92*F92,2)</f>
        <v>0</v>
      </c>
      <c r="H92" s="194">
        <v>21</v>
      </c>
      <c r="I92" s="194">
        <f>G92*(1+H92/100)</f>
        <v>0</v>
      </c>
      <c r="J92" s="194">
        <v>0</v>
      </c>
      <c r="K92" s="194">
        <f>ROUND(E92*J92,2)</f>
        <v>0</v>
      </c>
      <c r="L92" s="194">
        <v>0</v>
      </c>
      <c r="M92" s="194">
        <f>ROUND(E92*L92,2)</f>
        <v>0</v>
      </c>
      <c r="N92" s="195"/>
      <c r="O92" s="221" t="s">
        <v>295</v>
      </c>
      <c r="P92" s="32"/>
      <c r="Q92" s="32"/>
      <c r="R92" s="32"/>
      <c r="S92" s="32"/>
      <c r="T92" s="32"/>
      <c r="U92" s="32"/>
      <c r="V92" s="32"/>
      <c r="W92" s="32"/>
      <c r="X92" s="32"/>
      <c r="Y92" s="32"/>
      <c r="Z92" s="32"/>
      <c r="AA92" s="32"/>
      <c r="AB92" s="32"/>
      <c r="AC92" s="32"/>
      <c r="AD92" s="32"/>
      <c r="AE92" s="32" t="s">
        <v>384</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x14ac:dyDescent="0.2">
      <c r="A94" s="216" t="s">
        <v>276</v>
      </c>
      <c r="B94" s="175" t="s">
        <v>166</v>
      </c>
      <c r="C94" s="201" t="s">
        <v>127</v>
      </c>
      <c r="D94" s="180"/>
      <c r="E94" s="185"/>
      <c r="F94" s="304">
        <f>SUM(G95:G98)</f>
        <v>0</v>
      </c>
      <c r="G94" s="305"/>
      <c r="H94" s="191"/>
      <c r="I94" s="191">
        <f>SUM(I95:I98)</f>
        <v>0</v>
      </c>
      <c r="J94" s="191"/>
      <c r="K94" s="191">
        <f>SUM(K95:K98)</f>
        <v>0</v>
      </c>
      <c r="L94" s="191"/>
      <c r="M94" s="191">
        <f>SUM(M95:M98)</f>
        <v>0</v>
      </c>
      <c r="N94" s="192"/>
      <c r="O94" s="220"/>
      <c r="AE94" t="s">
        <v>277</v>
      </c>
    </row>
    <row r="95" spans="1:60" outlineLevel="1" x14ac:dyDescent="0.2">
      <c r="A95" s="217">
        <v>39</v>
      </c>
      <c r="B95" s="176" t="s">
        <v>3747</v>
      </c>
      <c r="C95" s="202" t="s">
        <v>2969</v>
      </c>
      <c r="D95" s="181" t="s">
        <v>2311</v>
      </c>
      <c r="E95" s="186">
        <v>16</v>
      </c>
      <c r="F95" s="193"/>
      <c r="G95" s="194">
        <f>ROUND(E95*F95,2)</f>
        <v>0</v>
      </c>
      <c r="H95" s="194">
        <v>21</v>
      </c>
      <c r="I95" s="194">
        <f>G95*(1+H95/100)</f>
        <v>0</v>
      </c>
      <c r="J95" s="194">
        <v>0</v>
      </c>
      <c r="K95" s="194">
        <f>ROUND(E95*J95,2)</f>
        <v>0</v>
      </c>
      <c r="L95" s="194">
        <v>0</v>
      </c>
      <c r="M95" s="194">
        <f>ROUND(E95*L95,2)</f>
        <v>0</v>
      </c>
      <c r="N95" s="195"/>
      <c r="O95" s="221" t="s">
        <v>295</v>
      </c>
      <c r="P95" s="32"/>
      <c r="Q95" s="32"/>
      <c r="R95" s="32"/>
      <c r="S95" s="32"/>
      <c r="T95" s="32"/>
      <c r="U95" s="32"/>
      <c r="V95" s="32"/>
      <c r="W95" s="32"/>
      <c r="X95" s="32"/>
      <c r="Y95" s="32"/>
      <c r="Z95" s="32"/>
      <c r="AA95" s="32"/>
      <c r="AB95" s="32"/>
      <c r="AC95" s="32"/>
      <c r="AD95" s="32"/>
      <c r="AE95" s="32" t="s">
        <v>384</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40</v>
      </c>
      <c r="B97" s="176" t="s">
        <v>3748</v>
      </c>
      <c r="C97" s="202" t="s">
        <v>2971</v>
      </c>
      <c r="D97" s="181" t="s">
        <v>2311</v>
      </c>
      <c r="E97" s="186">
        <v>4</v>
      </c>
      <c r="F97" s="193"/>
      <c r="G97" s="194">
        <f>ROUND(E97*F97,2)</f>
        <v>0</v>
      </c>
      <c r="H97" s="194">
        <v>21</v>
      </c>
      <c r="I97" s="194">
        <f>G97*(1+H97/100)</f>
        <v>0</v>
      </c>
      <c r="J97" s="194">
        <v>0</v>
      </c>
      <c r="K97" s="194">
        <f>ROUND(E97*J97,2)</f>
        <v>0</v>
      </c>
      <c r="L97" s="194">
        <v>0</v>
      </c>
      <c r="M97" s="194">
        <f>ROUND(E97*L97,2)</f>
        <v>0</v>
      </c>
      <c r="N97" s="195"/>
      <c r="O97" s="221" t="s">
        <v>295</v>
      </c>
      <c r="P97" s="32"/>
      <c r="Q97" s="32"/>
      <c r="R97" s="32"/>
      <c r="S97" s="32"/>
      <c r="T97" s="32"/>
      <c r="U97" s="32"/>
      <c r="V97" s="32"/>
      <c r="W97" s="32"/>
      <c r="X97" s="32"/>
      <c r="Y97" s="32"/>
      <c r="Z97" s="32"/>
      <c r="AA97" s="32"/>
      <c r="AB97" s="32"/>
      <c r="AC97" s="32"/>
      <c r="AD97" s="32"/>
      <c r="AE97" s="32" t="s">
        <v>384</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ht="13.5" outlineLevel="1" thickBot="1" x14ac:dyDescent="0.25">
      <c r="A98" s="227"/>
      <c r="B98" s="228"/>
      <c r="C98" s="306"/>
      <c r="D98" s="307"/>
      <c r="E98" s="308"/>
      <c r="F98" s="309"/>
      <c r="G98" s="310"/>
      <c r="H98" s="229"/>
      <c r="I98" s="229"/>
      <c r="J98" s="229"/>
      <c r="K98" s="229"/>
      <c r="L98" s="229"/>
      <c r="M98" s="229"/>
      <c r="N98" s="230"/>
      <c r="O98" s="23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166"/>
      <c r="B99" s="178" t="s">
        <v>338</v>
      </c>
      <c r="C99" s="204" t="s">
        <v>338</v>
      </c>
      <c r="D99" s="183"/>
      <c r="E99" s="188"/>
      <c r="F99" s="197"/>
      <c r="G99" s="197"/>
      <c r="H99" s="197"/>
      <c r="I99" s="197"/>
      <c r="J99" s="197"/>
      <c r="K99" s="197"/>
      <c r="L99" s="197"/>
      <c r="M99" s="197"/>
      <c r="N99" s="197"/>
      <c r="O99" s="198"/>
    </row>
    <row r="100" spans="1:60" hidden="1" x14ac:dyDescent="0.2">
      <c r="A100" s="206"/>
      <c r="B100" s="199"/>
      <c r="C100" s="205"/>
      <c r="D100" s="144"/>
      <c r="E100" s="46"/>
      <c r="F100" s="46"/>
      <c r="G100" s="46"/>
      <c r="H100" s="46"/>
      <c r="I100" s="46"/>
      <c r="J100" s="46"/>
      <c r="K100" s="46"/>
      <c r="L100" s="46"/>
      <c r="M100" s="46"/>
      <c r="N100" s="46"/>
      <c r="O100" s="143"/>
    </row>
    <row r="101" spans="1:60" hidden="1" x14ac:dyDescent="0.2">
      <c r="A101" s="209"/>
      <c r="B101" s="210" t="s">
        <v>339</v>
      </c>
      <c r="C101" s="211"/>
      <c r="D101" s="212"/>
      <c r="E101" s="213"/>
      <c r="F101" s="213"/>
      <c r="G101" s="214">
        <f>F9+F18+F23+F28+F41+F46+F77+F94</f>
        <v>0</v>
      </c>
      <c r="H101" s="39"/>
      <c r="I101" s="39"/>
      <c r="J101" s="39"/>
      <c r="K101" s="39"/>
      <c r="L101" s="39"/>
      <c r="M101" s="39"/>
      <c r="N101" s="39"/>
      <c r="O101" s="145"/>
    </row>
    <row r="102" spans="1:60" x14ac:dyDescent="0.2">
      <c r="D102" s="142"/>
    </row>
    <row r="103" spans="1:60" x14ac:dyDescent="0.2">
      <c r="D103" s="142"/>
    </row>
    <row r="104" spans="1:60" x14ac:dyDescent="0.2">
      <c r="D104" s="142"/>
    </row>
    <row r="105" spans="1:60" x14ac:dyDescent="0.2">
      <c r="D105" s="142"/>
    </row>
    <row r="106" spans="1:60" x14ac:dyDescent="0.2">
      <c r="D106" s="142"/>
    </row>
    <row r="107" spans="1:60" x14ac:dyDescent="0.2">
      <c r="D107" s="142"/>
    </row>
    <row r="108" spans="1:60" x14ac:dyDescent="0.2">
      <c r="D108" s="142"/>
    </row>
    <row r="109" spans="1:60" x14ac:dyDescent="0.2">
      <c r="D109" s="142"/>
    </row>
    <row r="110" spans="1:60" x14ac:dyDescent="0.2">
      <c r="D110" s="142"/>
    </row>
    <row r="111" spans="1:60" x14ac:dyDescent="0.2">
      <c r="D111" s="142"/>
    </row>
    <row r="112" spans="1:60"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K1x44Xf0hshObfH+/DxeHdwOqfKyjo3ixw/bBfYGfhQTEl2r5m1wACXRpu4lpreX4TLo8tEnS9NJBebsfLwFTw==" saltValue="McVstgEO0R98N4IqDkHQDw==" spinCount="100000" sheet="1"/>
  <mergeCells count="50">
    <mergeCell ref="C96:G96"/>
    <mergeCell ref="C98:G98"/>
    <mergeCell ref="C85:G85"/>
    <mergeCell ref="C87:G87"/>
    <mergeCell ref="C89:G89"/>
    <mergeCell ref="C91:G91"/>
    <mergeCell ref="C93:G93"/>
    <mergeCell ref="F94:G94"/>
    <mergeCell ref="C83:G83"/>
    <mergeCell ref="C62:G62"/>
    <mergeCell ref="C64:G64"/>
    <mergeCell ref="C66:G66"/>
    <mergeCell ref="C68:G68"/>
    <mergeCell ref="C70:G70"/>
    <mergeCell ref="C72:G72"/>
    <mergeCell ref="C74:G74"/>
    <mergeCell ref="C76:G76"/>
    <mergeCell ref="F77:G77"/>
    <mergeCell ref="C79:G79"/>
    <mergeCell ref="C81:G81"/>
    <mergeCell ref="C60:G60"/>
    <mergeCell ref="C40:G40"/>
    <mergeCell ref="F41:G41"/>
    <mergeCell ref="C43:G43"/>
    <mergeCell ref="C45:G45"/>
    <mergeCell ref="F46:G46"/>
    <mergeCell ref="C48:G48"/>
    <mergeCell ref="C50:G50"/>
    <mergeCell ref="C52:G52"/>
    <mergeCell ref="C54:G54"/>
    <mergeCell ref="C56:G56"/>
    <mergeCell ref="C58:G58"/>
    <mergeCell ref="C38:G38"/>
    <mergeCell ref="F18:G18"/>
    <mergeCell ref="C20:G20"/>
    <mergeCell ref="C22:G22"/>
    <mergeCell ref="F23:G23"/>
    <mergeCell ref="C25:G25"/>
    <mergeCell ref="C27:G27"/>
    <mergeCell ref="F28:G28"/>
    <mergeCell ref="C30:G30"/>
    <mergeCell ref="C32:G32"/>
    <mergeCell ref="C34:G34"/>
    <mergeCell ref="C36:G36"/>
    <mergeCell ref="C17:G17"/>
    <mergeCell ref="A1:G1"/>
    <mergeCell ref="C7:G7"/>
    <mergeCell ref="F9:G9"/>
    <mergeCell ref="C12:G12"/>
    <mergeCell ref="C15:G15"/>
  </mergeCells>
  <pageMargins left="0.59055118110236204" right="0.39370078740157499" top="0.78740157499999996" bottom="0.78740157499999996" header="0.3" footer="0.3"/>
  <pageSetup paperSize="9"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57</v>
      </c>
      <c r="C2" s="291" t="s">
        <v>58</v>
      </c>
      <c r="D2" s="280"/>
      <c r="E2" s="280"/>
      <c r="F2" s="280"/>
      <c r="G2" s="26" t="s">
        <v>15</v>
      </c>
      <c r="H2" s="34"/>
      <c r="O2" s="8" t="s">
        <v>3363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05</v>
      </c>
      <c r="H6" s="35"/>
    </row>
    <row r="7" spans="1:16" ht="15.6" customHeight="1" x14ac:dyDescent="0.25">
      <c r="B7" s="281" t="str">
        <f>C2</f>
        <v>Demolice</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3750</v>
      </c>
      <c r="B14" s="127" t="s">
        <v>58</v>
      </c>
      <c r="C14" s="126"/>
      <c r="D14" s="126"/>
      <c r="E14" s="126"/>
      <c r="F14" s="126"/>
      <c r="G14" s="128"/>
      <c r="H14" s="130">
        <f>'IO 05 D.6 Pol'!G48</f>
        <v>0</v>
      </c>
      <c r="I14" s="32"/>
      <c r="J14" s="32"/>
      <c r="O14">
        <f>'IO 05 D.6 Pol'!AN6</f>
        <v>0</v>
      </c>
      <c r="P14">
        <f>'IO 05 D.6 Pol'!AO6</f>
        <v>0</v>
      </c>
    </row>
    <row r="15" spans="1:16" ht="12.75" customHeight="1" thickBot="1" x14ac:dyDescent="0.25">
      <c r="A15" s="136"/>
      <c r="B15" s="137" t="s">
        <v>263</v>
      </c>
      <c r="C15" s="138"/>
      <c r="D15" s="139" t="str">
        <f>B2</f>
        <v>IO 05</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3750</v>
      </c>
      <c r="E17" s="292" t="s">
        <v>58</v>
      </c>
      <c r="F17" s="292"/>
      <c r="G17" s="292"/>
      <c r="H17" s="292"/>
      <c r="I17" s="32"/>
      <c r="J17" s="32"/>
      <c r="BC17" s="232" t="str">
        <f>E17</f>
        <v>Demolice</v>
      </c>
    </row>
    <row r="18" spans="1:55" ht="12.75" customHeight="1" x14ac:dyDescent="0.2">
      <c r="A18" s="131" t="s">
        <v>341</v>
      </c>
      <c r="B18" s="132"/>
      <c r="C18" s="133"/>
      <c r="D18" s="133"/>
      <c r="E18" s="133"/>
      <c r="F18" s="133"/>
      <c r="G18" s="134"/>
      <c r="H18" s="135" t="s">
        <v>261</v>
      </c>
      <c r="I18" s="32"/>
      <c r="J18" s="32"/>
    </row>
    <row r="19" spans="1:55" ht="12.75" customHeight="1" x14ac:dyDescent="0.2">
      <c r="A19" s="129" t="s">
        <v>66</v>
      </c>
      <c r="B19" s="127" t="s">
        <v>67</v>
      </c>
      <c r="C19" s="126"/>
      <c r="D19" s="126"/>
      <c r="E19" s="126"/>
      <c r="F19" s="126"/>
      <c r="G19" s="128"/>
      <c r="H19" s="233">
        <f>'IO 05 D.6 Pol'!F9</f>
        <v>0</v>
      </c>
      <c r="I19" s="32"/>
      <c r="J19" s="32"/>
    </row>
    <row r="20" spans="1:55" ht="12.75" customHeight="1" x14ac:dyDescent="0.2">
      <c r="A20" s="129" t="s">
        <v>156</v>
      </c>
      <c r="B20" s="127" t="s">
        <v>58</v>
      </c>
      <c r="C20" s="126"/>
      <c r="D20" s="126"/>
      <c r="E20" s="126"/>
      <c r="F20" s="126"/>
      <c r="G20" s="128"/>
      <c r="H20" s="233">
        <f>'IO 05 D.6 Pol'!F19</f>
        <v>0</v>
      </c>
      <c r="I20" s="32"/>
      <c r="J20" s="32"/>
    </row>
    <row r="21" spans="1:55" ht="12.75" customHeight="1" thickBot="1" x14ac:dyDescent="0.25">
      <c r="A21" s="136"/>
      <c r="B21" s="137" t="s">
        <v>342</v>
      </c>
      <c r="C21" s="138"/>
      <c r="D21" s="139" t="str">
        <f>D17</f>
        <v>D.6</v>
      </c>
      <c r="E21" s="138"/>
      <c r="F21" s="138"/>
      <c r="G21" s="140"/>
      <c r="H21" s="234">
        <f>SUM(H19:H20)</f>
        <v>0</v>
      </c>
      <c r="I21" s="32"/>
      <c r="J21" s="32"/>
    </row>
    <row r="22" spans="1:55" ht="12.75" customHeight="1" x14ac:dyDescent="0.2">
      <c r="A22" s="32"/>
      <c r="B22" s="32"/>
      <c r="C22" s="32"/>
      <c r="D22" s="32"/>
      <c r="E22" s="32"/>
      <c r="F22" s="32"/>
      <c r="G22" s="32"/>
      <c r="H22" s="36"/>
      <c r="I22" s="32"/>
      <c r="J22" s="32"/>
    </row>
    <row r="23" spans="1:55" ht="12.75" customHeight="1" x14ac:dyDescent="0.2">
      <c r="A23" s="32"/>
      <c r="B23" s="32"/>
      <c r="C23" s="32"/>
      <c r="D23" s="32"/>
      <c r="E23" s="32"/>
      <c r="F23" s="32"/>
      <c r="G23" s="32"/>
      <c r="H23" s="36"/>
      <c r="I23" s="32"/>
      <c r="J23" s="32"/>
    </row>
    <row r="24" spans="1:55" ht="12.75" customHeight="1" x14ac:dyDescent="0.2">
      <c r="A24" s="32"/>
      <c r="B24" s="32"/>
      <c r="C24" s="32"/>
      <c r="D24" s="32"/>
      <c r="E24" s="32"/>
      <c r="F24" s="32"/>
      <c r="G24" s="32"/>
      <c r="H24" s="36"/>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dm/jGtyfz3CMnYorZ+/ntt7wFuhxg9Q1uRoRMLwmyKA4jE0hen/LriYhboLTRW5OrFvpNb8yVQ/w/aA6k+l29w==" saltValue="NZ+jV8G5Lg/45l0ehucflQ=="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57</v>
      </c>
      <c r="C3" s="169" t="s">
        <v>58</v>
      </c>
      <c r="D3" s="147"/>
      <c r="E3" s="146"/>
      <c r="F3" s="146"/>
      <c r="G3" s="149"/>
      <c r="AC3" s="8" t="s">
        <v>3363</v>
      </c>
    </row>
    <row r="4" spans="1:60" ht="13.5" thickBot="1" x14ac:dyDescent="0.25">
      <c r="A4" s="156" t="s">
        <v>31</v>
      </c>
      <c r="B4" s="157" t="s">
        <v>3750</v>
      </c>
      <c r="C4" s="170" t="s">
        <v>58</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SUMIF(AM8:AM48,AN5,G8:G48)</f>
        <v>0</v>
      </c>
      <c r="AO6">
        <f>SUMIF(AM8:AM48,AO5,G8:G48)</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SUM(G10:G18)</f>
        <v>0</v>
      </c>
      <c r="G9" s="305"/>
      <c r="H9" s="191"/>
      <c r="I9" s="191">
        <f>SUM(I10:I18)</f>
        <v>0</v>
      </c>
      <c r="J9" s="191"/>
      <c r="K9" s="191">
        <f>SUM(K10:K18)</f>
        <v>0</v>
      </c>
      <c r="L9" s="191"/>
      <c r="M9" s="191">
        <f>SUM(M10:M18)</f>
        <v>72.61</v>
      </c>
      <c r="N9" s="192"/>
      <c r="O9" s="220"/>
      <c r="AE9" t="s">
        <v>277</v>
      </c>
    </row>
    <row r="10" spans="1:60" outlineLevel="1" x14ac:dyDescent="0.2">
      <c r="A10" s="218"/>
      <c r="B10" s="318" t="s">
        <v>1671</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3751</v>
      </c>
      <c r="C11" s="202" t="s">
        <v>3752</v>
      </c>
      <c r="D11" s="181" t="s">
        <v>610</v>
      </c>
      <c r="E11" s="186">
        <v>201.7</v>
      </c>
      <c r="F11" s="193"/>
      <c r="G11" s="194">
        <f>ROUND(E11*F11,2)</f>
        <v>0</v>
      </c>
      <c r="H11" s="194">
        <v>21</v>
      </c>
      <c r="I11" s="194">
        <f>G11*(1+H11/100)</f>
        <v>0</v>
      </c>
      <c r="J11" s="194">
        <v>0</v>
      </c>
      <c r="K11" s="194">
        <f>ROUND(E11*J11,2)</f>
        <v>0</v>
      </c>
      <c r="L11" s="194">
        <v>0.36</v>
      </c>
      <c r="M11" s="194">
        <f>ROUND(E11*L11,2)</f>
        <v>72.61</v>
      </c>
      <c r="N11" s="195" t="s">
        <v>659</v>
      </c>
      <c r="O11" s="221" t="s">
        <v>780</v>
      </c>
      <c r="P11" s="32"/>
      <c r="Q11" s="32"/>
      <c r="R11" s="32"/>
      <c r="S11" s="32"/>
      <c r="T11" s="32"/>
      <c r="U11" s="32"/>
      <c r="V11" s="32"/>
      <c r="W11" s="32"/>
      <c r="X11" s="32"/>
      <c r="Y11" s="32"/>
      <c r="Z11" s="32"/>
      <c r="AA11" s="32"/>
      <c r="AB11" s="32"/>
      <c r="AC11" s="32"/>
      <c r="AD11" s="32"/>
      <c r="AE11" s="32" t="s">
        <v>397</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3753</v>
      </c>
      <c r="D12" s="236"/>
      <c r="E12" s="239">
        <v>201.7</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386</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312" t="s">
        <v>416</v>
      </c>
      <c r="C14" s="313"/>
      <c r="D14" s="314"/>
      <c r="E14" s="315"/>
      <c r="F14" s="316"/>
      <c r="G14" s="317"/>
      <c r="H14" s="194"/>
      <c r="I14" s="194"/>
      <c r="J14" s="194"/>
      <c r="K14" s="194"/>
      <c r="L14" s="194"/>
      <c r="M14" s="194"/>
      <c r="N14" s="195"/>
      <c r="O14" s="221"/>
      <c r="P14" s="32"/>
      <c r="Q14" s="32"/>
      <c r="R14" s="32"/>
      <c r="S14" s="32"/>
      <c r="T14" s="32"/>
      <c r="U14" s="32"/>
      <c r="V14" s="32"/>
      <c r="W14" s="32"/>
      <c r="X14" s="32"/>
      <c r="Y14" s="32"/>
      <c r="Z14" s="32"/>
      <c r="AA14" s="32"/>
      <c r="AB14" s="32"/>
      <c r="AC14" s="32">
        <v>0</v>
      </c>
      <c r="AD14" s="32"/>
      <c r="AE14" s="32" t="s">
        <v>377</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417</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379</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2</v>
      </c>
      <c r="B16" s="176" t="s">
        <v>3405</v>
      </c>
      <c r="C16" s="202" t="s">
        <v>3406</v>
      </c>
      <c r="D16" s="181" t="s">
        <v>382</v>
      </c>
      <c r="E16" s="186">
        <v>30.254999999999999</v>
      </c>
      <c r="F16" s="193"/>
      <c r="G16" s="194">
        <f>ROUND(E16*F16,2)</f>
        <v>0</v>
      </c>
      <c r="H16" s="194">
        <v>21</v>
      </c>
      <c r="I16" s="194">
        <f>G16*(1+H16/100)</f>
        <v>0</v>
      </c>
      <c r="J16" s="194">
        <v>0</v>
      </c>
      <c r="K16" s="194">
        <f>ROUND(E16*J16,2)</f>
        <v>0</v>
      </c>
      <c r="L16" s="194">
        <v>0</v>
      </c>
      <c r="M16" s="194">
        <f>ROUND(E16*L16,2)</f>
        <v>0</v>
      </c>
      <c r="N16" s="195" t="s">
        <v>383</v>
      </c>
      <c r="O16" s="221" t="s">
        <v>281</v>
      </c>
      <c r="P16" s="32"/>
      <c r="Q16" s="32"/>
      <c r="R16" s="32"/>
      <c r="S16" s="32"/>
      <c r="T16" s="32"/>
      <c r="U16" s="32"/>
      <c r="V16" s="32"/>
      <c r="W16" s="32"/>
      <c r="X16" s="32"/>
      <c r="Y16" s="32"/>
      <c r="Z16" s="32"/>
      <c r="AA16" s="32"/>
      <c r="AB16" s="32"/>
      <c r="AC16" s="32"/>
      <c r="AD16" s="32"/>
      <c r="AE16" s="32" t="s">
        <v>397</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3754</v>
      </c>
      <c r="D17" s="236"/>
      <c r="E17" s="239">
        <v>30.254999999999999</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386</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16" t="s">
        <v>276</v>
      </c>
      <c r="B19" s="175" t="s">
        <v>156</v>
      </c>
      <c r="C19" s="201" t="s">
        <v>58</v>
      </c>
      <c r="D19" s="180"/>
      <c r="E19" s="185"/>
      <c r="F19" s="304">
        <f>SUM(G20:G45)</f>
        <v>0</v>
      </c>
      <c r="G19" s="305"/>
      <c r="H19" s="191"/>
      <c r="I19" s="191">
        <f>SUM(I20:I45)</f>
        <v>0</v>
      </c>
      <c r="J19" s="191"/>
      <c r="K19" s="191">
        <f>SUM(K20:K45)</f>
        <v>4.6900000000000004</v>
      </c>
      <c r="L19" s="191"/>
      <c r="M19" s="191">
        <f>SUM(M20:M45)</f>
        <v>1410.92</v>
      </c>
      <c r="N19" s="192"/>
      <c r="O19" s="220"/>
      <c r="AE19" t="s">
        <v>277</v>
      </c>
    </row>
    <row r="20" spans="1:60" outlineLevel="1" x14ac:dyDescent="0.2">
      <c r="A20" s="218"/>
      <c r="B20" s="318" t="s">
        <v>3755</v>
      </c>
      <c r="C20" s="319"/>
      <c r="D20" s="320"/>
      <c r="E20" s="321"/>
      <c r="F20" s="322"/>
      <c r="G20" s="323"/>
      <c r="H20" s="194"/>
      <c r="I20" s="194"/>
      <c r="J20" s="194"/>
      <c r="K20" s="194"/>
      <c r="L20" s="194"/>
      <c r="M20" s="194"/>
      <c r="N20" s="195"/>
      <c r="O20" s="221"/>
      <c r="P20" s="32"/>
      <c r="Q20" s="32"/>
      <c r="R20" s="32"/>
      <c r="S20" s="32"/>
      <c r="T20" s="32"/>
      <c r="U20" s="32"/>
      <c r="V20" s="32"/>
      <c r="W20" s="32"/>
      <c r="X20" s="32"/>
      <c r="Y20" s="32"/>
      <c r="Z20" s="32"/>
      <c r="AA20" s="32"/>
      <c r="AB20" s="32"/>
      <c r="AC20" s="32">
        <v>0</v>
      </c>
      <c r="AD20" s="32"/>
      <c r="AE20" s="32" t="s">
        <v>377</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3</v>
      </c>
      <c r="B21" s="176" t="s">
        <v>3756</v>
      </c>
      <c r="C21" s="202" t="s">
        <v>3757</v>
      </c>
      <c r="D21" s="181" t="s">
        <v>382</v>
      </c>
      <c r="E21" s="186">
        <v>4532</v>
      </c>
      <c r="F21" s="193"/>
      <c r="G21" s="194">
        <f>ROUND(E21*F21,2)</f>
        <v>0</v>
      </c>
      <c r="H21" s="194">
        <v>21</v>
      </c>
      <c r="I21" s="194">
        <f>G21*(1+H21/100)</f>
        <v>0</v>
      </c>
      <c r="J21" s="194">
        <v>6.6E-4</v>
      </c>
      <c r="K21" s="194">
        <f>ROUND(E21*J21,2)</f>
        <v>2.99</v>
      </c>
      <c r="L21" s="194">
        <v>0.15</v>
      </c>
      <c r="M21" s="194">
        <f>ROUND(E21*L21,2)</f>
        <v>679.8</v>
      </c>
      <c r="N21" s="195"/>
      <c r="O21" s="221" t="s">
        <v>780</v>
      </c>
      <c r="P21" s="32"/>
      <c r="Q21" s="32"/>
      <c r="R21" s="32"/>
      <c r="S21" s="32"/>
      <c r="T21" s="32"/>
      <c r="U21" s="32"/>
      <c r="V21" s="32"/>
      <c r="W21" s="32"/>
      <c r="X21" s="32"/>
      <c r="Y21" s="32"/>
      <c r="Z21" s="32"/>
      <c r="AA21" s="32"/>
      <c r="AB21" s="32"/>
      <c r="AC21" s="32"/>
      <c r="AD21" s="32"/>
      <c r="AE21" s="32" t="s">
        <v>397</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03" t="s">
        <v>3758</v>
      </c>
      <c r="D22" s="182"/>
      <c r="E22" s="187"/>
      <c r="F22" s="196"/>
      <c r="G22" s="196"/>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284</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3759</v>
      </c>
      <c r="D23" s="236"/>
      <c r="E23" s="239">
        <v>4532</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386</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93"/>
      <c r="D24" s="294"/>
      <c r="E24" s="295"/>
      <c r="F24" s="296"/>
      <c r="G24" s="297"/>
      <c r="H24" s="194"/>
      <c r="I24" s="194"/>
      <c r="J24" s="194"/>
      <c r="K24" s="194"/>
      <c r="L24" s="194"/>
      <c r="M24" s="194"/>
      <c r="N24" s="195"/>
      <c r="O24" s="221"/>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7">
        <v>4</v>
      </c>
      <c r="B25" s="176" t="s">
        <v>3760</v>
      </c>
      <c r="C25" s="202" t="s">
        <v>3761</v>
      </c>
      <c r="D25" s="181" t="s">
        <v>382</v>
      </c>
      <c r="E25" s="186">
        <v>1415</v>
      </c>
      <c r="F25" s="193"/>
      <c r="G25" s="194">
        <f>ROUND(E25*F25,2)</f>
        <v>0</v>
      </c>
      <c r="H25" s="194">
        <v>21</v>
      </c>
      <c r="I25" s="194">
        <f>G25*(1+H25/100)</f>
        <v>0</v>
      </c>
      <c r="J25" s="194">
        <v>7.5000000000000002E-4</v>
      </c>
      <c r="K25" s="194">
        <f>ROUND(E25*J25,2)</f>
        <v>1.06</v>
      </c>
      <c r="L25" s="194">
        <v>0.25</v>
      </c>
      <c r="M25" s="194">
        <f>ROUND(E25*L25,2)</f>
        <v>353.75</v>
      </c>
      <c r="N25" s="195"/>
      <c r="O25" s="221" t="s">
        <v>780</v>
      </c>
      <c r="P25" s="32"/>
      <c r="Q25" s="32"/>
      <c r="R25" s="32"/>
      <c r="S25" s="32"/>
      <c r="T25" s="32"/>
      <c r="U25" s="32"/>
      <c r="V25" s="32"/>
      <c r="W25" s="32"/>
      <c r="X25" s="32"/>
      <c r="Y25" s="32"/>
      <c r="Z25" s="32"/>
      <c r="AA25" s="32"/>
      <c r="AB25" s="32"/>
      <c r="AC25" s="32"/>
      <c r="AD25" s="32"/>
      <c r="AE25" s="32" t="s">
        <v>397</v>
      </c>
      <c r="AF25" s="32"/>
      <c r="AG25" s="32"/>
      <c r="AH25" s="32"/>
      <c r="AI25" s="32"/>
      <c r="AJ25" s="32"/>
      <c r="AK25" s="32"/>
      <c r="AL25" s="32"/>
      <c r="AM25" s="32">
        <v>21</v>
      </c>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03" t="s">
        <v>3758</v>
      </c>
      <c r="D26" s="182"/>
      <c r="E26" s="187"/>
      <c r="F26" s="196"/>
      <c r="G26" s="196"/>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284</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3762</v>
      </c>
      <c r="D27" s="236"/>
      <c r="E27" s="239">
        <v>1415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3763</v>
      </c>
      <c r="C29" s="202" t="s">
        <v>3764</v>
      </c>
      <c r="D29" s="181" t="s">
        <v>382</v>
      </c>
      <c r="E29" s="186">
        <v>539</v>
      </c>
      <c r="F29" s="193"/>
      <c r="G29" s="194">
        <f>ROUND(E29*F29,2)</f>
        <v>0</v>
      </c>
      <c r="H29" s="194">
        <v>21</v>
      </c>
      <c r="I29" s="194">
        <f>G29*(1+H29/100)</f>
        <v>0</v>
      </c>
      <c r="J29" s="194">
        <v>9.7000000000000005E-4</v>
      </c>
      <c r="K29" s="194">
        <f>ROUND(E29*J29,2)</f>
        <v>0.52</v>
      </c>
      <c r="L29" s="194">
        <v>0.55000000000000004</v>
      </c>
      <c r="M29" s="194">
        <f>ROUND(E29*L29,2)</f>
        <v>296.45</v>
      </c>
      <c r="N29" s="195"/>
      <c r="O29" s="221" t="s">
        <v>780</v>
      </c>
      <c r="P29" s="32"/>
      <c r="Q29" s="32"/>
      <c r="R29" s="32"/>
      <c r="S29" s="32"/>
      <c r="T29" s="32"/>
      <c r="U29" s="32"/>
      <c r="V29" s="32"/>
      <c r="W29" s="32"/>
      <c r="X29" s="32"/>
      <c r="Y29" s="32"/>
      <c r="Z29" s="32"/>
      <c r="AA29" s="32"/>
      <c r="AB29" s="32"/>
      <c r="AC29" s="32"/>
      <c r="AD29" s="32"/>
      <c r="AE29" s="32" t="s">
        <v>397</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03" t="s">
        <v>3758</v>
      </c>
      <c r="D30" s="182"/>
      <c r="E30" s="187"/>
      <c r="F30" s="196"/>
      <c r="G30" s="196"/>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284</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3765</v>
      </c>
      <c r="D31" s="236"/>
      <c r="E31" s="239">
        <v>539</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3766</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377</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6</v>
      </c>
      <c r="B34" s="176" t="s">
        <v>3767</v>
      </c>
      <c r="C34" s="202" t="s">
        <v>3768</v>
      </c>
      <c r="D34" s="181" t="s">
        <v>382</v>
      </c>
      <c r="E34" s="186">
        <v>34</v>
      </c>
      <c r="F34" s="193"/>
      <c r="G34" s="194">
        <f>ROUND(E34*F34,2)</f>
        <v>0</v>
      </c>
      <c r="H34" s="194">
        <v>21</v>
      </c>
      <c r="I34" s="194">
        <f>G34*(1+H34/100)</f>
        <v>0</v>
      </c>
      <c r="J34" s="194">
        <v>3.48E-3</v>
      </c>
      <c r="K34" s="194">
        <f>ROUND(E34*J34,2)</f>
        <v>0.12</v>
      </c>
      <c r="L34" s="194">
        <v>2.38</v>
      </c>
      <c r="M34" s="194">
        <f>ROUND(E34*L34,2)</f>
        <v>80.92</v>
      </c>
      <c r="N34" s="195"/>
      <c r="O34" s="221" t="s">
        <v>780</v>
      </c>
      <c r="P34" s="32"/>
      <c r="Q34" s="32"/>
      <c r="R34" s="32"/>
      <c r="S34" s="32"/>
      <c r="T34" s="32"/>
      <c r="U34" s="32"/>
      <c r="V34" s="32"/>
      <c r="W34" s="32"/>
      <c r="X34" s="32"/>
      <c r="Y34" s="32"/>
      <c r="Z34" s="32"/>
      <c r="AA34" s="32"/>
      <c r="AB34" s="32"/>
      <c r="AC34" s="32"/>
      <c r="AD34" s="32"/>
      <c r="AE34" s="32" t="s">
        <v>397</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3" t="s">
        <v>3769</v>
      </c>
      <c r="D35" s="236"/>
      <c r="E35" s="239">
        <v>34</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386</v>
      </c>
      <c r="AF35" s="32">
        <v>0</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3770</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0</v>
      </c>
      <c r="AD37" s="32"/>
      <c r="AE37" s="32" t="s">
        <v>377</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3771</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379</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7</v>
      </c>
      <c r="B39" s="176" t="s">
        <v>3772</v>
      </c>
      <c r="C39" s="202" t="s">
        <v>3773</v>
      </c>
      <c r="D39" s="181" t="s">
        <v>478</v>
      </c>
      <c r="E39" s="186">
        <v>1483.5319999999999</v>
      </c>
      <c r="F39" s="193"/>
      <c r="G39" s="194">
        <f>ROUND(E39*F39,2)</f>
        <v>0</v>
      </c>
      <c r="H39" s="194">
        <v>21</v>
      </c>
      <c r="I39" s="194">
        <f>G39*(1+H39/100)</f>
        <v>0</v>
      </c>
      <c r="J39" s="194">
        <v>0</v>
      </c>
      <c r="K39" s="194">
        <f>ROUND(E39*J39,2)</f>
        <v>0</v>
      </c>
      <c r="L39" s="194">
        <v>0</v>
      </c>
      <c r="M39" s="194">
        <f>ROUND(E39*L39,2)</f>
        <v>0</v>
      </c>
      <c r="N39" s="195"/>
      <c r="O39" s="221" t="s">
        <v>780</v>
      </c>
      <c r="P39" s="32"/>
      <c r="Q39" s="32"/>
      <c r="R39" s="32"/>
      <c r="S39" s="32"/>
      <c r="T39" s="32"/>
      <c r="U39" s="32"/>
      <c r="V39" s="32"/>
      <c r="W39" s="32"/>
      <c r="X39" s="32"/>
      <c r="Y39" s="32"/>
      <c r="Z39" s="32"/>
      <c r="AA39" s="32"/>
      <c r="AB39" s="32"/>
      <c r="AC39" s="32"/>
      <c r="AD39" s="32"/>
      <c r="AE39" s="32" t="s">
        <v>3447</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8</v>
      </c>
      <c r="B41" s="176" t="s">
        <v>3774</v>
      </c>
      <c r="C41" s="202" t="s">
        <v>3775</v>
      </c>
      <c r="D41" s="181" t="s">
        <v>478</v>
      </c>
      <c r="E41" s="186">
        <v>20769.448</v>
      </c>
      <c r="F41" s="193"/>
      <c r="G41" s="194">
        <f>ROUND(E41*F41,2)</f>
        <v>0</v>
      </c>
      <c r="H41" s="194">
        <v>21</v>
      </c>
      <c r="I41" s="194">
        <f>G41*(1+H41/100)</f>
        <v>0</v>
      </c>
      <c r="J41" s="194">
        <v>0</v>
      </c>
      <c r="K41" s="194">
        <f>ROUND(E41*J41,2)</f>
        <v>0</v>
      </c>
      <c r="L41" s="194">
        <v>0</v>
      </c>
      <c r="M41" s="194">
        <f>ROUND(E41*L41,2)</f>
        <v>0</v>
      </c>
      <c r="N41" s="195"/>
      <c r="O41" s="221" t="s">
        <v>780</v>
      </c>
      <c r="P41" s="32"/>
      <c r="Q41" s="32"/>
      <c r="R41" s="32"/>
      <c r="S41" s="32"/>
      <c r="T41" s="32"/>
      <c r="U41" s="32"/>
      <c r="V41" s="32"/>
      <c r="W41" s="32"/>
      <c r="X41" s="32"/>
      <c r="Y41" s="32"/>
      <c r="Z41" s="32"/>
      <c r="AA41" s="32"/>
      <c r="AB41" s="32"/>
      <c r="AC41" s="32"/>
      <c r="AD41" s="32"/>
      <c r="AE41" s="32" t="s">
        <v>3447</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312" t="s">
        <v>1927</v>
      </c>
      <c r="C43" s="313"/>
      <c r="D43" s="314"/>
      <c r="E43" s="315"/>
      <c r="F43" s="316"/>
      <c r="G43" s="317"/>
      <c r="H43" s="194"/>
      <c r="I43" s="194"/>
      <c r="J43" s="194"/>
      <c r="K43" s="194"/>
      <c r="L43" s="194"/>
      <c r="M43" s="194"/>
      <c r="N43" s="195"/>
      <c r="O43" s="221"/>
      <c r="P43" s="32"/>
      <c r="Q43" s="32"/>
      <c r="R43" s="32"/>
      <c r="S43" s="32"/>
      <c r="T43" s="32"/>
      <c r="U43" s="32"/>
      <c r="V43" s="32"/>
      <c r="W43" s="32"/>
      <c r="X43" s="32"/>
      <c r="Y43" s="32"/>
      <c r="Z43" s="32"/>
      <c r="AA43" s="32"/>
      <c r="AB43" s="32"/>
      <c r="AC43" s="32">
        <v>0</v>
      </c>
      <c r="AD43" s="32"/>
      <c r="AE43" s="32" t="s">
        <v>377</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9</v>
      </c>
      <c r="B44" s="176" t="s">
        <v>1928</v>
      </c>
      <c r="C44" s="202" t="s">
        <v>1929</v>
      </c>
      <c r="D44" s="181" t="s">
        <v>478</v>
      </c>
      <c r="E44" s="186">
        <v>1483.5319999999999</v>
      </c>
      <c r="F44" s="193"/>
      <c r="G44" s="194">
        <f>ROUND(E44*F44,2)</f>
        <v>0</v>
      </c>
      <c r="H44" s="194">
        <v>21</v>
      </c>
      <c r="I44" s="194">
        <f>G44*(1+H44/100)</f>
        <v>0</v>
      </c>
      <c r="J44" s="194">
        <v>0</v>
      </c>
      <c r="K44" s="194">
        <f>ROUND(E44*J44,2)</f>
        <v>0</v>
      </c>
      <c r="L44" s="194">
        <v>0</v>
      </c>
      <c r="M44" s="194">
        <f>ROUND(E44*L44,2)</f>
        <v>0</v>
      </c>
      <c r="N44" s="195" t="s">
        <v>1930</v>
      </c>
      <c r="O44" s="221" t="s">
        <v>780</v>
      </c>
      <c r="P44" s="32"/>
      <c r="Q44" s="32"/>
      <c r="R44" s="32"/>
      <c r="S44" s="32"/>
      <c r="T44" s="32"/>
      <c r="U44" s="32"/>
      <c r="V44" s="32"/>
      <c r="W44" s="32"/>
      <c r="X44" s="32"/>
      <c r="Y44" s="32"/>
      <c r="Z44" s="32"/>
      <c r="AA44" s="32"/>
      <c r="AB44" s="32"/>
      <c r="AC44" s="32"/>
      <c r="AD44" s="32"/>
      <c r="AE44" s="32" t="s">
        <v>3447</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ht="13.5" outlineLevel="1" thickBot="1" x14ac:dyDescent="0.25">
      <c r="A45" s="227"/>
      <c r="B45" s="228"/>
      <c r="C45" s="306"/>
      <c r="D45" s="307"/>
      <c r="E45" s="308"/>
      <c r="F45" s="309"/>
      <c r="G45" s="310"/>
      <c r="H45" s="229"/>
      <c r="I45" s="229"/>
      <c r="J45" s="229"/>
      <c r="K45" s="229"/>
      <c r="L45" s="229"/>
      <c r="M45" s="229"/>
      <c r="N45" s="230"/>
      <c r="O45" s="2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166"/>
      <c r="B46" s="178" t="s">
        <v>338</v>
      </c>
      <c r="C46" s="204" t="s">
        <v>338</v>
      </c>
      <c r="D46" s="183"/>
      <c r="E46" s="188"/>
      <c r="F46" s="197"/>
      <c r="G46" s="197"/>
      <c r="H46" s="197"/>
      <c r="I46" s="197"/>
      <c r="J46" s="197"/>
      <c r="K46" s="197"/>
      <c r="L46" s="197"/>
      <c r="M46" s="197"/>
      <c r="N46" s="197"/>
      <c r="O46" s="198"/>
    </row>
    <row r="47" spans="1:60" hidden="1" x14ac:dyDescent="0.2">
      <c r="A47" s="206"/>
      <c r="B47" s="199"/>
      <c r="C47" s="205"/>
      <c r="D47" s="144"/>
      <c r="E47" s="46"/>
      <c r="F47" s="46"/>
      <c r="G47" s="46"/>
      <c r="H47" s="46"/>
      <c r="I47" s="46"/>
      <c r="J47" s="46"/>
      <c r="K47" s="46"/>
      <c r="L47" s="46"/>
      <c r="M47" s="46"/>
      <c r="N47" s="46"/>
      <c r="O47" s="143"/>
    </row>
    <row r="48" spans="1:60" hidden="1" x14ac:dyDescent="0.2">
      <c r="A48" s="209"/>
      <c r="B48" s="210" t="s">
        <v>339</v>
      </c>
      <c r="C48" s="211"/>
      <c r="D48" s="212"/>
      <c r="E48" s="213"/>
      <c r="F48" s="213"/>
      <c r="G48" s="214">
        <f>F9+F19</f>
        <v>0</v>
      </c>
      <c r="H48" s="39"/>
      <c r="I48" s="39"/>
      <c r="J48" s="39"/>
      <c r="K48" s="39"/>
      <c r="L48" s="39"/>
      <c r="M48" s="39"/>
      <c r="N48" s="39"/>
      <c r="O48" s="145"/>
    </row>
    <row r="49" spans="4:4" x14ac:dyDescent="0.2">
      <c r="D49" s="142"/>
    </row>
    <row r="50" spans="4:4" x14ac:dyDescent="0.2">
      <c r="D50" s="142"/>
    </row>
    <row r="51" spans="4:4" x14ac:dyDescent="0.2">
      <c r="D51" s="142"/>
    </row>
    <row r="52" spans="4:4" x14ac:dyDescent="0.2">
      <c r="D52" s="142"/>
    </row>
    <row r="53" spans="4:4" x14ac:dyDescent="0.2">
      <c r="D53" s="142"/>
    </row>
    <row r="54" spans="4:4" x14ac:dyDescent="0.2">
      <c r="D54" s="142"/>
    </row>
    <row r="55" spans="4:4" x14ac:dyDescent="0.2">
      <c r="D55" s="142"/>
    </row>
    <row r="56" spans="4:4" x14ac:dyDescent="0.2">
      <c r="D56" s="142"/>
    </row>
    <row r="57" spans="4:4" x14ac:dyDescent="0.2">
      <c r="D57" s="142"/>
    </row>
    <row r="58" spans="4:4" x14ac:dyDescent="0.2">
      <c r="D58" s="142"/>
    </row>
    <row r="59" spans="4:4" x14ac:dyDescent="0.2">
      <c r="D59" s="142"/>
    </row>
    <row r="60" spans="4:4" x14ac:dyDescent="0.2">
      <c r="D60" s="142"/>
    </row>
    <row r="61" spans="4:4" x14ac:dyDescent="0.2">
      <c r="D61" s="142"/>
    </row>
    <row r="62" spans="4:4" x14ac:dyDescent="0.2">
      <c r="D62" s="142"/>
    </row>
    <row r="63" spans="4:4" x14ac:dyDescent="0.2">
      <c r="D63" s="142"/>
    </row>
    <row r="64" spans="4:4" x14ac:dyDescent="0.2">
      <c r="D64" s="142"/>
    </row>
    <row r="65" spans="4:4" x14ac:dyDescent="0.2">
      <c r="D65" s="142"/>
    </row>
    <row r="66" spans="4:4" x14ac:dyDescent="0.2">
      <c r="D66" s="142"/>
    </row>
    <row r="67" spans="4:4" x14ac:dyDescent="0.2">
      <c r="D67" s="142"/>
    </row>
    <row r="68" spans="4:4" x14ac:dyDescent="0.2">
      <c r="D68" s="142"/>
    </row>
    <row r="69" spans="4:4" x14ac:dyDescent="0.2">
      <c r="D69" s="142"/>
    </row>
    <row r="70" spans="4:4" x14ac:dyDescent="0.2">
      <c r="D70" s="142"/>
    </row>
    <row r="71" spans="4:4" x14ac:dyDescent="0.2">
      <c r="D71" s="142"/>
    </row>
    <row r="72" spans="4:4" x14ac:dyDescent="0.2">
      <c r="D72" s="142"/>
    </row>
    <row r="73" spans="4:4" x14ac:dyDescent="0.2">
      <c r="D73" s="142"/>
    </row>
    <row r="74" spans="4:4" x14ac:dyDescent="0.2">
      <c r="D74" s="142"/>
    </row>
    <row r="75" spans="4:4" x14ac:dyDescent="0.2">
      <c r="D75" s="142"/>
    </row>
    <row r="76" spans="4:4" x14ac:dyDescent="0.2">
      <c r="D76" s="142"/>
    </row>
    <row r="77" spans="4:4" x14ac:dyDescent="0.2">
      <c r="D77" s="142"/>
    </row>
    <row r="78" spans="4:4" x14ac:dyDescent="0.2">
      <c r="D78" s="142"/>
    </row>
    <row r="79" spans="4:4" x14ac:dyDescent="0.2">
      <c r="D79" s="142"/>
    </row>
    <row r="80" spans="4:4" x14ac:dyDescent="0.2">
      <c r="D80" s="142"/>
    </row>
    <row r="81" spans="4:4" x14ac:dyDescent="0.2">
      <c r="D81" s="142"/>
    </row>
    <row r="82" spans="4:4" x14ac:dyDescent="0.2">
      <c r="D82" s="142"/>
    </row>
    <row r="83" spans="4:4" x14ac:dyDescent="0.2">
      <c r="D83" s="142"/>
    </row>
    <row r="84" spans="4:4" x14ac:dyDescent="0.2">
      <c r="D84" s="142"/>
    </row>
    <row r="85" spans="4:4" x14ac:dyDescent="0.2">
      <c r="D85" s="142"/>
    </row>
    <row r="86" spans="4:4" x14ac:dyDescent="0.2">
      <c r="D86" s="142"/>
    </row>
    <row r="87" spans="4:4" x14ac:dyDescent="0.2">
      <c r="D87" s="142"/>
    </row>
    <row r="88" spans="4:4" x14ac:dyDescent="0.2">
      <c r="D88" s="142"/>
    </row>
    <row r="89" spans="4:4" x14ac:dyDescent="0.2">
      <c r="D89" s="142"/>
    </row>
    <row r="90" spans="4:4" x14ac:dyDescent="0.2">
      <c r="D90" s="142"/>
    </row>
    <row r="91" spans="4:4" x14ac:dyDescent="0.2">
      <c r="D91" s="142"/>
    </row>
    <row r="92" spans="4:4" x14ac:dyDescent="0.2">
      <c r="D92" s="142"/>
    </row>
    <row r="93" spans="4:4" x14ac:dyDescent="0.2">
      <c r="D93" s="142"/>
    </row>
    <row r="94" spans="4:4" x14ac:dyDescent="0.2">
      <c r="D94" s="142"/>
    </row>
    <row r="95" spans="4:4" x14ac:dyDescent="0.2">
      <c r="D95" s="142"/>
    </row>
    <row r="96" spans="4:4"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QT1dMpfqQixjPydZGeQsMMDDA6iy69LtbPs9nz0hl4ZtlylozFoClnhA8iymwBl9gBQKXP+7EBsi1AwB32k8w==" saltValue="2Evi7A2Qs6W8q1PVkGYMKA==" spinCount="100000" sheet="1"/>
  <mergeCells count="21">
    <mergeCell ref="C42:G42"/>
    <mergeCell ref="B43:G43"/>
    <mergeCell ref="C45:G45"/>
    <mergeCell ref="C32:G32"/>
    <mergeCell ref="B33:G33"/>
    <mergeCell ref="C36:G36"/>
    <mergeCell ref="B37:G37"/>
    <mergeCell ref="B38:G38"/>
    <mergeCell ref="C40:G40"/>
    <mergeCell ref="C28:G28"/>
    <mergeCell ref="A1:G1"/>
    <mergeCell ref="C7:G7"/>
    <mergeCell ref="F9:G9"/>
    <mergeCell ref="B10:G10"/>
    <mergeCell ref="C13:G13"/>
    <mergeCell ref="B14:G14"/>
    <mergeCell ref="B15:G15"/>
    <mergeCell ref="C18:G18"/>
    <mergeCell ref="F19:G19"/>
    <mergeCell ref="B20:G20"/>
    <mergeCell ref="C24:G24"/>
  </mergeCells>
  <pageMargins left="0.59055118110236204" right="0.39370078740157499" top="0.78740157499999996" bottom="0.78740157499999996" header="0.3" footer="0.3"/>
  <pageSetup paperSize="9"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G7"/>
  <sheetViews>
    <sheetView workbookViewId="0">
      <selection sqref="A1:G1"/>
    </sheetView>
  </sheetViews>
  <sheetFormatPr defaultColWidth="9.140625" defaultRowHeight="12.75" x14ac:dyDescent="0.2"/>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x14ac:dyDescent="0.25">
      <c r="A1" s="283" t="s">
        <v>28</v>
      </c>
      <c r="B1" s="283"/>
      <c r="C1" s="284"/>
      <c r="D1" s="283"/>
      <c r="E1" s="283"/>
      <c r="F1" s="283"/>
      <c r="G1" s="283"/>
    </row>
    <row r="2" spans="1:7" ht="13.5" thickTop="1" x14ac:dyDescent="0.2">
      <c r="A2" s="55" t="s">
        <v>29</v>
      </c>
      <c r="B2" s="56"/>
      <c r="C2" s="285"/>
      <c r="D2" s="285"/>
      <c r="E2" s="285"/>
      <c r="F2" s="285"/>
      <c r="G2" s="286"/>
    </row>
    <row r="3" spans="1:7" x14ac:dyDescent="0.2">
      <c r="A3" s="57" t="s">
        <v>30</v>
      </c>
      <c r="B3" s="58"/>
      <c r="C3" s="287"/>
      <c r="D3" s="287"/>
      <c r="E3" s="287"/>
      <c r="F3" s="287"/>
      <c r="G3" s="288"/>
    </row>
    <row r="4" spans="1:7" ht="13.5" thickBot="1" x14ac:dyDescent="0.25">
      <c r="A4" s="59" t="s">
        <v>31</v>
      </c>
      <c r="B4" s="60"/>
      <c r="C4" s="289"/>
      <c r="D4" s="289"/>
      <c r="E4" s="289"/>
      <c r="F4" s="289"/>
      <c r="G4" s="290"/>
    </row>
    <row r="5" spans="1:7" ht="14.25" thickTop="1" thickBot="1" x14ac:dyDescent="0.25">
      <c r="B5" s="61"/>
      <c r="C5" s="62"/>
      <c r="D5" s="63"/>
    </row>
    <row r="6" spans="1:7" ht="13.5" thickBot="1" x14ac:dyDescent="0.25">
      <c r="A6" s="64" t="s">
        <v>32</v>
      </c>
      <c r="B6" s="65" t="s">
        <v>33</v>
      </c>
      <c r="C6" s="66" t="s">
        <v>34</v>
      </c>
      <c r="D6" s="67" t="s">
        <v>35</v>
      </c>
      <c r="E6" s="68" t="s">
        <v>36</v>
      </c>
      <c r="F6" s="69" t="s">
        <v>37</v>
      </c>
      <c r="G6" s="70" t="s">
        <v>38</v>
      </c>
    </row>
    <row r="7" spans="1:7" ht="14.25" thickTop="1" thickBot="1" x14ac:dyDescent="0.25">
      <c r="A7" s="71"/>
      <c r="B7" s="72"/>
      <c r="C7" s="73"/>
      <c r="D7" s="74"/>
      <c r="E7" s="75"/>
      <c r="F7" s="76"/>
      <c r="G7" s="77"/>
    </row>
  </sheetData>
  <sheetProtection algorithmName="SHA-512" hashValue="e9W5NJ3LnBfsKHTR1zIMKSt7jycm6QEJrs6lScEoOsx59d3JxxkCJKBAzzL0HzeizfgXT8OmCKFBAd9atNSnrA==" saltValue="v2WUbLB2ypOsg+V8y8vkdQ=="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43</v>
      </c>
      <c r="C2" s="291" t="s">
        <v>44</v>
      </c>
      <c r="D2" s="280"/>
      <c r="E2" s="280"/>
      <c r="F2" s="280"/>
      <c r="G2" s="26" t="s">
        <v>15</v>
      </c>
      <c r="H2" s="34"/>
      <c r="O2" s="8" t="s">
        <v>258</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00</v>
      </c>
      <c r="H6" s="35"/>
    </row>
    <row r="7" spans="1:16" ht="15.6" customHeight="1" x14ac:dyDescent="0.25">
      <c r="B7" s="281" t="str">
        <f>C2</f>
        <v>Vedlejší a ostatní náklady</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262</v>
      </c>
      <c r="B14" s="127" t="s">
        <v>44</v>
      </c>
      <c r="C14" s="126"/>
      <c r="D14" s="126"/>
      <c r="E14" s="126"/>
      <c r="F14" s="126"/>
      <c r="G14" s="128"/>
      <c r="H14" s="130">
        <f>'00 9991 Naklady'!G68</f>
        <v>0</v>
      </c>
      <c r="I14" s="32"/>
      <c r="J14" s="32"/>
      <c r="O14">
        <f>'00 9991 Naklady'!AN6</f>
        <v>0</v>
      </c>
      <c r="P14">
        <f>'00 9991 Naklady'!AO6</f>
        <v>0</v>
      </c>
    </row>
    <row r="15" spans="1:16" ht="12.75" customHeight="1" thickBot="1" x14ac:dyDescent="0.25">
      <c r="A15" s="136"/>
      <c r="B15" s="137" t="s">
        <v>263</v>
      </c>
      <c r="C15" s="138"/>
      <c r="D15" s="139" t="str">
        <f>B2</f>
        <v>00</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340</v>
      </c>
      <c r="B17" s="124"/>
      <c r="C17" s="124"/>
      <c r="D17" s="167" t="s">
        <v>262</v>
      </c>
      <c r="E17" s="292" t="s">
        <v>44</v>
      </c>
      <c r="F17" s="292"/>
      <c r="G17" s="292"/>
      <c r="H17" s="292"/>
      <c r="I17" s="32"/>
      <c r="J17" s="32"/>
      <c r="BC17" s="232" t="str">
        <f>E17</f>
        <v>Vedlejší a ostatní náklady</v>
      </c>
    </row>
    <row r="18" spans="1:55" ht="12.75" customHeight="1" x14ac:dyDescent="0.2">
      <c r="A18" s="131" t="s">
        <v>341</v>
      </c>
      <c r="B18" s="132"/>
      <c r="C18" s="133"/>
      <c r="D18" s="133"/>
      <c r="E18" s="133"/>
      <c r="F18" s="133"/>
      <c r="G18" s="134"/>
      <c r="H18" s="135" t="s">
        <v>261</v>
      </c>
      <c r="I18" s="32"/>
      <c r="J18" s="32"/>
    </row>
    <row r="19" spans="1:55" ht="12.75" customHeight="1" x14ac:dyDescent="0.2">
      <c r="A19" s="129" t="s">
        <v>253</v>
      </c>
      <c r="B19" s="127" t="s">
        <v>254</v>
      </c>
      <c r="C19" s="126"/>
      <c r="D19" s="126"/>
      <c r="E19" s="126"/>
      <c r="F19" s="126"/>
      <c r="G19" s="128"/>
      <c r="H19" s="233">
        <f>'00 9991 Naklady'!F9</f>
        <v>0</v>
      </c>
      <c r="I19" s="32"/>
      <c r="J19" s="32"/>
    </row>
    <row r="20" spans="1:55" ht="12.75" customHeight="1" x14ac:dyDescent="0.2">
      <c r="A20" s="129" t="s">
        <v>255</v>
      </c>
      <c r="B20" s="127" t="s">
        <v>256</v>
      </c>
      <c r="C20" s="126"/>
      <c r="D20" s="126"/>
      <c r="E20" s="126"/>
      <c r="F20" s="126"/>
      <c r="G20" s="128"/>
      <c r="H20" s="233">
        <f>'00 9991 Naklady'!F23</f>
        <v>0</v>
      </c>
      <c r="I20" s="32"/>
      <c r="J20" s="32"/>
    </row>
    <row r="21" spans="1:55" ht="12.75" customHeight="1" thickBot="1" x14ac:dyDescent="0.25">
      <c r="A21" s="136"/>
      <c r="B21" s="137" t="s">
        <v>342</v>
      </c>
      <c r="C21" s="138"/>
      <c r="D21" s="139" t="str">
        <f>D17</f>
        <v>9991</v>
      </c>
      <c r="E21" s="138"/>
      <c r="F21" s="138"/>
      <c r="G21" s="140"/>
      <c r="H21" s="234">
        <f>SUM(H19:H20)</f>
        <v>0</v>
      </c>
      <c r="I21" s="32"/>
      <c r="J21" s="32"/>
    </row>
    <row r="22" spans="1:55" ht="12.75" customHeight="1" x14ac:dyDescent="0.2">
      <c r="A22" s="32"/>
      <c r="B22" s="32"/>
      <c r="C22" s="32"/>
      <c r="D22" s="32"/>
      <c r="E22" s="32"/>
      <c r="F22" s="32"/>
      <c r="G22" s="32"/>
      <c r="H22" s="36"/>
      <c r="I22" s="32"/>
      <c r="J22" s="32"/>
    </row>
    <row r="23" spans="1:55" ht="12.75" customHeight="1" x14ac:dyDescent="0.2">
      <c r="A23" s="32"/>
      <c r="B23" s="32"/>
      <c r="C23" s="32"/>
      <c r="D23" s="32"/>
      <c r="E23" s="32"/>
      <c r="F23" s="32"/>
      <c r="G23" s="32"/>
      <c r="H23" s="36"/>
      <c r="I23" s="32"/>
      <c r="J23" s="32"/>
    </row>
    <row r="24" spans="1:55" ht="12.75" customHeight="1" x14ac:dyDescent="0.2">
      <c r="A24" s="32"/>
      <c r="B24" s="32"/>
      <c r="C24" s="32"/>
      <c r="D24" s="32"/>
      <c r="E24" s="32"/>
      <c r="F24" s="32"/>
      <c r="G24" s="32"/>
      <c r="H24" s="36"/>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7LE90Sp4ZwO/h831tIQa4syZ3rT6Wg0A0eYnU26gza3vRDzxE579Bcyx9wPK3dtbw86fXzWcEgX5EYiEWYP6RQ==" saltValue="2NEE6n4d9YPoq/imTGPBj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298" t="s">
        <v>264</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43</v>
      </c>
      <c r="C3" s="169" t="s">
        <v>44</v>
      </c>
      <c r="D3" s="147"/>
      <c r="E3" s="146"/>
      <c r="F3" s="146"/>
      <c r="G3" s="149"/>
      <c r="AC3" s="8" t="s">
        <v>258</v>
      </c>
    </row>
    <row r="4" spans="1:60" ht="13.5" thickBot="1" x14ac:dyDescent="0.25">
      <c r="A4" s="156" t="s">
        <v>31</v>
      </c>
      <c r="B4" s="157" t="s">
        <v>262</v>
      </c>
      <c r="C4" s="170" t="s">
        <v>44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SUMIF(AM8:AM68,AN5,G8:G68)</f>
        <v>0</v>
      </c>
      <c r="AO6">
        <f>SUMIF(AM8:AM68,AO5,G8:G68)</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253</v>
      </c>
      <c r="C9" s="201" t="s">
        <v>254</v>
      </c>
      <c r="D9" s="180"/>
      <c r="E9" s="185"/>
      <c r="F9" s="304">
        <f>SUM(G10:G22)</f>
        <v>0</v>
      </c>
      <c r="G9" s="305"/>
      <c r="H9" s="191"/>
      <c r="I9" s="191">
        <f>SUM(I10:I22)</f>
        <v>0</v>
      </c>
      <c r="J9" s="191"/>
      <c r="K9" s="191">
        <f>SUM(K10:K22)</f>
        <v>0</v>
      </c>
      <c r="L9" s="191"/>
      <c r="M9" s="191">
        <f>SUM(M10:M22)</f>
        <v>0</v>
      </c>
      <c r="N9" s="192"/>
      <c r="O9" s="220"/>
      <c r="AE9" t="s">
        <v>277</v>
      </c>
    </row>
    <row r="10" spans="1:60" outlineLevel="1" x14ac:dyDescent="0.2">
      <c r="A10" s="217">
        <v>1</v>
      </c>
      <c r="B10" s="176" t="s">
        <v>278</v>
      </c>
      <c r="C10" s="202" t="s">
        <v>279</v>
      </c>
      <c r="D10" s="181" t="s">
        <v>280</v>
      </c>
      <c r="E10" s="186">
        <v>1</v>
      </c>
      <c r="F10" s="193"/>
      <c r="G10" s="194">
        <f>ROUND(E10*F10,2)</f>
        <v>0</v>
      </c>
      <c r="H10" s="194">
        <v>21</v>
      </c>
      <c r="I10" s="194">
        <f>G10*(1+H10/100)</f>
        <v>0</v>
      </c>
      <c r="J10" s="194">
        <v>0</v>
      </c>
      <c r="K10" s="194">
        <f>ROUND(E10*J10,2)</f>
        <v>0</v>
      </c>
      <c r="L10" s="194">
        <v>0</v>
      </c>
      <c r="M10" s="194">
        <f>ROUND(E10*L10,2)</f>
        <v>0</v>
      </c>
      <c r="N10" s="195"/>
      <c r="O10" s="221" t="s">
        <v>281</v>
      </c>
      <c r="P10" s="32"/>
      <c r="Q10" s="32"/>
      <c r="R10" s="32"/>
      <c r="S10" s="32"/>
      <c r="T10" s="32"/>
      <c r="U10" s="32"/>
      <c r="V10" s="32"/>
      <c r="W10" s="32"/>
      <c r="X10" s="32"/>
      <c r="Y10" s="32"/>
      <c r="Z10" s="32"/>
      <c r="AA10" s="32"/>
      <c r="AB10" s="32"/>
      <c r="AC10" s="32"/>
      <c r="AD10" s="32"/>
      <c r="AE10" s="32" t="s">
        <v>282</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03" t="s">
        <v>283</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284</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ht="22.5" outlineLevel="1" x14ac:dyDescent="0.2">
      <c r="A12" s="218"/>
      <c r="B12" s="177"/>
      <c r="C12" s="203" t="s">
        <v>285</v>
      </c>
      <c r="D12" s="182"/>
      <c r="E12" s="187"/>
      <c r="F12" s="196"/>
      <c r="G12" s="196"/>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284</v>
      </c>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2</v>
      </c>
      <c r="B14" s="176" t="s">
        <v>286</v>
      </c>
      <c r="C14" s="202" t="s">
        <v>287</v>
      </c>
      <c r="D14" s="181" t="s">
        <v>280</v>
      </c>
      <c r="E14" s="186">
        <v>1</v>
      </c>
      <c r="F14" s="193"/>
      <c r="G14" s="194">
        <f>ROUND(E14*F14,2)</f>
        <v>0</v>
      </c>
      <c r="H14" s="194">
        <v>21</v>
      </c>
      <c r="I14" s="194">
        <f>G14*(1+H14/100)</f>
        <v>0</v>
      </c>
      <c r="J14" s="194">
        <v>0</v>
      </c>
      <c r="K14" s="194">
        <f>ROUND(E14*J14,2)</f>
        <v>0</v>
      </c>
      <c r="L14" s="194">
        <v>0</v>
      </c>
      <c r="M14" s="194">
        <f>ROUND(E14*L14,2)</f>
        <v>0</v>
      </c>
      <c r="N14" s="195"/>
      <c r="O14" s="221" t="s">
        <v>281</v>
      </c>
      <c r="P14" s="32"/>
      <c r="Q14" s="32"/>
      <c r="R14" s="32"/>
      <c r="S14" s="32"/>
      <c r="T14" s="32"/>
      <c r="U14" s="32"/>
      <c r="V14" s="32"/>
      <c r="W14" s="32"/>
      <c r="X14" s="32"/>
      <c r="Y14" s="32"/>
      <c r="Z14" s="32"/>
      <c r="AA14" s="32"/>
      <c r="AB14" s="32"/>
      <c r="AC14" s="32"/>
      <c r="AD14" s="32"/>
      <c r="AE14" s="32" t="s">
        <v>282</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ht="22.5" outlineLevel="1" x14ac:dyDescent="0.2">
      <c r="A15" s="218"/>
      <c r="B15" s="177"/>
      <c r="C15" s="203" t="s">
        <v>288</v>
      </c>
      <c r="D15" s="182"/>
      <c r="E15" s="187"/>
      <c r="F15" s="196"/>
      <c r="G15" s="196"/>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284</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93"/>
      <c r="D16" s="294"/>
      <c r="E16" s="295"/>
      <c r="F16" s="296"/>
      <c r="G16" s="297"/>
      <c r="H16" s="194"/>
      <c r="I16" s="194"/>
      <c r="J16" s="194"/>
      <c r="K16" s="194"/>
      <c r="L16" s="194"/>
      <c r="M16" s="194"/>
      <c r="N16" s="195"/>
      <c r="O16" s="221"/>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3</v>
      </c>
      <c r="B17" s="176" t="s">
        <v>289</v>
      </c>
      <c r="C17" s="202" t="s">
        <v>290</v>
      </c>
      <c r="D17" s="181" t="s">
        <v>280</v>
      </c>
      <c r="E17" s="186">
        <v>1</v>
      </c>
      <c r="F17" s="193"/>
      <c r="G17" s="194">
        <f>ROUND(E17*F17,2)</f>
        <v>0</v>
      </c>
      <c r="H17" s="194">
        <v>21</v>
      </c>
      <c r="I17" s="194">
        <f>G17*(1+H17/100)</f>
        <v>0</v>
      </c>
      <c r="J17" s="194">
        <v>0</v>
      </c>
      <c r="K17" s="194">
        <f>ROUND(E17*J17,2)</f>
        <v>0</v>
      </c>
      <c r="L17" s="194">
        <v>0</v>
      </c>
      <c r="M17" s="194">
        <f>ROUND(E17*L17,2)</f>
        <v>0</v>
      </c>
      <c r="N17" s="195"/>
      <c r="O17" s="221" t="s">
        <v>281</v>
      </c>
      <c r="P17" s="32"/>
      <c r="Q17" s="32"/>
      <c r="R17" s="32"/>
      <c r="S17" s="32"/>
      <c r="T17" s="32"/>
      <c r="U17" s="32"/>
      <c r="V17" s="32"/>
      <c r="W17" s="32"/>
      <c r="X17" s="32"/>
      <c r="Y17" s="32"/>
      <c r="Z17" s="32"/>
      <c r="AA17" s="32"/>
      <c r="AB17" s="32"/>
      <c r="AC17" s="32"/>
      <c r="AD17" s="32"/>
      <c r="AE17" s="32" t="s">
        <v>291</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03" t="s">
        <v>292</v>
      </c>
      <c r="D18" s="182"/>
      <c r="E18" s="187"/>
      <c r="F18" s="196"/>
      <c r="G18" s="196"/>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284</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4</v>
      </c>
      <c r="B20" s="176" t="s">
        <v>293</v>
      </c>
      <c r="C20" s="202" t="s">
        <v>294</v>
      </c>
      <c r="D20" s="181" t="s">
        <v>280</v>
      </c>
      <c r="E20" s="186">
        <v>1</v>
      </c>
      <c r="F20" s="193"/>
      <c r="G20" s="194">
        <f>ROUND(E20*F20,2)</f>
        <v>0</v>
      </c>
      <c r="H20" s="194">
        <v>21</v>
      </c>
      <c r="I20" s="194">
        <f>G20*(1+H20/100)</f>
        <v>0</v>
      </c>
      <c r="J20" s="194">
        <v>0</v>
      </c>
      <c r="K20" s="194">
        <f>ROUND(E20*J20,2)</f>
        <v>0</v>
      </c>
      <c r="L20" s="194">
        <v>0</v>
      </c>
      <c r="M20" s="194">
        <f>ROUND(E20*L20,2)</f>
        <v>0</v>
      </c>
      <c r="N20" s="195"/>
      <c r="O20" s="221" t="s">
        <v>295</v>
      </c>
      <c r="P20" s="32"/>
      <c r="Q20" s="32"/>
      <c r="R20" s="32"/>
      <c r="S20" s="32"/>
      <c r="T20" s="32"/>
      <c r="U20" s="32"/>
      <c r="V20" s="32"/>
      <c r="W20" s="32"/>
      <c r="X20" s="32"/>
      <c r="Y20" s="32"/>
      <c r="Z20" s="32"/>
      <c r="AA20" s="32"/>
      <c r="AB20" s="32"/>
      <c r="AC20" s="32"/>
      <c r="AD20" s="32"/>
      <c r="AE20" s="32" t="s">
        <v>291</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03" t="s">
        <v>296</v>
      </c>
      <c r="D21" s="182"/>
      <c r="E21" s="187"/>
      <c r="F21" s="196"/>
      <c r="G21" s="196"/>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284</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93"/>
      <c r="D22" s="294"/>
      <c r="E22" s="295"/>
      <c r="F22" s="296"/>
      <c r="G22" s="297"/>
      <c r="H22" s="194"/>
      <c r="I22" s="194"/>
      <c r="J22" s="194"/>
      <c r="K22" s="194"/>
      <c r="L22" s="194"/>
      <c r="M22" s="194"/>
      <c r="N22" s="195"/>
      <c r="O22" s="221"/>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16" t="s">
        <v>276</v>
      </c>
      <c r="B23" s="175" t="s">
        <v>255</v>
      </c>
      <c r="C23" s="201" t="s">
        <v>256</v>
      </c>
      <c r="D23" s="180"/>
      <c r="E23" s="185"/>
      <c r="F23" s="304">
        <f>SUM(G24:G65)</f>
        <v>0</v>
      </c>
      <c r="G23" s="305"/>
      <c r="H23" s="191"/>
      <c r="I23" s="191">
        <f>SUM(I24:I65)</f>
        <v>0</v>
      </c>
      <c r="J23" s="191"/>
      <c r="K23" s="191">
        <f>SUM(K24:K65)</f>
        <v>0</v>
      </c>
      <c r="L23" s="191"/>
      <c r="M23" s="191">
        <f>SUM(M24:M65)</f>
        <v>0</v>
      </c>
      <c r="N23" s="192"/>
      <c r="O23" s="220"/>
      <c r="AE23" t="s">
        <v>277</v>
      </c>
    </row>
    <row r="24" spans="1:60" outlineLevel="1" x14ac:dyDescent="0.2">
      <c r="A24" s="217">
        <v>5</v>
      </c>
      <c r="B24" s="176" t="s">
        <v>297</v>
      </c>
      <c r="C24" s="202" t="s">
        <v>298</v>
      </c>
      <c r="D24" s="181" t="s">
        <v>280</v>
      </c>
      <c r="E24" s="186">
        <v>1</v>
      </c>
      <c r="F24" s="193"/>
      <c r="G24" s="194">
        <f>ROUND(E24*F24,2)</f>
        <v>0</v>
      </c>
      <c r="H24" s="194">
        <v>21</v>
      </c>
      <c r="I24" s="194">
        <f>G24*(1+H24/100)</f>
        <v>0</v>
      </c>
      <c r="J24" s="194">
        <v>0</v>
      </c>
      <c r="K24" s="194">
        <f>ROUND(E24*J24,2)</f>
        <v>0</v>
      </c>
      <c r="L24" s="194">
        <v>0</v>
      </c>
      <c r="M24" s="194">
        <f>ROUND(E24*L24,2)</f>
        <v>0</v>
      </c>
      <c r="N24" s="195"/>
      <c r="O24" s="221" t="s">
        <v>281</v>
      </c>
      <c r="P24" s="32"/>
      <c r="Q24" s="32"/>
      <c r="R24" s="32"/>
      <c r="S24" s="32"/>
      <c r="T24" s="32"/>
      <c r="U24" s="32"/>
      <c r="V24" s="32"/>
      <c r="W24" s="32"/>
      <c r="X24" s="32"/>
      <c r="Y24" s="32"/>
      <c r="Z24" s="32"/>
      <c r="AA24" s="32"/>
      <c r="AB24" s="32"/>
      <c r="AC24" s="32"/>
      <c r="AD24" s="32"/>
      <c r="AE24" s="32" t="s">
        <v>282</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ht="67.5" outlineLevel="1" x14ac:dyDescent="0.2">
      <c r="A25" s="218"/>
      <c r="B25" s="177"/>
      <c r="C25" s="203" t="s">
        <v>299</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284</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6</v>
      </c>
      <c r="B27" s="176" t="s">
        <v>300</v>
      </c>
      <c r="C27" s="202" t="s">
        <v>301</v>
      </c>
      <c r="D27" s="181" t="s">
        <v>280</v>
      </c>
      <c r="E27" s="186">
        <v>1</v>
      </c>
      <c r="F27" s="193"/>
      <c r="G27" s="194">
        <f>ROUND(E27*F27,2)</f>
        <v>0</v>
      </c>
      <c r="H27" s="194">
        <v>21</v>
      </c>
      <c r="I27" s="194">
        <f>G27*(1+H27/100)</f>
        <v>0</v>
      </c>
      <c r="J27" s="194">
        <v>0</v>
      </c>
      <c r="K27" s="194">
        <f>ROUND(E27*J27,2)</f>
        <v>0</v>
      </c>
      <c r="L27" s="194">
        <v>0</v>
      </c>
      <c r="M27" s="194">
        <f>ROUND(E27*L27,2)</f>
        <v>0</v>
      </c>
      <c r="N27" s="195"/>
      <c r="O27" s="221" t="s">
        <v>281</v>
      </c>
      <c r="P27" s="32"/>
      <c r="Q27" s="32"/>
      <c r="R27" s="32"/>
      <c r="S27" s="32"/>
      <c r="T27" s="32"/>
      <c r="U27" s="32"/>
      <c r="V27" s="32"/>
      <c r="W27" s="32"/>
      <c r="X27" s="32"/>
      <c r="Y27" s="32"/>
      <c r="Z27" s="32"/>
      <c r="AA27" s="32"/>
      <c r="AB27" s="32"/>
      <c r="AC27" s="32"/>
      <c r="AD27" s="32"/>
      <c r="AE27" s="32" t="s">
        <v>282</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ht="33.75" outlineLevel="1" x14ac:dyDescent="0.2">
      <c r="A28" s="218"/>
      <c r="B28" s="177"/>
      <c r="C28" s="203" t="s">
        <v>302</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284</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7</v>
      </c>
      <c r="B30" s="176" t="s">
        <v>303</v>
      </c>
      <c r="C30" s="202" t="s">
        <v>304</v>
      </c>
      <c r="D30" s="181" t="s">
        <v>280</v>
      </c>
      <c r="E30" s="186">
        <v>1</v>
      </c>
      <c r="F30" s="193"/>
      <c r="G30" s="194">
        <f>ROUND(E30*F30,2)</f>
        <v>0</v>
      </c>
      <c r="H30" s="194">
        <v>21</v>
      </c>
      <c r="I30" s="194">
        <f>G30*(1+H30/100)</f>
        <v>0</v>
      </c>
      <c r="J30" s="194">
        <v>0</v>
      </c>
      <c r="K30" s="194">
        <f>ROUND(E30*J30,2)</f>
        <v>0</v>
      </c>
      <c r="L30" s="194">
        <v>0</v>
      </c>
      <c r="M30" s="194">
        <f>ROUND(E30*L30,2)</f>
        <v>0</v>
      </c>
      <c r="N30" s="195"/>
      <c r="O30" s="221" t="s">
        <v>295</v>
      </c>
      <c r="P30" s="32"/>
      <c r="Q30" s="32"/>
      <c r="R30" s="32"/>
      <c r="S30" s="32"/>
      <c r="T30" s="32"/>
      <c r="U30" s="32"/>
      <c r="V30" s="32"/>
      <c r="W30" s="32"/>
      <c r="X30" s="32"/>
      <c r="Y30" s="32"/>
      <c r="Z30" s="32"/>
      <c r="AA30" s="32"/>
      <c r="AB30" s="32"/>
      <c r="AC30" s="32"/>
      <c r="AD30" s="32"/>
      <c r="AE30" s="32" t="s">
        <v>282</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03" t="s">
        <v>305</v>
      </c>
      <c r="D31" s="182"/>
      <c r="E31" s="187"/>
      <c r="F31" s="196"/>
      <c r="G31" s="196"/>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284</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8</v>
      </c>
      <c r="B33" s="176" t="s">
        <v>306</v>
      </c>
      <c r="C33" s="202" t="s">
        <v>307</v>
      </c>
      <c r="D33" s="181" t="s">
        <v>280</v>
      </c>
      <c r="E33" s="186">
        <v>1</v>
      </c>
      <c r="F33" s="193"/>
      <c r="G33" s="194">
        <f>ROUND(E33*F33,2)</f>
        <v>0</v>
      </c>
      <c r="H33" s="194">
        <v>21</v>
      </c>
      <c r="I33" s="194">
        <f>G33*(1+H33/100)</f>
        <v>0</v>
      </c>
      <c r="J33" s="194">
        <v>0</v>
      </c>
      <c r="K33" s="194">
        <f>ROUND(E33*J33,2)</f>
        <v>0</v>
      </c>
      <c r="L33" s="194">
        <v>0</v>
      </c>
      <c r="M33" s="194">
        <f>ROUND(E33*L33,2)</f>
        <v>0</v>
      </c>
      <c r="N33" s="195"/>
      <c r="O33" s="221" t="s">
        <v>281</v>
      </c>
      <c r="P33" s="32"/>
      <c r="Q33" s="32"/>
      <c r="R33" s="32"/>
      <c r="S33" s="32"/>
      <c r="T33" s="32"/>
      <c r="U33" s="32"/>
      <c r="V33" s="32"/>
      <c r="W33" s="32"/>
      <c r="X33" s="32"/>
      <c r="Y33" s="32"/>
      <c r="Z33" s="32"/>
      <c r="AA33" s="32"/>
      <c r="AB33" s="32"/>
      <c r="AC33" s="32"/>
      <c r="AD33" s="32"/>
      <c r="AE33" s="32" t="s">
        <v>282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ht="45" outlineLevel="1" x14ac:dyDescent="0.2">
      <c r="A34" s="218"/>
      <c r="B34" s="177"/>
      <c r="C34" s="203" t="s">
        <v>308</v>
      </c>
      <c r="D34" s="182"/>
      <c r="E34" s="187"/>
      <c r="F34" s="196"/>
      <c r="G34" s="196"/>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284</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9</v>
      </c>
      <c r="B36" s="176" t="s">
        <v>309</v>
      </c>
      <c r="C36" s="202" t="s">
        <v>310</v>
      </c>
      <c r="D36" s="181" t="s">
        <v>280</v>
      </c>
      <c r="E36" s="186">
        <v>1</v>
      </c>
      <c r="F36" s="193"/>
      <c r="G36" s="194">
        <f>ROUND(E36*F36,2)</f>
        <v>0</v>
      </c>
      <c r="H36" s="194">
        <v>21</v>
      </c>
      <c r="I36" s="194">
        <f>G36*(1+H36/100)</f>
        <v>0</v>
      </c>
      <c r="J36" s="194">
        <v>0</v>
      </c>
      <c r="K36" s="194">
        <f>ROUND(E36*J36,2)</f>
        <v>0</v>
      </c>
      <c r="L36" s="194">
        <v>0</v>
      </c>
      <c r="M36" s="194">
        <f>ROUND(E36*L36,2)</f>
        <v>0</v>
      </c>
      <c r="N36" s="195"/>
      <c r="O36" s="221" t="s">
        <v>295</v>
      </c>
      <c r="P36" s="32"/>
      <c r="Q36" s="32"/>
      <c r="R36" s="32"/>
      <c r="S36" s="32"/>
      <c r="T36" s="32"/>
      <c r="U36" s="32"/>
      <c r="V36" s="32"/>
      <c r="W36" s="32"/>
      <c r="X36" s="32"/>
      <c r="Y36" s="32"/>
      <c r="Z36" s="32"/>
      <c r="AA36" s="32"/>
      <c r="AB36" s="32"/>
      <c r="AC36" s="32"/>
      <c r="AD36" s="32"/>
      <c r="AE36" s="32" t="s">
        <v>282</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ht="45" outlineLevel="1" x14ac:dyDescent="0.2">
      <c r="A37" s="218"/>
      <c r="B37" s="177"/>
      <c r="C37" s="203" t="s">
        <v>311</v>
      </c>
      <c r="D37" s="182"/>
      <c r="E37" s="187"/>
      <c r="F37" s="196"/>
      <c r="G37" s="196"/>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284</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10</v>
      </c>
      <c r="B39" s="176" t="s">
        <v>312</v>
      </c>
      <c r="C39" s="202" t="s">
        <v>127</v>
      </c>
      <c r="D39" s="181" t="s">
        <v>280</v>
      </c>
      <c r="E39" s="186">
        <v>1</v>
      </c>
      <c r="F39" s="193"/>
      <c r="G39" s="194">
        <f>ROUND(E39*F39,2)</f>
        <v>0</v>
      </c>
      <c r="H39" s="194">
        <v>21</v>
      </c>
      <c r="I39" s="194">
        <f>G39*(1+H39/100)</f>
        <v>0</v>
      </c>
      <c r="J39" s="194">
        <v>0</v>
      </c>
      <c r="K39" s="194">
        <f>ROUND(E39*J39,2)</f>
        <v>0</v>
      </c>
      <c r="L39" s="194">
        <v>0</v>
      </c>
      <c r="M39" s="194">
        <f>ROUND(E39*L39,2)</f>
        <v>0</v>
      </c>
      <c r="N39" s="195"/>
      <c r="O39" s="221" t="s">
        <v>281</v>
      </c>
      <c r="P39" s="32"/>
      <c r="Q39" s="32"/>
      <c r="R39" s="32"/>
      <c r="S39" s="32"/>
      <c r="T39" s="32"/>
      <c r="U39" s="32"/>
      <c r="V39" s="32"/>
      <c r="W39" s="32"/>
      <c r="X39" s="32"/>
      <c r="Y39" s="32"/>
      <c r="Z39" s="32"/>
      <c r="AA39" s="32"/>
      <c r="AB39" s="32"/>
      <c r="AC39" s="32"/>
      <c r="AD39" s="32"/>
      <c r="AE39" s="32" t="s">
        <v>282</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ht="22.5" outlineLevel="1" x14ac:dyDescent="0.2">
      <c r="A40" s="218"/>
      <c r="B40" s="177"/>
      <c r="C40" s="203" t="s">
        <v>313</v>
      </c>
      <c r="D40" s="182"/>
      <c r="E40" s="187"/>
      <c r="F40" s="196"/>
      <c r="G40" s="196"/>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284</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11</v>
      </c>
      <c r="B42" s="176" t="s">
        <v>314</v>
      </c>
      <c r="C42" s="202" t="s">
        <v>315</v>
      </c>
      <c r="D42" s="181" t="s">
        <v>280</v>
      </c>
      <c r="E42" s="186">
        <v>1</v>
      </c>
      <c r="F42" s="193"/>
      <c r="G42" s="194">
        <f>ROUND(E42*F42,2)</f>
        <v>0</v>
      </c>
      <c r="H42" s="194">
        <v>21</v>
      </c>
      <c r="I42" s="194">
        <f>G42*(1+H42/100)</f>
        <v>0</v>
      </c>
      <c r="J42" s="194">
        <v>0</v>
      </c>
      <c r="K42" s="194">
        <f>ROUND(E42*J42,2)</f>
        <v>0</v>
      </c>
      <c r="L42" s="194">
        <v>0</v>
      </c>
      <c r="M42" s="194">
        <f>ROUND(E42*L42,2)</f>
        <v>0</v>
      </c>
      <c r="N42" s="195"/>
      <c r="O42" s="221" t="s">
        <v>281</v>
      </c>
      <c r="P42" s="32"/>
      <c r="Q42" s="32"/>
      <c r="R42" s="32"/>
      <c r="S42" s="32"/>
      <c r="T42" s="32"/>
      <c r="U42" s="32"/>
      <c r="V42" s="32"/>
      <c r="W42" s="32"/>
      <c r="X42" s="32"/>
      <c r="Y42" s="32"/>
      <c r="Z42" s="32"/>
      <c r="AA42" s="32"/>
      <c r="AB42" s="32"/>
      <c r="AC42" s="32"/>
      <c r="AD42" s="32"/>
      <c r="AE42" s="32" t="s">
        <v>282</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ht="22.5" outlineLevel="1" x14ac:dyDescent="0.2">
      <c r="A43" s="218"/>
      <c r="B43" s="177"/>
      <c r="C43" s="203" t="s">
        <v>316</v>
      </c>
      <c r="D43" s="182"/>
      <c r="E43" s="187"/>
      <c r="F43" s="196"/>
      <c r="G43" s="196"/>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284</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12</v>
      </c>
      <c r="B45" s="176" t="s">
        <v>317</v>
      </c>
      <c r="C45" s="202" t="s">
        <v>318</v>
      </c>
      <c r="D45" s="181" t="s">
        <v>280</v>
      </c>
      <c r="E45" s="186">
        <v>1</v>
      </c>
      <c r="F45" s="193"/>
      <c r="G45" s="194">
        <f>ROUND(E45*F45,2)</f>
        <v>0</v>
      </c>
      <c r="H45" s="194">
        <v>21</v>
      </c>
      <c r="I45" s="194">
        <f>G45*(1+H45/100)</f>
        <v>0</v>
      </c>
      <c r="J45" s="194">
        <v>0</v>
      </c>
      <c r="K45" s="194">
        <f>ROUND(E45*J45,2)</f>
        <v>0</v>
      </c>
      <c r="L45" s="194">
        <v>0</v>
      </c>
      <c r="M45" s="194">
        <f>ROUND(E45*L45,2)</f>
        <v>0</v>
      </c>
      <c r="N45" s="195"/>
      <c r="O45" s="221" t="s">
        <v>281</v>
      </c>
      <c r="P45" s="32"/>
      <c r="Q45" s="32"/>
      <c r="R45" s="32"/>
      <c r="S45" s="32"/>
      <c r="T45" s="32"/>
      <c r="U45" s="32"/>
      <c r="V45" s="32"/>
      <c r="W45" s="32"/>
      <c r="X45" s="32"/>
      <c r="Y45" s="32"/>
      <c r="Z45" s="32"/>
      <c r="AA45" s="32"/>
      <c r="AB45" s="32"/>
      <c r="AC45" s="32"/>
      <c r="AD45" s="32"/>
      <c r="AE45" s="32" t="s">
        <v>282</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ht="33.75" outlineLevel="1" x14ac:dyDescent="0.2">
      <c r="A46" s="218"/>
      <c r="B46" s="177"/>
      <c r="C46" s="203" t="s">
        <v>319</v>
      </c>
      <c r="D46" s="182"/>
      <c r="E46" s="187"/>
      <c r="F46" s="196"/>
      <c r="G46" s="196"/>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284</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13</v>
      </c>
      <c r="B48" s="176" t="s">
        <v>320</v>
      </c>
      <c r="C48" s="202" t="s">
        <v>321</v>
      </c>
      <c r="D48" s="181" t="s">
        <v>280</v>
      </c>
      <c r="E48" s="186">
        <v>1</v>
      </c>
      <c r="F48" s="193"/>
      <c r="G48" s="194">
        <f>ROUND(E48*F48,2)</f>
        <v>0</v>
      </c>
      <c r="H48" s="194">
        <v>21</v>
      </c>
      <c r="I48" s="194">
        <f>G48*(1+H48/100)</f>
        <v>0</v>
      </c>
      <c r="J48" s="194">
        <v>0</v>
      </c>
      <c r="K48" s="194">
        <f>ROUND(E48*J48,2)</f>
        <v>0</v>
      </c>
      <c r="L48" s="194">
        <v>0</v>
      </c>
      <c r="M48" s="194">
        <f>ROUND(E48*L48,2)</f>
        <v>0</v>
      </c>
      <c r="N48" s="195"/>
      <c r="O48" s="221" t="s">
        <v>281</v>
      </c>
      <c r="P48" s="32"/>
      <c r="Q48" s="32"/>
      <c r="R48" s="32"/>
      <c r="S48" s="32"/>
      <c r="T48" s="32"/>
      <c r="U48" s="32"/>
      <c r="V48" s="32"/>
      <c r="W48" s="32"/>
      <c r="X48" s="32"/>
      <c r="Y48" s="32"/>
      <c r="Z48" s="32"/>
      <c r="AA48" s="32"/>
      <c r="AB48" s="32"/>
      <c r="AC48" s="32"/>
      <c r="AD48" s="32"/>
      <c r="AE48" s="32" t="s">
        <v>282</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ht="22.5" outlineLevel="1" x14ac:dyDescent="0.2">
      <c r="A49" s="218"/>
      <c r="B49" s="177"/>
      <c r="C49" s="203" t="s">
        <v>322</v>
      </c>
      <c r="D49" s="182"/>
      <c r="E49" s="187"/>
      <c r="F49" s="196"/>
      <c r="G49" s="196"/>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284</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14</v>
      </c>
      <c r="B51" s="176" t="s">
        <v>323</v>
      </c>
      <c r="C51" s="202" t="s">
        <v>324</v>
      </c>
      <c r="D51" s="181" t="s">
        <v>280</v>
      </c>
      <c r="E51" s="186">
        <v>1</v>
      </c>
      <c r="F51" s="193"/>
      <c r="G51" s="194">
        <f>ROUND(E51*F51,2)</f>
        <v>0</v>
      </c>
      <c r="H51" s="194">
        <v>21</v>
      </c>
      <c r="I51" s="194">
        <f>G51*(1+H51/100)</f>
        <v>0</v>
      </c>
      <c r="J51" s="194">
        <v>0</v>
      </c>
      <c r="K51" s="194">
        <f>ROUND(E51*J51,2)</f>
        <v>0</v>
      </c>
      <c r="L51" s="194">
        <v>0</v>
      </c>
      <c r="M51" s="194">
        <f>ROUND(E51*L51,2)</f>
        <v>0</v>
      </c>
      <c r="N51" s="195"/>
      <c r="O51" s="221" t="s">
        <v>295</v>
      </c>
      <c r="P51" s="32"/>
      <c r="Q51" s="32"/>
      <c r="R51" s="32"/>
      <c r="S51" s="32"/>
      <c r="T51" s="32"/>
      <c r="U51" s="32"/>
      <c r="V51" s="32"/>
      <c r="W51" s="32"/>
      <c r="X51" s="32"/>
      <c r="Y51" s="32"/>
      <c r="Z51" s="32"/>
      <c r="AA51" s="32"/>
      <c r="AB51" s="32"/>
      <c r="AC51" s="32"/>
      <c r="AD51" s="32"/>
      <c r="AE51" s="32" t="s">
        <v>282</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ht="22.5" outlineLevel="1" x14ac:dyDescent="0.2">
      <c r="A52" s="218"/>
      <c r="B52" s="177"/>
      <c r="C52" s="203" t="s">
        <v>325</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284</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15</v>
      </c>
      <c r="B54" s="176" t="s">
        <v>326</v>
      </c>
      <c r="C54" s="202" t="s">
        <v>327</v>
      </c>
      <c r="D54" s="181" t="s">
        <v>280</v>
      </c>
      <c r="E54" s="186">
        <v>1</v>
      </c>
      <c r="F54" s="193"/>
      <c r="G54" s="194">
        <f>ROUND(E54*F54,2)</f>
        <v>0</v>
      </c>
      <c r="H54" s="194">
        <v>21</v>
      </c>
      <c r="I54" s="194">
        <f>G54*(1+H54/100)</f>
        <v>0</v>
      </c>
      <c r="J54" s="194">
        <v>0</v>
      </c>
      <c r="K54" s="194">
        <f>ROUND(E54*J54,2)</f>
        <v>0</v>
      </c>
      <c r="L54" s="194">
        <v>0</v>
      </c>
      <c r="M54" s="194">
        <f>ROUND(E54*L54,2)</f>
        <v>0</v>
      </c>
      <c r="N54" s="195"/>
      <c r="O54" s="221" t="s">
        <v>281</v>
      </c>
      <c r="P54" s="32"/>
      <c r="Q54" s="32"/>
      <c r="R54" s="32"/>
      <c r="S54" s="32"/>
      <c r="T54" s="32"/>
      <c r="U54" s="32"/>
      <c r="V54" s="32"/>
      <c r="W54" s="32"/>
      <c r="X54" s="32"/>
      <c r="Y54" s="32"/>
      <c r="Z54" s="32"/>
      <c r="AA54" s="32"/>
      <c r="AB54" s="32"/>
      <c r="AC54" s="32"/>
      <c r="AD54" s="32"/>
      <c r="AE54" s="32" t="s">
        <v>282</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ht="22.5" outlineLevel="1" x14ac:dyDescent="0.2">
      <c r="A55" s="218"/>
      <c r="B55" s="177"/>
      <c r="C55" s="203" t="s">
        <v>328</v>
      </c>
      <c r="D55" s="182"/>
      <c r="E55" s="187"/>
      <c r="F55" s="196"/>
      <c r="G55" s="196"/>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284</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16</v>
      </c>
      <c r="B57" s="176" t="s">
        <v>329</v>
      </c>
      <c r="C57" s="202" t="s">
        <v>330</v>
      </c>
      <c r="D57" s="181" t="s">
        <v>280</v>
      </c>
      <c r="E57" s="186">
        <v>1</v>
      </c>
      <c r="F57" s="193"/>
      <c r="G57" s="194">
        <f>ROUND(E57*F57,2)</f>
        <v>0</v>
      </c>
      <c r="H57" s="194">
        <v>21</v>
      </c>
      <c r="I57" s="194">
        <f>G57*(1+H57/100)</f>
        <v>0</v>
      </c>
      <c r="J57" s="194">
        <v>0</v>
      </c>
      <c r="K57" s="194">
        <f>ROUND(E57*J57,2)</f>
        <v>0</v>
      </c>
      <c r="L57" s="194">
        <v>0</v>
      </c>
      <c r="M57" s="194">
        <f>ROUND(E57*L57,2)</f>
        <v>0</v>
      </c>
      <c r="N57" s="195"/>
      <c r="O57" s="221" t="s">
        <v>281</v>
      </c>
      <c r="P57" s="32"/>
      <c r="Q57" s="32"/>
      <c r="R57" s="32"/>
      <c r="S57" s="32"/>
      <c r="T57" s="32"/>
      <c r="U57" s="32"/>
      <c r="V57" s="32"/>
      <c r="W57" s="32"/>
      <c r="X57" s="32"/>
      <c r="Y57" s="32"/>
      <c r="Z57" s="32"/>
      <c r="AA57" s="32"/>
      <c r="AB57" s="32"/>
      <c r="AC57" s="32"/>
      <c r="AD57" s="32"/>
      <c r="AE57" s="32" t="s">
        <v>282</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ht="22.5" outlineLevel="1" x14ac:dyDescent="0.2">
      <c r="A58" s="218"/>
      <c r="B58" s="177"/>
      <c r="C58" s="203" t="s">
        <v>331</v>
      </c>
      <c r="D58" s="182"/>
      <c r="E58" s="187"/>
      <c r="F58" s="196"/>
      <c r="G58" s="196"/>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284</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17</v>
      </c>
      <c r="B60" s="176" t="s">
        <v>332</v>
      </c>
      <c r="C60" s="202" t="s">
        <v>333</v>
      </c>
      <c r="D60" s="181" t="s">
        <v>280</v>
      </c>
      <c r="E60" s="186">
        <v>1</v>
      </c>
      <c r="F60" s="193"/>
      <c r="G60" s="194">
        <f>ROUND(E60*F60,2)</f>
        <v>0</v>
      </c>
      <c r="H60" s="194">
        <v>21</v>
      </c>
      <c r="I60" s="194">
        <f>G60*(1+H60/100)</f>
        <v>0</v>
      </c>
      <c r="J60" s="194">
        <v>0</v>
      </c>
      <c r="K60" s="194">
        <f>ROUND(E60*J60,2)</f>
        <v>0</v>
      </c>
      <c r="L60" s="194">
        <v>0</v>
      </c>
      <c r="M60" s="194">
        <f>ROUND(E60*L60,2)</f>
        <v>0</v>
      </c>
      <c r="N60" s="195"/>
      <c r="O60" s="221" t="s">
        <v>281</v>
      </c>
      <c r="P60" s="32"/>
      <c r="Q60" s="32"/>
      <c r="R60" s="32"/>
      <c r="S60" s="32"/>
      <c r="T60" s="32"/>
      <c r="U60" s="32"/>
      <c r="V60" s="32"/>
      <c r="W60" s="32"/>
      <c r="X60" s="32"/>
      <c r="Y60" s="32"/>
      <c r="Z60" s="32"/>
      <c r="AA60" s="32"/>
      <c r="AB60" s="32"/>
      <c r="AC60" s="32"/>
      <c r="AD60" s="32"/>
      <c r="AE60" s="32" t="s">
        <v>282</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ht="22.5" outlineLevel="1" x14ac:dyDescent="0.2">
      <c r="A61" s="218"/>
      <c r="B61" s="177"/>
      <c r="C61" s="203" t="s">
        <v>334</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284</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18</v>
      </c>
      <c r="B63" s="176" t="s">
        <v>335</v>
      </c>
      <c r="C63" s="202" t="s">
        <v>336</v>
      </c>
      <c r="D63" s="181" t="s">
        <v>280</v>
      </c>
      <c r="E63" s="186">
        <v>1</v>
      </c>
      <c r="F63" s="193"/>
      <c r="G63" s="194">
        <f>ROUND(E63*F63,2)</f>
        <v>0</v>
      </c>
      <c r="H63" s="194">
        <v>21</v>
      </c>
      <c r="I63" s="194">
        <f>G63*(1+H63/100)</f>
        <v>0</v>
      </c>
      <c r="J63" s="194">
        <v>0</v>
      </c>
      <c r="K63" s="194">
        <f>ROUND(E63*J63,2)</f>
        <v>0</v>
      </c>
      <c r="L63" s="194">
        <v>0</v>
      </c>
      <c r="M63" s="194">
        <f>ROUND(E63*L63,2)</f>
        <v>0</v>
      </c>
      <c r="N63" s="195"/>
      <c r="O63" s="221" t="s">
        <v>281</v>
      </c>
      <c r="P63" s="32"/>
      <c r="Q63" s="32"/>
      <c r="R63" s="32"/>
      <c r="S63" s="32"/>
      <c r="T63" s="32"/>
      <c r="U63" s="32"/>
      <c r="V63" s="32"/>
      <c r="W63" s="32"/>
      <c r="X63" s="32"/>
      <c r="Y63" s="32"/>
      <c r="Z63" s="32"/>
      <c r="AA63" s="32"/>
      <c r="AB63" s="32"/>
      <c r="AC63" s="32"/>
      <c r="AD63" s="32"/>
      <c r="AE63" s="32" t="s">
        <v>282</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ht="33.75" outlineLevel="1" x14ac:dyDescent="0.2">
      <c r="A64" s="218"/>
      <c r="B64" s="177"/>
      <c r="C64" s="203" t="s">
        <v>337</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284</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ht="13.5" outlineLevel="1" thickBot="1" x14ac:dyDescent="0.25">
      <c r="A65" s="227"/>
      <c r="B65" s="228"/>
      <c r="C65" s="306"/>
      <c r="D65" s="307"/>
      <c r="E65" s="308"/>
      <c r="F65" s="309"/>
      <c r="G65" s="310"/>
      <c r="H65" s="229"/>
      <c r="I65" s="229"/>
      <c r="J65" s="229"/>
      <c r="K65" s="229"/>
      <c r="L65" s="229"/>
      <c r="M65" s="229"/>
      <c r="N65" s="230"/>
      <c r="O65" s="23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x14ac:dyDescent="0.2">
      <c r="A66" s="166"/>
      <c r="B66" s="178" t="s">
        <v>338</v>
      </c>
      <c r="C66" s="204" t="s">
        <v>338</v>
      </c>
      <c r="D66" s="183"/>
      <c r="E66" s="188"/>
      <c r="F66" s="197"/>
      <c r="G66" s="197"/>
      <c r="H66" s="197"/>
      <c r="I66" s="197"/>
      <c r="J66" s="197"/>
      <c r="K66" s="197"/>
      <c r="L66" s="197"/>
      <c r="M66" s="197"/>
      <c r="N66" s="197"/>
      <c r="O66" s="198"/>
    </row>
    <row r="67" spans="1:60" hidden="1" x14ac:dyDescent="0.2">
      <c r="A67" s="206"/>
      <c r="B67" s="199"/>
      <c r="C67" s="205"/>
      <c r="D67" s="144"/>
      <c r="E67" s="46"/>
      <c r="F67" s="46"/>
      <c r="G67" s="46"/>
      <c r="H67" s="46"/>
      <c r="I67" s="46"/>
      <c r="J67" s="46"/>
      <c r="K67" s="46"/>
      <c r="L67" s="46"/>
      <c r="M67" s="46"/>
      <c r="N67" s="46"/>
      <c r="O67" s="143"/>
    </row>
    <row r="68" spans="1:60" hidden="1" x14ac:dyDescent="0.2">
      <c r="A68" s="209"/>
      <c r="B68" s="210" t="s">
        <v>339</v>
      </c>
      <c r="C68" s="211"/>
      <c r="D68" s="212"/>
      <c r="E68" s="213"/>
      <c r="F68" s="213"/>
      <c r="G68" s="214">
        <f>F9+F23</f>
        <v>0</v>
      </c>
      <c r="H68" s="39"/>
      <c r="I68" s="39"/>
      <c r="J68" s="39"/>
      <c r="K68" s="39"/>
      <c r="L68" s="39"/>
      <c r="M68" s="39"/>
      <c r="N68" s="39"/>
      <c r="O68" s="145"/>
    </row>
    <row r="69" spans="1:60" x14ac:dyDescent="0.2">
      <c r="D69" s="142"/>
    </row>
    <row r="70" spans="1:60" x14ac:dyDescent="0.2">
      <c r="D70" s="142"/>
    </row>
    <row r="71" spans="1:60" x14ac:dyDescent="0.2">
      <c r="D71" s="142"/>
    </row>
    <row r="72" spans="1:60" x14ac:dyDescent="0.2">
      <c r="D72" s="142"/>
    </row>
    <row r="73" spans="1:60" x14ac:dyDescent="0.2">
      <c r="D73" s="142"/>
    </row>
    <row r="74" spans="1:60" x14ac:dyDescent="0.2">
      <c r="D74" s="142"/>
    </row>
    <row r="75" spans="1:60" x14ac:dyDescent="0.2">
      <c r="D75" s="142"/>
    </row>
    <row r="76" spans="1:60" x14ac:dyDescent="0.2">
      <c r="D76" s="142"/>
    </row>
    <row r="77" spans="1:60" x14ac:dyDescent="0.2">
      <c r="D77" s="142"/>
    </row>
    <row r="78" spans="1:60" x14ac:dyDescent="0.2">
      <c r="D78" s="142"/>
    </row>
    <row r="79" spans="1:60" x14ac:dyDescent="0.2">
      <c r="D79" s="142"/>
    </row>
    <row r="80" spans="1:60" x14ac:dyDescent="0.2">
      <c r="D80" s="142"/>
    </row>
    <row r="81" spans="4:4" x14ac:dyDescent="0.2">
      <c r="D81" s="142"/>
    </row>
    <row r="82" spans="4:4" x14ac:dyDescent="0.2">
      <c r="D82" s="142"/>
    </row>
    <row r="83" spans="4:4" x14ac:dyDescent="0.2">
      <c r="D83" s="142"/>
    </row>
    <row r="84" spans="4:4" x14ac:dyDescent="0.2">
      <c r="D84" s="142"/>
    </row>
    <row r="85" spans="4:4" x14ac:dyDescent="0.2">
      <c r="D85" s="142"/>
    </row>
    <row r="86" spans="4:4" x14ac:dyDescent="0.2">
      <c r="D86" s="142"/>
    </row>
    <row r="87" spans="4:4" x14ac:dyDescent="0.2">
      <c r="D87" s="142"/>
    </row>
    <row r="88" spans="4:4" x14ac:dyDescent="0.2">
      <c r="D88" s="142"/>
    </row>
    <row r="89" spans="4:4" x14ac:dyDescent="0.2">
      <c r="D89" s="142"/>
    </row>
    <row r="90" spans="4:4" x14ac:dyDescent="0.2">
      <c r="D90" s="142"/>
    </row>
    <row r="91" spans="4:4" x14ac:dyDescent="0.2">
      <c r="D91" s="142"/>
    </row>
    <row r="92" spans="4:4" x14ac:dyDescent="0.2">
      <c r="D92" s="142"/>
    </row>
    <row r="93" spans="4:4" x14ac:dyDescent="0.2">
      <c r="D93" s="142"/>
    </row>
    <row r="94" spans="4:4" x14ac:dyDescent="0.2">
      <c r="D94" s="142"/>
    </row>
    <row r="95" spans="4:4" x14ac:dyDescent="0.2">
      <c r="D95" s="142"/>
    </row>
    <row r="96" spans="4:4"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SIPmFMX9eLCQhUYAr1bBrwiT6WkUG7ev9turAERHq/sFP/KYMhIziAREgZynX6nBWHPJC9qYuKxqiSqpAKvDpg==" saltValue="xUo7Ij8Cl6tpcS0k9rG6eg==" spinCount="100000" sheet="1"/>
  <mergeCells count="22">
    <mergeCell ref="C56:G56"/>
    <mergeCell ref="C59:G59"/>
    <mergeCell ref="C62:G62"/>
    <mergeCell ref="C65:G65"/>
    <mergeCell ref="C38:G38"/>
    <mergeCell ref="C41:G41"/>
    <mergeCell ref="C44:G44"/>
    <mergeCell ref="C47:G47"/>
    <mergeCell ref="C50:G50"/>
    <mergeCell ref="C53:G53"/>
    <mergeCell ref="C35:G35"/>
    <mergeCell ref="A1:G1"/>
    <mergeCell ref="C7:G7"/>
    <mergeCell ref="F9:G9"/>
    <mergeCell ref="C13:G13"/>
    <mergeCell ref="C16:G16"/>
    <mergeCell ref="C19:G19"/>
    <mergeCell ref="C22:G22"/>
    <mergeCell ref="F23:G23"/>
    <mergeCell ref="C26:G26"/>
    <mergeCell ref="C29:G29"/>
    <mergeCell ref="C32:G32"/>
  </mergeCells>
  <pageMargins left="0.59055118110236204" right="0.39370078740157499" top="0.78740157499999996" bottom="0.78740157499999996" header="0.3" footer="0.3"/>
  <pageSetup paperSize="9"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4"/>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46</v>
      </c>
      <c r="C2" s="291" t="s">
        <v>47</v>
      </c>
      <c r="D2" s="280"/>
      <c r="E2" s="280"/>
      <c r="F2" s="280"/>
      <c r="G2" s="26" t="s">
        <v>15</v>
      </c>
      <c r="H2" s="34"/>
      <c r="O2" s="8" t="s">
        <v>343</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SO 01</v>
      </c>
      <c r="H6" s="35"/>
    </row>
    <row r="7" spans="1:16" ht="15.6" customHeight="1" x14ac:dyDescent="0.25">
      <c r="B7" s="281" t="str">
        <f>C2</f>
        <v>Výrobní hala</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259</v>
      </c>
      <c r="B12" s="124"/>
      <c r="C12" s="124"/>
      <c r="D12" s="124"/>
      <c r="E12" s="124"/>
      <c r="F12" s="124"/>
      <c r="G12" s="124"/>
      <c r="H12" s="125"/>
      <c r="I12" s="32"/>
      <c r="J12" s="32"/>
    </row>
    <row r="13" spans="1:16" ht="12.75" customHeight="1" x14ac:dyDescent="0.2">
      <c r="A13" s="131" t="s">
        <v>260</v>
      </c>
      <c r="B13" s="132"/>
      <c r="C13" s="133"/>
      <c r="D13" s="133"/>
      <c r="E13" s="133"/>
      <c r="F13" s="133"/>
      <c r="G13" s="134"/>
      <c r="H13" s="135" t="s">
        <v>261</v>
      </c>
      <c r="I13" s="32"/>
      <c r="J13" s="32"/>
    </row>
    <row r="14" spans="1:16" ht="12.75" customHeight="1" x14ac:dyDescent="0.2">
      <c r="A14" s="129" t="s">
        <v>344</v>
      </c>
      <c r="B14" s="127" t="s">
        <v>345</v>
      </c>
      <c r="C14" s="126"/>
      <c r="D14" s="126"/>
      <c r="E14" s="126"/>
      <c r="F14" s="126"/>
      <c r="G14" s="128"/>
      <c r="H14" s="130">
        <f>'SO 01 D.1.01 Pol'!G671</f>
        <v>0</v>
      </c>
      <c r="I14" s="32"/>
      <c r="J14" s="32"/>
      <c r="O14">
        <f>'SO 01 D.1.01 Pol'!AN6</f>
        <v>0</v>
      </c>
      <c r="P14">
        <f>'SO 01 D.1.01 Pol'!AO6</f>
        <v>0</v>
      </c>
    </row>
    <row r="15" spans="1:16" ht="12.75" customHeight="1" x14ac:dyDescent="0.2">
      <c r="A15" s="129" t="s">
        <v>346</v>
      </c>
      <c r="B15" s="127" t="s">
        <v>347</v>
      </c>
      <c r="C15" s="126"/>
      <c r="D15" s="126"/>
      <c r="E15" s="126"/>
      <c r="F15" s="126"/>
      <c r="G15" s="128"/>
      <c r="H15" s="130" t="e">
        <f>'SO 01 D.1.02 Pol'!G896</f>
        <v>#REF!</v>
      </c>
      <c r="I15" s="32"/>
      <c r="J15" s="32"/>
      <c r="O15">
        <f>'SO 01 D.1.02 Pol'!AN6</f>
        <v>0</v>
      </c>
      <c r="P15">
        <f>'SO 01 D.1.02 Pol'!AO6</f>
        <v>0</v>
      </c>
    </row>
    <row r="16" spans="1:16" ht="12.75" customHeight="1" x14ac:dyDescent="0.2">
      <c r="A16" s="129" t="s">
        <v>348</v>
      </c>
      <c r="B16" s="127" t="s">
        <v>349</v>
      </c>
      <c r="C16" s="126"/>
      <c r="D16" s="126"/>
      <c r="E16" s="126"/>
      <c r="F16" s="126"/>
      <c r="G16" s="128"/>
      <c r="H16" s="130">
        <f>'SO 01 D.1.03 Pol'!G188</f>
        <v>0</v>
      </c>
      <c r="I16" s="32"/>
      <c r="J16" s="32"/>
      <c r="O16">
        <f>'SO 01 D.1.03 Pol'!AN6</f>
        <v>0</v>
      </c>
      <c r="P16">
        <f>'SO 01 D.1.03 Pol'!AO6</f>
        <v>0</v>
      </c>
    </row>
    <row r="17" spans="1:55" ht="12.75" customHeight="1" x14ac:dyDescent="0.2">
      <c r="A17" s="129" t="s">
        <v>350</v>
      </c>
      <c r="B17" s="127" t="s">
        <v>351</v>
      </c>
      <c r="C17" s="126"/>
      <c r="D17" s="126"/>
      <c r="E17" s="126"/>
      <c r="F17" s="126"/>
      <c r="G17" s="128"/>
      <c r="H17" s="130">
        <f>'SO 01 D.1.04 Pol'!G139</f>
        <v>0</v>
      </c>
      <c r="I17" s="32"/>
      <c r="J17" s="32"/>
      <c r="O17">
        <f>'SO 01 D.1.04 Pol'!AN6</f>
        <v>0</v>
      </c>
      <c r="P17">
        <f>'SO 01 D.1.04 Pol'!AO6</f>
        <v>0</v>
      </c>
    </row>
    <row r="18" spans="1:55" ht="12.75" customHeight="1" x14ac:dyDescent="0.2">
      <c r="A18" s="129" t="s">
        <v>352</v>
      </c>
      <c r="B18" s="127" t="s">
        <v>353</v>
      </c>
      <c r="C18" s="126"/>
      <c r="D18" s="126"/>
      <c r="E18" s="126"/>
      <c r="F18" s="126"/>
      <c r="G18" s="128"/>
      <c r="H18" s="130">
        <f>'SO 01 D.1.05 Pol'!G141</f>
        <v>0</v>
      </c>
      <c r="I18" s="32"/>
      <c r="J18" s="32"/>
      <c r="O18">
        <f>'SO 01 D.1.05 Pol'!AN6</f>
        <v>0</v>
      </c>
      <c r="P18">
        <f>'SO 01 D.1.05 Pol'!AO6</f>
        <v>0</v>
      </c>
    </row>
    <row r="19" spans="1:55" ht="12.75" customHeight="1" x14ac:dyDescent="0.2">
      <c r="A19" s="129" t="s">
        <v>354</v>
      </c>
      <c r="B19" s="127" t="s">
        <v>355</v>
      </c>
      <c r="C19" s="126"/>
      <c r="D19" s="126"/>
      <c r="E19" s="126"/>
      <c r="F19" s="126"/>
      <c r="G19" s="128"/>
      <c r="H19" s="130">
        <f>'SO 01 D.1.06 Pol'!G155</f>
        <v>0</v>
      </c>
      <c r="I19" s="32"/>
      <c r="J19" s="32"/>
      <c r="O19">
        <f>'SO 01 D.1.06 Pol'!AN6</f>
        <v>0</v>
      </c>
      <c r="P19">
        <f>'SO 01 D.1.06 Pol'!AO6</f>
        <v>0</v>
      </c>
    </row>
    <row r="20" spans="1:55" ht="12.75" customHeight="1" x14ac:dyDescent="0.2">
      <c r="A20" s="129" t="s">
        <v>356</v>
      </c>
      <c r="B20" s="127" t="s">
        <v>357</v>
      </c>
      <c r="C20" s="126"/>
      <c r="D20" s="126"/>
      <c r="E20" s="126"/>
      <c r="F20" s="126"/>
      <c r="G20" s="128"/>
      <c r="H20" s="130">
        <f>'SO 01 D.1.07 Pol'!G153</f>
        <v>0</v>
      </c>
      <c r="I20" s="32"/>
      <c r="J20" s="32"/>
      <c r="O20">
        <f>'SO 01 D.1.07 Pol'!AN6</f>
        <v>0</v>
      </c>
      <c r="P20">
        <f>'SO 01 D.1.07 Pol'!AO6</f>
        <v>0</v>
      </c>
    </row>
    <row r="21" spans="1:55" ht="12.75" customHeight="1" x14ac:dyDescent="0.2">
      <c r="A21" s="129" t="s">
        <v>358</v>
      </c>
      <c r="B21" s="127" t="s">
        <v>359</v>
      </c>
      <c r="C21" s="126"/>
      <c r="D21" s="126"/>
      <c r="E21" s="126"/>
      <c r="F21" s="126"/>
      <c r="G21" s="128"/>
      <c r="H21" s="130">
        <f>'SO 01 D.1.08 Pol'!G96</f>
        <v>0</v>
      </c>
      <c r="I21" s="32"/>
      <c r="J21" s="32"/>
      <c r="O21">
        <f>'SO 01 D.1.08 Pol'!AN6</f>
        <v>0</v>
      </c>
      <c r="P21">
        <f>'SO 01 D.1.08 Pol'!AO6</f>
        <v>0</v>
      </c>
    </row>
    <row r="22" spans="1:55" ht="12.75" customHeight="1" x14ac:dyDescent="0.2">
      <c r="A22" s="129" t="s">
        <v>360</v>
      </c>
      <c r="B22" s="127" t="s">
        <v>361</v>
      </c>
      <c r="C22" s="126"/>
      <c r="D22" s="126"/>
      <c r="E22" s="126"/>
      <c r="F22" s="126"/>
      <c r="G22" s="128"/>
      <c r="H22" s="130">
        <f>'SO 01 D.1.09 Pol'!G83</f>
        <v>0</v>
      </c>
      <c r="I22" s="32"/>
      <c r="J22" s="32"/>
      <c r="O22">
        <f>'SO 01 D.1.09 Pol'!AN6</f>
        <v>0</v>
      </c>
      <c r="P22">
        <f>'SO 01 D.1.09 Pol'!AO6</f>
        <v>0</v>
      </c>
    </row>
    <row r="23" spans="1:55" ht="12.75" customHeight="1" x14ac:dyDescent="0.2">
      <c r="A23" s="129" t="s">
        <v>362</v>
      </c>
      <c r="B23" s="127" t="s">
        <v>363</v>
      </c>
      <c r="C23" s="126"/>
      <c r="D23" s="126"/>
      <c r="E23" s="126"/>
      <c r="F23" s="126"/>
      <c r="G23" s="128"/>
      <c r="H23" s="130">
        <f>'SO 01 D.1.10 Pol'!G106</f>
        <v>0</v>
      </c>
      <c r="I23" s="32"/>
      <c r="J23" s="32"/>
      <c r="O23">
        <f>'SO 01 D.1.10 Pol'!AN6</f>
        <v>0</v>
      </c>
      <c r="P23">
        <f>'SO 01 D.1.10 Pol'!AO6</f>
        <v>0</v>
      </c>
    </row>
    <row r="24" spans="1:55" ht="12.75" customHeight="1" x14ac:dyDescent="0.2">
      <c r="A24" s="129" t="s">
        <v>364</v>
      </c>
      <c r="B24" s="127" t="s">
        <v>365</v>
      </c>
      <c r="C24" s="126"/>
      <c r="D24" s="126"/>
      <c r="E24" s="126"/>
      <c r="F24" s="126"/>
      <c r="G24" s="128"/>
      <c r="H24" s="130">
        <f>'SO 01 D.1.400 Pol'!G727</f>
        <v>0</v>
      </c>
      <c r="I24" s="32"/>
      <c r="J24" s="32"/>
      <c r="O24">
        <f>'SO 01 D.1.400 Pol'!AN6</f>
        <v>0</v>
      </c>
      <c r="P24">
        <f>'SO 01 D.1.400 Pol'!AO6</f>
        <v>0</v>
      </c>
    </row>
    <row r="25" spans="1:55" ht="12.75" customHeight="1" x14ac:dyDescent="0.2">
      <c r="A25" s="129" t="s">
        <v>366</v>
      </c>
      <c r="B25" s="127" t="s">
        <v>367</v>
      </c>
      <c r="C25" s="126"/>
      <c r="D25" s="126"/>
      <c r="E25" s="126"/>
      <c r="F25" s="126"/>
      <c r="G25" s="128"/>
      <c r="H25" s="130">
        <f>'SO 01 D.1.500 Pol'!G210</f>
        <v>0</v>
      </c>
      <c r="I25" s="32"/>
      <c r="J25" s="32"/>
      <c r="O25">
        <f>'SO 01 D.1.500 Pol'!AN6</f>
        <v>0</v>
      </c>
      <c r="P25">
        <f>'SO 01 D.1.500 Pol'!AO6</f>
        <v>0</v>
      </c>
    </row>
    <row r="26" spans="1:55" ht="12.75" customHeight="1" x14ac:dyDescent="0.2">
      <c r="A26" s="129" t="s">
        <v>368</v>
      </c>
      <c r="B26" s="127" t="s">
        <v>184</v>
      </c>
      <c r="C26" s="126"/>
      <c r="D26" s="126"/>
      <c r="E26" s="126"/>
      <c r="F26" s="126"/>
      <c r="G26" s="128"/>
      <c r="H26" s="130">
        <f>'SO 01 D.1.600 Pol'!G133</f>
        <v>0</v>
      </c>
      <c r="I26" s="32"/>
      <c r="J26" s="32"/>
      <c r="O26">
        <f>'SO 01 D.1.600 Pol'!AN6</f>
        <v>0</v>
      </c>
      <c r="P26">
        <f>'SO 01 D.1.600 Pol'!AO6</f>
        <v>0</v>
      </c>
    </row>
    <row r="27" spans="1:55" ht="12.75" customHeight="1" x14ac:dyDescent="0.2">
      <c r="A27" s="129" t="s">
        <v>369</v>
      </c>
      <c r="B27" s="127" t="s">
        <v>370</v>
      </c>
      <c r="C27" s="126"/>
      <c r="D27" s="126"/>
      <c r="E27" s="126"/>
      <c r="F27" s="126"/>
      <c r="G27" s="128"/>
      <c r="H27" s="130">
        <f>'SO 01 D.1.700 Pol'!G220</f>
        <v>0</v>
      </c>
      <c r="I27" s="32"/>
      <c r="J27" s="32"/>
      <c r="O27">
        <f>'SO 01 D.1.700 Pol'!AN6</f>
        <v>0</v>
      </c>
      <c r="P27">
        <f>'SO 01 D.1.700 Pol'!AO6</f>
        <v>0</v>
      </c>
    </row>
    <row r="28" spans="1:55" ht="12.75" customHeight="1" x14ac:dyDescent="0.2">
      <c r="A28" s="129" t="s">
        <v>371</v>
      </c>
      <c r="B28" s="127" t="s">
        <v>372</v>
      </c>
      <c r="C28" s="126"/>
      <c r="D28" s="126"/>
      <c r="E28" s="126"/>
      <c r="F28" s="126"/>
      <c r="G28" s="128"/>
      <c r="H28" s="130">
        <f>'SO 01 D.1.800 Pol'!G369</f>
        <v>0</v>
      </c>
      <c r="I28" s="32"/>
      <c r="J28" s="32"/>
      <c r="O28">
        <f>'SO 01 D.1.800 Pol'!AN6</f>
        <v>0</v>
      </c>
      <c r="P28">
        <f>'SO 01 D.1.800 Pol'!AO6</f>
        <v>0</v>
      </c>
    </row>
    <row r="29" spans="1:55" ht="12.75" customHeight="1" x14ac:dyDescent="0.2">
      <c r="A29" s="129" t="s">
        <v>373</v>
      </c>
      <c r="B29" s="127" t="s">
        <v>374</v>
      </c>
      <c r="C29" s="126"/>
      <c r="D29" s="126"/>
      <c r="E29" s="126"/>
      <c r="F29" s="126"/>
      <c r="G29" s="128"/>
      <c r="H29" s="130">
        <f>'SO 01 D.1.900 Pol'!G443</f>
        <v>0</v>
      </c>
      <c r="I29" s="32"/>
      <c r="J29" s="32"/>
      <c r="O29">
        <f>'SO 01 D.1.900 Pol'!AN6</f>
        <v>0</v>
      </c>
      <c r="P29">
        <f>'SO 01 D.1.900 Pol'!AO6</f>
        <v>0</v>
      </c>
    </row>
    <row r="30" spans="1:55" ht="12.75" customHeight="1" thickBot="1" x14ac:dyDescent="0.25">
      <c r="A30" s="136"/>
      <c r="B30" s="137" t="s">
        <v>263</v>
      </c>
      <c r="C30" s="138"/>
      <c r="D30" s="139" t="str">
        <f>B2</f>
        <v>SO 01</v>
      </c>
      <c r="E30" s="138"/>
      <c r="F30" s="138"/>
      <c r="G30" s="140"/>
      <c r="H30" s="141" t="e">
        <f>SUM(H14:H29)</f>
        <v>#REF!</v>
      </c>
      <c r="I30" s="32"/>
      <c r="J30" s="32"/>
    </row>
    <row r="31" spans="1:55" ht="12.75" customHeight="1" x14ac:dyDescent="0.2">
      <c r="A31" s="32"/>
      <c r="B31" s="32"/>
      <c r="C31" s="32"/>
      <c r="D31" s="32"/>
      <c r="E31" s="32"/>
      <c r="F31" s="32"/>
      <c r="G31" s="32"/>
      <c r="H31" s="36"/>
      <c r="I31" s="32"/>
      <c r="J31" s="32"/>
    </row>
    <row r="32" spans="1:55" ht="13.5" thickBot="1" x14ac:dyDescent="0.25">
      <c r="A32" s="123" t="s">
        <v>340</v>
      </c>
      <c r="B32" s="124"/>
      <c r="C32" s="124"/>
      <c r="D32" s="167" t="s">
        <v>344</v>
      </c>
      <c r="E32" s="292" t="s">
        <v>345</v>
      </c>
      <c r="F32" s="292"/>
      <c r="G32" s="292"/>
      <c r="H32" s="292"/>
      <c r="I32" s="32"/>
      <c r="J32" s="32"/>
      <c r="BC32" s="232" t="str">
        <f>E32</f>
        <v>Spodní stavba</v>
      </c>
    </row>
    <row r="33" spans="1:55" ht="12.75" customHeight="1" x14ac:dyDescent="0.2">
      <c r="A33" s="131" t="s">
        <v>341</v>
      </c>
      <c r="B33" s="132"/>
      <c r="C33" s="133"/>
      <c r="D33" s="133"/>
      <c r="E33" s="133"/>
      <c r="F33" s="133"/>
      <c r="G33" s="134"/>
      <c r="H33" s="135" t="s">
        <v>261</v>
      </c>
      <c r="I33" s="32"/>
      <c r="J33" s="32"/>
    </row>
    <row r="34" spans="1:55" ht="12.75" customHeight="1" x14ac:dyDescent="0.2">
      <c r="A34" s="129" t="s">
        <v>66</v>
      </c>
      <c r="B34" s="127" t="s">
        <v>67</v>
      </c>
      <c r="C34" s="126"/>
      <c r="D34" s="126"/>
      <c r="E34" s="126"/>
      <c r="F34" s="126"/>
      <c r="G34" s="128"/>
      <c r="H34" s="233">
        <f>'SO 01 D.1.01 Pol'!F9</f>
        <v>0</v>
      </c>
      <c r="I34" s="32"/>
      <c r="J34" s="32"/>
    </row>
    <row r="35" spans="1:55" ht="12.75" customHeight="1" x14ac:dyDescent="0.2">
      <c r="A35" s="129" t="s">
        <v>70</v>
      </c>
      <c r="B35" s="127" t="s">
        <v>71</v>
      </c>
      <c r="C35" s="126"/>
      <c r="D35" s="126"/>
      <c r="E35" s="126"/>
      <c r="F35" s="126"/>
      <c r="G35" s="128"/>
      <c r="H35" s="233">
        <f>'SO 01 D.1.01 Pol'!F132</f>
        <v>0</v>
      </c>
      <c r="I35" s="32"/>
      <c r="J35" s="32"/>
    </row>
    <row r="36" spans="1:55" ht="12.75" customHeight="1" x14ac:dyDescent="0.2">
      <c r="A36" s="129" t="s">
        <v>72</v>
      </c>
      <c r="B36" s="127" t="s">
        <v>73</v>
      </c>
      <c r="C36" s="126"/>
      <c r="D36" s="126"/>
      <c r="E36" s="126"/>
      <c r="F36" s="126"/>
      <c r="G36" s="128"/>
      <c r="H36" s="233">
        <f>'SO 01 D.1.01 Pol'!F149</f>
        <v>0</v>
      </c>
      <c r="I36" s="32"/>
      <c r="J36" s="32"/>
    </row>
    <row r="37" spans="1:55" ht="12.75" customHeight="1" x14ac:dyDescent="0.2">
      <c r="A37" s="129" t="s">
        <v>76</v>
      </c>
      <c r="B37" s="127" t="s">
        <v>77</v>
      </c>
      <c r="C37" s="126"/>
      <c r="D37" s="126"/>
      <c r="E37" s="126"/>
      <c r="F37" s="126"/>
      <c r="G37" s="128"/>
      <c r="H37" s="233">
        <f>'SO 01 D.1.01 Pol'!F200</f>
        <v>0</v>
      </c>
      <c r="I37" s="32"/>
      <c r="J37" s="32"/>
    </row>
    <row r="38" spans="1:55" ht="12.75" customHeight="1" x14ac:dyDescent="0.2">
      <c r="A38" s="129" t="s">
        <v>82</v>
      </c>
      <c r="B38" s="127" t="s">
        <v>83</v>
      </c>
      <c r="C38" s="126"/>
      <c r="D38" s="126"/>
      <c r="E38" s="126"/>
      <c r="F38" s="126"/>
      <c r="G38" s="128"/>
      <c r="H38" s="233">
        <f>'SO 01 D.1.01 Pol'!F331</f>
        <v>0</v>
      </c>
      <c r="I38" s="32"/>
      <c r="J38" s="32"/>
    </row>
    <row r="39" spans="1:55" ht="12.75" customHeight="1" x14ac:dyDescent="0.2">
      <c r="A39" s="129" t="s">
        <v>112</v>
      </c>
      <c r="B39" s="127" t="s">
        <v>113</v>
      </c>
      <c r="C39" s="126"/>
      <c r="D39" s="126"/>
      <c r="E39" s="126"/>
      <c r="F39" s="126"/>
      <c r="G39" s="128"/>
      <c r="H39" s="233">
        <f>'SO 01 D.1.01 Pol'!F360</f>
        <v>0</v>
      </c>
      <c r="I39" s="32"/>
      <c r="J39" s="32"/>
    </row>
    <row r="40" spans="1:55" ht="12.75" customHeight="1" x14ac:dyDescent="0.2">
      <c r="A40" s="129" t="s">
        <v>118</v>
      </c>
      <c r="B40" s="127" t="s">
        <v>119</v>
      </c>
      <c r="C40" s="126"/>
      <c r="D40" s="126"/>
      <c r="E40" s="126"/>
      <c r="F40" s="126"/>
      <c r="G40" s="128"/>
      <c r="H40" s="233">
        <f>'SO 01 D.1.01 Pol'!F492</f>
        <v>0</v>
      </c>
      <c r="I40" s="32"/>
      <c r="J40" s="32"/>
    </row>
    <row r="41" spans="1:55" ht="12.75" customHeight="1" x14ac:dyDescent="0.2">
      <c r="A41" s="129" t="s">
        <v>150</v>
      </c>
      <c r="B41" s="127" t="s">
        <v>151</v>
      </c>
      <c r="C41" s="126"/>
      <c r="D41" s="126"/>
      <c r="E41" s="126"/>
      <c r="F41" s="126"/>
      <c r="G41" s="128"/>
      <c r="H41" s="233">
        <f>'SO 01 D.1.01 Pol'!F535</f>
        <v>0</v>
      </c>
      <c r="I41" s="32"/>
      <c r="J41" s="32"/>
    </row>
    <row r="42" spans="1:55" ht="12.75" customHeight="1" x14ac:dyDescent="0.2">
      <c r="A42" s="129" t="s">
        <v>157</v>
      </c>
      <c r="B42" s="127" t="s">
        <v>158</v>
      </c>
      <c r="C42" s="126"/>
      <c r="D42" s="126"/>
      <c r="E42" s="126"/>
      <c r="F42" s="126"/>
      <c r="G42" s="128"/>
      <c r="H42" s="233">
        <f>'SO 01 D.1.01 Pol'!F564</f>
        <v>0</v>
      </c>
      <c r="I42" s="32"/>
      <c r="J42" s="32"/>
    </row>
    <row r="43" spans="1:55" ht="12.75" customHeight="1" x14ac:dyDescent="0.2">
      <c r="A43" s="129" t="s">
        <v>167</v>
      </c>
      <c r="B43" s="127" t="s">
        <v>168</v>
      </c>
      <c r="C43" s="126"/>
      <c r="D43" s="126"/>
      <c r="E43" s="126"/>
      <c r="F43" s="126"/>
      <c r="G43" s="128"/>
      <c r="H43" s="233">
        <f>'SO 01 D.1.01 Pol'!F577</f>
        <v>0</v>
      </c>
      <c r="I43" s="32"/>
      <c r="J43" s="32"/>
    </row>
    <row r="44" spans="1:55" ht="12.75" customHeight="1" x14ac:dyDescent="0.2">
      <c r="A44" s="129" t="s">
        <v>209</v>
      </c>
      <c r="B44" s="127" t="s">
        <v>210</v>
      </c>
      <c r="C44" s="126"/>
      <c r="D44" s="126"/>
      <c r="E44" s="126"/>
      <c r="F44" s="126"/>
      <c r="G44" s="128"/>
      <c r="H44" s="233">
        <f>'SO 01 D.1.01 Pol'!F656</f>
        <v>0</v>
      </c>
      <c r="I44" s="32"/>
      <c r="J44" s="32"/>
    </row>
    <row r="45" spans="1:55" ht="12.75" customHeight="1" thickBot="1" x14ac:dyDescent="0.25">
      <c r="A45" s="136"/>
      <c r="B45" s="137" t="s">
        <v>342</v>
      </c>
      <c r="C45" s="138"/>
      <c r="D45" s="139" t="str">
        <f>D32</f>
        <v>D.1.01</v>
      </c>
      <c r="E45" s="138"/>
      <c r="F45" s="138"/>
      <c r="G45" s="140"/>
      <c r="H45" s="234">
        <f>SUM(H34:H44)</f>
        <v>0</v>
      </c>
      <c r="I45" s="32"/>
      <c r="J45" s="32"/>
    </row>
    <row r="46" spans="1:55" ht="12.75" customHeight="1" x14ac:dyDescent="0.2">
      <c r="A46" s="32"/>
      <c r="B46" s="32"/>
      <c r="C46" s="32"/>
      <c r="D46" s="32"/>
      <c r="E46" s="32"/>
      <c r="F46" s="32"/>
      <c r="G46" s="32"/>
      <c r="H46" s="36"/>
      <c r="I46" s="32"/>
      <c r="J46" s="32"/>
    </row>
    <row r="47" spans="1:55" ht="13.5" thickBot="1" x14ac:dyDescent="0.25">
      <c r="A47" s="123" t="s">
        <v>340</v>
      </c>
      <c r="B47" s="124"/>
      <c r="C47" s="124"/>
      <c r="D47" s="167" t="s">
        <v>346</v>
      </c>
      <c r="E47" s="292" t="s">
        <v>347</v>
      </c>
      <c r="F47" s="292"/>
      <c r="G47" s="292"/>
      <c r="H47" s="292"/>
      <c r="I47" s="32"/>
      <c r="J47" s="32"/>
      <c r="BC47" s="232" t="str">
        <f>E47</f>
        <v>Vrchní stavba</v>
      </c>
    </row>
    <row r="48" spans="1:55" ht="12.75" customHeight="1" x14ac:dyDescent="0.2">
      <c r="A48" s="131" t="s">
        <v>341</v>
      </c>
      <c r="B48" s="132"/>
      <c r="C48" s="133"/>
      <c r="D48" s="133"/>
      <c r="E48" s="133"/>
      <c r="F48" s="133"/>
      <c r="G48" s="134"/>
      <c r="H48" s="135" t="s">
        <v>261</v>
      </c>
      <c r="I48" s="32"/>
      <c r="J48" s="32"/>
    </row>
    <row r="49" spans="1:10" ht="12.75" customHeight="1" x14ac:dyDescent="0.2">
      <c r="A49" s="129" t="s">
        <v>78</v>
      </c>
      <c r="B49" s="127" t="s">
        <v>79</v>
      </c>
      <c r="C49" s="126"/>
      <c r="D49" s="126"/>
      <c r="E49" s="126"/>
      <c r="F49" s="126"/>
      <c r="G49" s="128"/>
      <c r="H49" s="233">
        <f>'SO 01 D.1.02 Pol'!F9</f>
        <v>0</v>
      </c>
      <c r="I49" s="32"/>
      <c r="J49" s="32"/>
    </row>
    <row r="50" spans="1:10" ht="12.75" customHeight="1" x14ac:dyDescent="0.2">
      <c r="A50" s="129" t="s">
        <v>80</v>
      </c>
      <c r="B50" s="127" t="s">
        <v>81</v>
      </c>
      <c r="C50" s="126"/>
      <c r="D50" s="126"/>
      <c r="E50" s="126"/>
      <c r="F50" s="126"/>
      <c r="G50" s="128"/>
      <c r="H50" s="233">
        <f>'SO 01 D.1.02 Pol'!F118</f>
        <v>0</v>
      </c>
      <c r="I50" s="32"/>
      <c r="J50" s="32"/>
    </row>
    <row r="51" spans="1:10" x14ac:dyDescent="0.2">
      <c r="A51" s="129" t="s">
        <v>86</v>
      </c>
      <c r="B51" s="127" t="s">
        <v>87</v>
      </c>
      <c r="C51" s="126"/>
      <c r="D51" s="126"/>
      <c r="E51" s="126"/>
      <c r="F51" s="126"/>
      <c r="G51" s="128"/>
      <c r="H51" s="233">
        <f>'SO 01 D.1.02 Pol'!F127</f>
        <v>0</v>
      </c>
    </row>
    <row r="52" spans="1:10" x14ac:dyDescent="0.2">
      <c r="A52" s="129" t="s">
        <v>90</v>
      </c>
      <c r="B52" s="127" t="s">
        <v>91</v>
      </c>
      <c r="C52" s="126"/>
      <c r="D52" s="126"/>
      <c r="E52" s="126"/>
      <c r="F52" s="126"/>
      <c r="G52" s="128"/>
      <c r="H52" s="233">
        <f>'SO 01 D.1.02 Pol'!F149</f>
        <v>0</v>
      </c>
    </row>
    <row r="53" spans="1:10" x14ac:dyDescent="0.2">
      <c r="A53" s="129" t="s">
        <v>106</v>
      </c>
      <c r="B53" s="127" t="s">
        <v>107</v>
      </c>
      <c r="C53" s="126"/>
      <c r="D53" s="126"/>
      <c r="E53" s="126"/>
      <c r="F53" s="126"/>
      <c r="G53" s="128"/>
      <c r="H53" s="233">
        <f>'SO 01 D.1.02 Pol'!F174</f>
        <v>0</v>
      </c>
    </row>
    <row r="54" spans="1:10" x14ac:dyDescent="0.2">
      <c r="A54" s="129" t="s">
        <v>108</v>
      </c>
      <c r="B54" s="127" t="s">
        <v>109</v>
      </c>
      <c r="C54" s="126"/>
      <c r="D54" s="126"/>
      <c r="E54" s="126"/>
      <c r="F54" s="126"/>
      <c r="G54" s="128"/>
      <c r="H54" s="233">
        <f>'SO 01 D.1.02 Pol'!F194</f>
        <v>0</v>
      </c>
    </row>
    <row r="55" spans="1:10" x14ac:dyDescent="0.2">
      <c r="A55" s="129" t="s">
        <v>110</v>
      </c>
      <c r="B55" s="127" t="s">
        <v>111</v>
      </c>
      <c r="C55" s="126"/>
      <c r="D55" s="126"/>
      <c r="E55" s="126"/>
      <c r="F55" s="126"/>
      <c r="G55" s="128"/>
      <c r="H55" s="233">
        <f>'SO 01 D.1.02 Pol'!F250</f>
        <v>0</v>
      </c>
    </row>
    <row r="56" spans="1:10" x14ac:dyDescent="0.2">
      <c r="A56" s="129" t="s">
        <v>116</v>
      </c>
      <c r="B56" s="127" t="s">
        <v>117</v>
      </c>
      <c r="C56" s="126"/>
      <c r="D56" s="126"/>
      <c r="E56" s="126"/>
      <c r="F56" s="126"/>
      <c r="G56" s="128"/>
      <c r="H56" s="233">
        <f>'SO 01 D.1.02 Pol'!F266</f>
        <v>0</v>
      </c>
    </row>
    <row r="57" spans="1:10" x14ac:dyDescent="0.2">
      <c r="A57" s="129" t="s">
        <v>148</v>
      </c>
      <c r="B57" s="127" t="s">
        <v>149</v>
      </c>
      <c r="C57" s="126"/>
      <c r="D57" s="126"/>
      <c r="E57" s="126"/>
      <c r="F57" s="126"/>
      <c r="G57" s="128"/>
      <c r="H57" s="233">
        <f>'SO 01 D.1.02 Pol'!F297</f>
        <v>0</v>
      </c>
    </row>
    <row r="58" spans="1:10" x14ac:dyDescent="0.2">
      <c r="A58" s="129" t="s">
        <v>150</v>
      </c>
      <c r="B58" s="127" t="s">
        <v>151</v>
      </c>
      <c r="C58" s="126"/>
      <c r="D58" s="126"/>
      <c r="E58" s="126"/>
      <c r="F58" s="126"/>
      <c r="G58" s="128"/>
      <c r="H58" s="233">
        <f>'SO 01 D.1.02 Pol'!F322</f>
        <v>0</v>
      </c>
    </row>
    <row r="59" spans="1:10" x14ac:dyDescent="0.2">
      <c r="A59" s="129" t="s">
        <v>152</v>
      </c>
      <c r="B59" s="127" t="s">
        <v>153</v>
      </c>
      <c r="C59" s="126"/>
      <c r="D59" s="126"/>
      <c r="E59" s="126"/>
      <c r="F59" s="126"/>
      <c r="G59" s="128"/>
      <c r="H59" s="233">
        <f>'SO 01 D.1.02 Pol'!F337</f>
        <v>0</v>
      </c>
    </row>
    <row r="60" spans="1:10" x14ac:dyDescent="0.2">
      <c r="A60" s="129" t="s">
        <v>157</v>
      </c>
      <c r="B60" s="127" t="s">
        <v>158</v>
      </c>
      <c r="C60" s="126"/>
      <c r="D60" s="126"/>
      <c r="E60" s="126"/>
      <c r="F60" s="126"/>
      <c r="G60" s="128"/>
      <c r="H60" s="233">
        <f>'SO 01 D.1.02 Pol'!F360</f>
        <v>0</v>
      </c>
    </row>
    <row r="61" spans="1:10" x14ac:dyDescent="0.2">
      <c r="A61" s="129" t="s">
        <v>167</v>
      </c>
      <c r="B61" s="127" t="s">
        <v>168</v>
      </c>
      <c r="C61" s="126"/>
      <c r="D61" s="126"/>
      <c r="E61" s="126"/>
      <c r="F61" s="126"/>
      <c r="G61" s="128"/>
      <c r="H61" s="233">
        <f>'SO 01 D.1.02 Pol'!F373</f>
        <v>0</v>
      </c>
    </row>
    <row r="62" spans="1:10" x14ac:dyDescent="0.2">
      <c r="A62" s="129" t="s">
        <v>169</v>
      </c>
      <c r="B62" s="127" t="s">
        <v>170</v>
      </c>
      <c r="C62" s="126"/>
      <c r="D62" s="126"/>
      <c r="E62" s="126"/>
      <c r="F62" s="126"/>
      <c r="G62" s="128"/>
      <c r="H62" s="233">
        <f>'SO 01 D.1.02 Pol'!F411</f>
        <v>0</v>
      </c>
    </row>
    <row r="63" spans="1:10" x14ac:dyDescent="0.2">
      <c r="A63" s="129" t="s">
        <v>171</v>
      </c>
      <c r="B63" s="127" t="s">
        <v>172</v>
      </c>
      <c r="C63" s="126"/>
      <c r="D63" s="126"/>
      <c r="E63" s="126"/>
      <c r="F63" s="126"/>
      <c r="G63" s="128"/>
      <c r="H63" s="233">
        <f>'SO 01 D.1.02 Pol'!F458</f>
        <v>0</v>
      </c>
    </row>
    <row r="64" spans="1:10" x14ac:dyDescent="0.2">
      <c r="A64" s="129" t="s">
        <v>201</v>
      </c>
      <c r="B64" s="127" t="s">
        <v>202</v>
      </c>
      <c r="C64" s="126"/>
      <c r="D64" s="126"/>
      <c r="E64" s="126"/>
      <c r="F64" s="126"/>
      <c r="G64" s="128"/>
      <c r="H64" s="233">
        <f>'SO 01 D.1.02 Pol'!F559</f>
        <v>0</v>
      </c>
    </row>
    <row r="65" spans="1:55" x14ac:dyDescent="0.2">
      <c r="A65" s="129" t="s">
        <v>203</v>
      </c>
      <c r="B65" s="127" t="s">
        <v>204</v>
      </c>
      <c r="C65" s="126"/>
      <c r="D65" s="126"/>
      <c r="E65" s="126"/>
      <c r="F65" s="126"/>
      <c r="G65" s="128"/>
      <c r="H65" s="233">
        <f>'SO 01 D.1.02 Pol'!F569</f>
        <v>0</v>
      </c>
    </row>
    <row r="66" spans="1:55" x14ac:dyDescent="0.2">
      <c r="A66" s="129" t="s">
        <v>205</v>
      </c>
      <c r="B66" s="127" t="s">
        <v>206</v>
      </c>
      <c r="C66" s="126"/>
      <c r="D66" s="126"/>
      <c r="E66" s="126"/>
      <c r="F66" s="126"/>
      <c r="G66" s="128"/>
      <c r="H66" s="233">
        <f>'SO 01 D.1.02 Pol'!F622</f>
        <v>0</v>
      </c>
    </row>
    <row r="67" spans="1:55" x14ac:dyDescent="0.2">
      <c r="A67" s="129" t="s">
        <v>207</v>
      </c>
      <c r="B67" s="127" t="s">
        <v>208</v>
      </c>
      <c r="C67" s="126"/>
      <c r="D67" s="126"/>
      <c r="E67" s="126"/>
      <c r="F67" s="126"/>
      <c r="G67" s="128"/>
      <c r="H67" s="233" t="e">
        <f>'SO 01 D.1.02 Pol'!#REF!</f>
        <v>#REF!</v>
      </c>
    </row>
    <row r="68" spans="1:55" x14ac:dyDescent="0.2">
      <c r="A68" s="129" t="s">
        <v>209</v>
      </c>
      <c r="B68" s="127" t="s">
        <v>210</v>
      </c>
      <c r="C68" s="126"/>
      <c r="D68" s="126"/>
      <c r="E68" s="126"/>
      <c r="F68" s="126"/>
      <c r="G68" s="128"/>
      <c r="H68" s="233">
        <f>'SO 01 D.1.02 Pol'!F657</f>
        <v>0</v>
      </c>
    </row>
    <row r="69" spans="1:55" x14ac:dyDescent="0.2">
      <c r="A69" s="129" t="s">
        <v>211</v>
      </c>
      <c r="B69" s="127" t="s">
        <v>212</v>
      </c>
      <c r="C69" s="126"/>
      <c r="D69" s="126"/>
      <c r="E69" s="126"/>
      <c r="F69" s="126"/>
      <c r="G69" s="128"/>
      <c r="H69" s="233">
        <f>'SO 01 D.1.02 Pol'!F677</f>
        <v>0</v>
      </c>
    </row>
    <row r="70" spans="1:55" x14ac:dyDescent="0.2">
      <c r="A70" s="129" t="s">
        <v>213</v>
      </c>
      <c r="B70" s="127" t="s">
        <v>214</v>
      </c>
      <c r="C70" s="126"/>
      <c r="D70" s="126"/>
      <c r="E70" s="126"/>
      <c r="F70" s="126"/>
      <c r="G70" s="128"/>
      <c r="H70" s="233">
        <f>'SO 01 D.1.02 Pol'!F692</f>
        <v>0</v>
      </c>
    </row>
    <row r="71" spans="1:55" x14ac:dyDescent="0.2">
      <c r="A71" s="129" t="s">
        <v>215</v>
      </c>
      <c r="B71" s="127" t="s">
        <v>216</v>
      </c>
      <c r="C71" s="126"/>
      <c r="D71" s="126"/>
      <c r="E71" s="126"/>
      <c r="F71" s="126"/>
      <c r="G71" s="128"/>
      <c r="H71" s="233">
        <f>'SO 01 D.1.02 Pol'!F719</f>
        <v>0</v>
      </c>
    </row>
    <row r="72" spans="1:55" x14ac:dyDescent="0.2">
      <c r="A72" s="129" t="s">
        <v>217</v>
      </c>
      <c r="B72" s="127" t="s">
        <v>218</v>
      </c>
      <c r="C72" s="126"/>
      <c r="D72" s="126"/>
      <c r="E72" s="126"/>
      <c r="F72" s="126"/>
      <c r="G72" s="128"/>
      <c r="H72" s="233">
        <f>'SO 01 D.1.02 Pol'!F728</f>
        <v>0</v>
      </c>
    </row>
    <row r="73" spans="1:55" x14ac:dyDescent="0.2">
      <c r="A73" s="129" t="s">
        <v>219</v>
      </c>
      <c r="B73" s="127" t="s">
        <v>220</v>
      </c>
      <c r="C73" s="126"/>
      <c r="D73" s="126"/>
      <c r="E73" s="126"/>
      <c r="F73" s="126"/>
      <c r="G73" s="128"/>
      <c r="H73" s="233">
        <f>'SO 01 D.1.02 Pol'!F760</f>
        <v>0</v>
      </c>
    </row>
    <row r="74" spans="1:55" x14ac:dyDescent="0.2">
      <c r="A74" s="129" t="s">
        <v>221</v>
      </c>
      <c r="B74" s="127" t="s">
        <v>222</v>
      </c>
      <c r="C74" s="126"/>
      <c r="D74" s="126"/>
      <c r="E74" s="126"/>
      <c r="F74" s="126"/>
      <c r="G74" s="128"/>
      <c r="H74" s="233">
        <f>'SO 01 D.1.02 Pol'!F797</f>
        <v>0</v>
      </c>
    </row>
    <row r="75" spans="1:55" x14ac:dyDescent="0.2">
      <c r="A75" s="129" t="s">
        <v>223</v>
      </c>
      <c r="B75" s="127" t="s">
        <v>224</v>
      </c>
      <c r="C75" s="126"/>
      <c r="D75" s="126"/>
      <c r="E75" s="126"/>
      <c r="F75" s="126"/>
      <c r="G75" s="128"/>
      <c r="H75" s="233">
        <f>'SO 01 D.1.02 Pol'!F824</f>
        <v>0</v>
      </c>
    </row>
    <row r="76" spans="1:55" x14ac:dyDescent="0.2">
      <c r="A76" s="129" t="s">
        <v>225</v>
      </c>
      <c r="B76" s="127" t="s">
        <v>226</v>
      </c>
      <c r="C76" s="126"/>
      <c r="D76" s="126"/>
      <c r="E76" s="126"/>
      <c r="F76" s="126"/>
      <c r="G76" s="128"/>
      <c r="H76" s="233">
        <f>'SO 01 D.1.02 Pol'!F839</f>
        <v>0</v>
      </c>
    </row>
    <row r="77" spans="1:55" x14ac:dyDescent="0.2">
      <c r="A77" s="129" t="s">
        <v>249</v>
      </c>
      <c r="B77" s="127" t="s">
        <v>250</v>
      </c>
      <c r="C77" s="126"/>
      <c r="D77" s="126"/>
      <c r="E77" s="126"/>
      <c r="F77" s="126"/>
      <c r="G77" s="128"/>
      <c r="H77" s="233">
        <f>'SO 01 D.1.02 Pol'!F881</f>
        <v>0</v>
      </c>
    </row>
    <row r="78" spans="1:55" ht="13.5" thickBot="1" x14ac:dyDescent="0.25">
      <c r="A78" s="136"/>
      <c r="B78" s="137" t="s">
        <v>342</v>
      </c>
      <c r="C78" s="138"/>
      <c r="D78" s="139" t="str">
        <f>D47</f>
        <v>D.1.02</v>
      </c>
      <c r="E78" s="138"/>
      <c r="F78" s="138"/>
      <c r="G78" s="140"/>
      <c r="H78" s="234" t="e">
        <f>SUM(H49:H77)</f>
        <v>#REF!</v>
      </c>
    </row>
    <row r="80" spans="1:55" ht="13.5" thickBot="1" x14ac:dyDescent="0.25">
      <c r="A80" s="123" t="s">
        <v>340</v>
      </c>
      <c r="B80" s="123"/>
      <c r="C80" s="123"/>
      <c r="D80" s="250" t="s">
        <v>348</v>
      </c>
      <c r="E80" s="311" t="s">
        <v>349</v>
      </c>
      <c r="F80" s="311"/>
      <c r="G80" s="311"/>
      <c r="H80" s="311"/>
      <c r="BC80" s="232" t="str">
        <f>E80</f>
        <v>Retenční nádrž</v>
      </c>
    </row>
    <row r="81" spans="1:55" x14ac:dyDescent="0.2">
      <c r="A81" s="251" t="s">
        <v>341</v>
      </c>
      <c r="B81" s="252"/>
      <c r="C81" s="253"/>
      <c r="D81" s="253"/>
      <c r="E81" s="253"/>
      <c r="F81" s="253"/>
      <c r="G81" s="254"/>
      <c r="H81" s="255" t="s">
        <v>261</v>
      </c>
    </row>
    <row r="82" spans="1:55" x14ac:dyDescent="0.2">
      <c r="A82" s="129" t="s">
        <v>66</v>
      </c>
      <c r="B82" s="127" t="s">
        <v>67</v>
      </c>
      <c r="C82" s="126"/>
      <c r="D82" s="126"/>
      <c r="E82" s="126"/>
      <c r="F82" s="126"/>
      <c r="G82" s="128"/>
      <c r="H82" s="233">
        <f>'SO 01 D.1.03 Pol'!F9</f>
        <v>0</v>
      </c>
    </row>
    <row r="83" spans="1:55" x14ac:dyDescent="0.2">
      <c r="A83" s="129" t="s">
        <v>88</v>
      </c>
      <c r="B83" s="127" t="s">
        <v>89</v>
      </c>
      <c r="C83" s="126"/>
      <c r="D83" s="126"/>
      <c r="E83" s="126"/>
      <c r="F83" s="126"/>
      <c r="G83" s="128"/>
      <c r="H83" s="233">
        <f>'SO 01 D.1.03 Pol'!F85</f>
        <v>0</v>
      </c>
    </row>
    <row r="84" spans="1:55" x14ac:dyDescent="0.2">
      <c r="A84" s="129" t="s">
        <v>110</v>
      </c>
      <c r="B84" s="127" t="s">
        <v>111</v>
      </c>
      <c r="C84" s="126"/>
      <c r="D84" s="126"/>
      <c r="E84" s="126"/>
      <c r="F84" s="126"/>
      <c r="G84" s="128"/>
      <c r="H84" s="233">
        <f>'SO 01 D.1.03 Pol'!F128</f>
        <v>0</v>
      </c>
    </row>
    <row r="85" spans="1:55" x14ac:dyDescent="0.2">
      <c r="A85" s="129" t="s">
        <v>118</v>
      </c>
      <c r="B85" s="127" t="s">
        <v>119</v>
      </c>
      <c r="C85" s="126"/>
      <c r="D85" s="126"/>
      <c r="E85" s="126"/>
      <c r="F85" s="126"/>
      <c r="G85" s="128"/>
      <c r="H85" s="233">
        <f>'SO 01 D.1.03 Pol'!F150</f>
        <v>0</v>
      </c>
    </row>
    <row r="86" spans="1:55" x14ac:dyDescent="0.2">
      <c r="A86" s="129" t="s">
        <v>146</v>
      </c>
      <c r="B86" s="127" t="s">
        <v>147</v>
      </c>
      <c r="C86" s="126"/>
      <c r="D86" s="126"/>
      <c r="E86" s="126"/>
      <c r="F86" s="126"/>
      <c r="G86" s="128"/>
      <c r="H86" s="233">
        <f>'SO 01 D.1.03 Pol'!F158</f>
        <v>0</v>
      </c>
    </row>
    <row r="87" spans="1:55" x14ac:dyDescent="0.2">
      <c r="A87" s="129" t="s">
        <v>150</v>
      </c>
      <c r="B87" s="127" t="s">
        <v>151</v>
      </c>
      <c r="C87" s="126"/>
      <c r="D87" s="126"/>
      <c r="E87" s="126"/>
      <c r="F87" s="126"/>
      <c r="G87" s="128"/>
      <c r="H87" s="233">
        <f>'SO 01 D.1.03 Pol'!F166</f>
        <v>0</v>
      </c>
    </row>
    <row r="88" spans="1:55" x14ac:dyDescent="0.2">
      <c r="A88" s="129" t="s">
        <v>157</v>
      </c>
      <c r="B88" s="127" t="s">
        <v>158</v>
      </c>
      <c r="C88" s="126"/>
      <c r="D88" s="126"/>
      <c r="E88" s="126"/>
      <c r="F88" s="126"/>
      <c r="G88" s="128"/>
      <c r="H88" s="233">
        <f>'SO 01 D.1.03 Pol'!F173</f>
        <v>0</v>
      </c>
    </row>
    <row r="89" spans="1:55" ht="13.5" thickBot="1" x14ac:dyDescent="0.25">
      <c r="A89" s="136"/>
      <c r="B89" s="137" t="s">
        <v>342</v>
      </c>
      <c r="C89" s="138"/>
      <c r="D89" s="139" t="str">
        <f>D80</f>
        <v>D.1.03</v>
      </c>
      <c r="E89" s="138"/>
      <c r="F89" s="138"/>
      <c r="G89" s="140"/>
      <c r="H89" s="234">
        <f>SUM(H82:H88)</f>
        <v>0</v>
      </c>
    </row>
    <row r="91" spans="1:55" ht="13.5" thickBot="1" x14ac:dyDescent="0.25">
      <c r="A91" s="123" t="s">
        <v>340</v>
      </c>
      <c r="B91" s="123"/>
      <c r="C91" s="123"/>
      <c r="D91" s="250" t="s">
        <v>350</v>
      </c>
      <c r="E91" s="311" t="s">
        <v>351</v>
      </c>
      <c r="F91" s="311"/>
      <c r="G91" s="311"/>
      <c r="H91" s="311"/>
      <c r="BC91" s="232" t="str">
        <f>E91</f>
        <v>Vymívací vana v ose A</v>
      </c>
    </row>
    <row r="92" spans="1:55" x14ac:dyDescent="0.2">
      <c r="A92" s="251" t="s">
        <v>341</v>
      </c>
      <c r="B92" s="252"/>
      <c r="C92" s="253"/>
      <c r="D92" s="253"/>
      <c r="E92" s="253"/>
      <c r="F92" s="253"/>
      <c r="G92" s="254"/>
      <c r="H92" s="255" t="s">
        <v>261</v>
      </c>
    </row>
    <row r="93" spans="1:55" x14ac:dyDescent="0.2">
      <c r="A93" s="129" t="s">
        <v>88</v>
      </c>
      <c r="B93" s="127" t="s">
        <v>89</v>
      </c>
      <c r="C93" s="126"/>
      <c r="D93" s="126"/>
      <c r="E93" s="126"/>
      <c r="F93" s="126"/>
      <c r="G93" s="128"/>
      <c r="H93" s="233">
        <f>'SO 01 D.1.04 Pol'!F9</f>
        <v>0</v>
      </c>
    </row>
    <row r="94" spans="1:55" x14ac:dyDescent="0.2">
      <c r="A94" s="129" t="s">
        <v>110</v>
      </c>
      <c r="B94" s="127" t="s">
        <v>111</v>
      </c>
      <c r="C94" s="126"/>
      <c r="D94" s="126"/>
      <c r="E94" s="126"/>
      <c r="F94" s="126"/>
      <c r="G94" s="128"/>
      <c r="H94" s="233">
        <f>'SO 01 D.1.04 Pol'!F52</f>
        <v>0</v>
      </c>
    </row>
    <row r="95" spans="1:55" x14ac:dyDescent="0.2">
      <c r="A95" s="129" t="s">
        <v>146</v>
      </c>
      <c r="B95" s="127" t="s">
        <v>147</v>
      </c>
      <c r="C95" s="126"/>
      <c r="D95" s="126"/>
      <c r="E95" s="126"/>
      <c r="F95" s="126"/>
      <c r="G95" s="128"/>
      <c r="H95" s="233">
        <f>'SO 01 D.1.04 Pol'!F77</f>
        <v>0</v>
      </c>
    </row>
    <row r="96" spans="1:55" x14ac:dyDescent="0.2">
      <c r="A96" s="129" t="s">
        <v>150</v>
      </c>
      <c r="B96" s="127" t="s">
        <v>151</v>
      </c>
      <c r="C96" s="126"/>
      <c r="D96" s="126"/>
      <c r="E96" s="126"/>
      <c r="F96" s="126"/>
      <c r="G96" s="128"/>
      <c r="H96" s="233">
        <f>'SO 01 D.1.04 Pol'!F85</f>
        <v>0</v>
      </c>
    </row>
    <row r="97" spans="1:55" x14ac:dyDescent="0.2">
      <c r="A97" s="129" t="s">
        <v>157</v>
      </c>
      <c r="B97" s="127" t="s">
        <v>158</v>
      </c>
      <c r="C97" s="126"/>
      <c r="D97" s="126"/>
      <c r="E97" s="126"/>
      <c r="F97" s="126"/>
      <c r="G97" s="128"/>
      <c r="H97" s="233">
        <f>'SO 01 D.1.04 Pol'!F102</f>
        <v>0</v>
      </c>
    </row>
    <row r="98" spans="1:55" x14ac:dyDescent="0.2">
      <c r="A98" s="129" t="s">
        <v>209</v>
      </c>
      <c r="B98" s="127" t="s">
        <v>210</v>
      </c>
      <c r="C98" s="126"/>
      <c r="D98" s="126"/>
      <c r="E98" s="126"/>
      <c r="F98" s="126"/>
      <c r="G98" s="128"/>
      <c r="H98" s="233">
        <f>'SO 01 D.1.04 Pol'!F115</f>
        <v>0</v>
      </c>
    </row>
    <row r="99" spans="1:55" ht="13.5" thickBot="1" x14ac:dyDescent="0.25">
      <c r="A99" s="136"/>
      <c r="B99" s="137" t="s">
        <v>342</v>
      </c>
      <c r="C99" s="138"/>
      <c r="D99" s="139" t="str">
        <f>D91</f>
        <v>D.1.04</v>
      </c>
      <c r="E99" s="138"/>
      <c r="F99" s="138"/>
      <c r="G99" s="140"/>
      <c r="H99" s="234">
        <f>SUM(H93:H98)</f>
        <v>0</v>
      </c>
    </row>
    <row r="101" spans="1:55" ht="13.5" thickBot="1" x14ac:dyDescent="0.25">
      <c r="A101" s="123" t="s">
        <v>340</v>
      </c>
      <c r="B101" s="123"/>
      <c r="C101" s="123"/>
      <c r="D101" s="250" t="s">
        <v>352</v>
      </c>
      <c r="E101" s="311" t="s">
        <v>353</v>
      </c>
      <c r="F101" s="311"/>
      <c r="G101" s="311"/>
      <c r="H101" s="311"/>
      <c r="BC101" s="232" t="str">
        <f>E101</f>
        <v>Vymívací vana v ose D</v>
      </c>
    </row>
    <row r="102" spans="1:55" x14ac:dyDescent="0.2">
      <c r="A102" s="251" t="s">
        <v>341</v>
      </c>
      <c r="B102" s="252"/>
      <c r="C102" s="253"/>
      <c r="D102" s="253"/>
      <c r="E102" s="253"/>
      <c r="F102" s="253"/>
      <c r="G102" s="254"/>
      <c r="H102" s="255" t="s">
        <v>261</v>
      </c>
    </row>
    <row r="103" spans="1:55" x14ac:dyDescent="0.2">
      <c r="A103" s="129" t="s">
        <v>88</v>
      </c>
      <c r="B103" s="127" t="s">
        <v>89</v>
      </c>
      <c r="C103" s="126"/>
      <c r="D103" s="126"/>
      <c r="E103" s="126"/>
      <c r="F103" s="126"/>
      <c r="G103" s="128"/>
      <c r="H103" s="233">
        <f>'SO 01 D.1.05 Pol'!F9</f>
        <v>0</v>
      </c>
    </row>
    <row r="104" spans="1:55" x14ac:dyDescent="0.2">
      <c r="A104" s="129" t="s">
        <v>110</v>
      </c>
      <c r="B104" s="127" t="s">
        <v>111</v>
      </c>
      <c r="C104" s="126"/>
      <c r="D104" s="126"/>
      <c r="E104" s="126"/>
      <c r="F104" s="126"/>
      <c r="G104" s="128"/>
      <c r="H104" s="233">
        <f>'SO 01 D.1.05 Pol'!F49</f>
        <v>0</v>
      </c>
    </row>
    <row r="105" spans="1:55" x14ac:dyDescent="0.2">
      <c r="A105" s="129" t="s">
        <v>146</v>
      </c>
      <c r="B105" s="127" t="s">
        <v>147</v>
      </c>
      <c r="C105" s="126"/>
      <c r="D105" s="126"/>
      <c r="E105" s="126"/>
      <c r="F105" s="126"/>
      <c r="G105" s="128"/>
      <c r="H105" s="233">
        <f>'SO 01 D.1.05 Pol'!F79</f>
        <v>0</v>
      </c>
    </row>
    <row r="106" spans="1:55" x14ac:dyDescent="0.2">
      <c r="A106" s="129" t="s">
        <v>150</v>
      </c>
      <c r="B106" s="127" t="s">
        <v>151</v>
      </c>
      <c r="C106" s="126"/>
      <c r="D106" s="126"/>
      <c r="E106" s="126"/>
      <c r="F106" s="126"/>
      <c r="G106" s="128"/>
      <c r="H106" s="233">
        <f>'SO 01 D.1.05 Pol'!F87</f>
        <v>0</v>
      </c>
    </row>
    <row r="107" spans="1:55" x14ac:dyDescent="0.2">
      <c r="A107" s="129" t="s">
        <v>157</v>
      </c>
      <c r="B107" s="127" t="s">
        <v>158</v>
      </c>
      <c r="C107" s="126"/>
      <c r="D107" s="126"/>
      <c r="E107" s="126"/>
      <c r="F107" s="126"/>
      <c r="G107" s="128"/>
      <c r="H107" s="233">
        <f>'SO 01 D.1.05 Pol'!F104</f>
        <v>0</v>
      </c>
    </row>
    <row r="108" spans="1:55" x14ac:dyDescent="0.2">
      <c r="A108" s="129" t="s">
        <v>209</v>
      </c>
      <c r="B108" s="127" t="s">
        <v>210</v>
      </c>
      <c r="C108" s="126"/>
      <c r="D108" s="126"/>
      <c r="E108" s="126"/>
      <c r="F108" s="126"/>
      <c r="G108" s="128"/>
      <c r="H108" s="233">
        <f>'SO 01 D.1.05 Pol'!F117</f>
        <v>0</v>
      </c>
    </row>
    <row r="109" spans="1:55" ht="13.5" thickBot="1" x14ac:dyDescent="0.25">
      <c r="A109" s="136"/>
      <c r="B109" s="137" t="s">
        <v>342</v>
      </c>
      <c r="C109" s="138"/>
      <c r="D109" s="139" t="str">
        <f>D101</f>
        <v>D.1.05</v>
      </c>
      <c r="E109" s="138"/>
      <c r="F109" s="138"/>
      <c r="G109" s="140"/>
      <c r="H109" s="234">
        <f>SUM(H103:H108)</f>
        <v>0</v>
      </c>
    </row>
    <row r="111" spans="1:55" ht="13.5" thickBot="1" x14ac:dyDescent="0.25">
      <c r="A111" s="123" t="s">
        <v>340</v>
      </c>
      <c r="B111" s="123"/>
      <c r="C111" s="123"/>
      <c r="D111" s="250" t="s">
        <v>354</v>
      </c>
      <c r="E111" s="311" t="s">
        <v>355</v>
      </c>
      <c r="F111" s="311"/>
      <c r="G111" s="311"/>
      <c r="H111" s="311"/>
      <c r="BC111" s="232" t="str">
        <f>E111</f>
        <v>Sedimentační jímka A</v>
      </c>
    </row>
    <row r="112" spans="1:55" x14ac:dyDescent="0.2">
      <c r="A112" s="251" t="s">
        <v>341</v>
      </c>
      <c r="B112" s="252"/>
      <c r="C112" s="253"/>
      <c r="D112" s="253"/>
      <c r="E112" s="253"/>
      <c r="F112" s="253"/>
      <c r="G112" s="254"/>
      <c r="H112" s="255" t="s">
        <v>261</v>
      </c>
    </row>
    <row r="113" spans="1:55" x14ac:dyDescent="0.2">
      <c r="A113" s="129" t="s">
        <v>66</v>
      </c>
      <c r="B113" s="127" t="s">
        <v>67</v>
      </c>
      <c r="C113" s="126"/>
      <c r="D113" s="126"/>
      <c r="E113" s="126"/>
      <c r="F113" s="126"/>
      <c r="G113" s="128"/>
      <c r="H113" s="233">
        <f>'SO 01 D.1.06 Pol'!F9</f>
        <v>0</v>
      </c>
    </row>
    <row r="114" spans="1:55" x14ac:dyDescent="0.2">
      <c r="A114" s="129" t="s">
        <v>88</v>
      </c>
      <c r="B114" s="127" t="s">
        <v>89</v>
      </c>
      <c r="C114" s="126"/>
      <c r="D114" s="126"/>
      <c r="E114" s="126"/>
      <c r="F114" s="126"/>
      <c r="G114" s="128"/>
      <c r="H114" s="233">
        <f>'SO 01 D.1.06 Pol'!F62</f>
        <v>0</v>
      </c>
    </row>
    <row r="115" spans="1:55" x14ac:dyDescent="0.2">
      <c r="A115" s="129" t="s">
        <v>110</v>
      </c>
      <c r="B115" s="127" t="s">
        <v>111</v>
      </c>
      <c r="C115" s="126"/>
      <c r="D115" s="126"/>
      <c r="E115" s="126"/>
      <c r="F115" s="126"/>
      <c r="G115" s="128"/>
      <c r="H115" s="233">
        <f>'SO 01 D.1.06 Pol'!F86</f>
        <v>0</v>
      </c>
    </row>
    <row r="116" spans="1:55" x14ac:dyDescent="0.2">
      <c r="A116" s="129" t="s">
        <v>146</v>
      </c>
      <c r="B116" s="127" t="s">
        <v>147</v>
      </c>
      <c r="C116" s="126"/>
      <c r="D116" s="126"/>
      <c r="E116" s="126"/>
      <c r="F116" s="126"/>
      <c r="G116" s="128"/>
      <c r="H116" s="233">
        <f>'SO 01 D.1.06 Pol'!F106</f>
        <v>0</v>
      </c>
    </row>
    <row r="117" spans="1:55" x14ac:dyDescent="0.2">
      <c r="A117" s="129" t="s">
        <v>150</v>
      </c>
      <c r="B117" s="127" t="s">
        <v>151</v>
      </c>
      <c r="C117" s="126"/>
      <c r="D117" s="126"/>
      <c r="E117" s="126"/>
      <c r="F117" s="126"/>
      <c r="G117" s="128"/>
      <c r="H117" s="233">
        <f>'SO 01 D.1.06 Pol'!F114</f>
        <v>0</v>
      </c>
    </row>
    <row r="118" spans="1:55" x14ac:dyDescent="0.2">
      <c r="A118" s="129" t="s">
        <v>157</v>
      </c>
      <c r="B118" s="127" t="s">
        <v>158</v>
      </c>
      <c r="C118" s="126"/>
      <c r="D118" s="126"/>
      <c r="E118" s="126"/>
      <c r="F118" s="126"/>
      <c r="G118" s="128"/>
      <c r="H118" s="233">
        <f>'SO 01 D.1.06 Pol'!F127</f>
        <v>0</v>
      </c>
    </row>
    <row r="119" spans="1:55" x14ac:dyDescent="0.2">
      <c r="A119" s="129" t="s">
        <v>209</v>
      </c>
      <c r="B119" s="127" t="s">
        <v>210</v>
      </c>
      <c r="C119" s="126"/>
      <c r="D119" s="126"/>
      <c r="E119" s="126"/>
      <c r="F119" s="126"/>
      <c r="G119" s="128"/>
      <c r="H119" s="233">
        <f>'SO 01 D.1.06 Pol'!F140</f>
        <v>0</v>
      </c>
    </row>
    <row r="120" spans="1:55" ht="13.5" thickBot="1" x14ac:dyDescent="0.25">
      <c r="A120" s="136"/>
      <c r="B120" s="137" t="s">
        <v>342</v>
      </c>
      <c r="C120" s="138"/>
      <c r="D120" s="139" t="str">
        <f>D111</f>
        <v>D.1.06</v>
      </c>
      <c r="E120" s="138"/>
      <c r="F120" s="138"/>
      <c r="G120" s="140"/>
      <c r="H120" s="234">
        <f>SUM(H113:H119)</f>
        <v>0</v>
      </c>
    </row>
    <row r="122" spans="1:55" ht="13.5" thickBot="1" x14ac:dyDescent="0.25">
      <c r="A122" s="123" t="s">
        <v>340</v>
      </c>
      <c r="B122" s="123"/>
      <c r="C122" s="123"/>
      <c r="D122" s="250" t="s">
        <v>356</v>
      </c>
      <c r="E122" s="311" t="s">
        <v>357</v>
      </c>
      <c r="F122" s="311"/>
      <c r="G122" s="311"/>
      <c r="H122" s="311"/>
      <c r="BC122" s="232" t="str">
        <f>E122</f>
        <v>Sedimentační jímka B</v>
      </c>
    </row>
    <row r="123" spans="1:55" x14ac:dyDescent="0.2">
      <c r="A123" s="251" t="s">
        <v>341</v>
      </c>
      <c r="B123" s="252"/>
      <c r="C123" s="253"/>
      <c r="D123" s="253"/>
      <c r="E123" s="253"/>
      <c r="F123" s="253"/>
      <c r="G123" s="254"/>
      <c r="H123" s="255" t="s">
        <v>261</v>
      </c>
    </row>
    <row r="124" spans="1:55" x14ac:dyDescent="0.2">
      <c r="A124" s="129" t="s">
        <v>66</v>
      </c>
      <c r="B124" s="127" t="s">
        <v>67</v>
      </c>
      <c r="C124" s="126"/>
      <c r="D124" s="126"/>
      <c r="E124" s="126"/>
      <c r="F124" s="126"/>
      <c r="G124" s="128"/>
      <c r="H124" s="233">
        <f>'SO 01 D.1.07 Pol'!F9</f>
        <v>0</v>
      </c>
    </row>
    <row r="125" spans="1:55" x14ac:dyDescent="0.2">
      <c r="A125" s="129" t="s">
        <v>88</v>
      </c>
      <c r="B125" s="127" t="s">
        <v>89</v>
      </c>
      <c r="C125" s="126"/>
      <c r="D125" s="126"/>
      <c r="E125" s="126"/>
      <c r="F125" s="126"/>
      <c r="G125" s="128"/>
      <c r="H125" s="233">
        <f>'SO 01 D.1.07 Pol'!F63</f>
        <v>0</v>
      </c>
    </row>
    <row r="126" spans="1:55" x14ac:dyDescent="0.2">
      <c r="A126" s="129" t="s">
        <v>110</v>
      </c>
      <c r="B126" s="127" t="s">
        <v>111</v>
      </c>
      <c r="C126" s="126"/>
      <c r="D126" s="126"/>
      <c r="E126" s="126"/>
      <c r="F126" s="126"/>
      <c r="G126" s="128"/>
      <c r="H126" s="233">
        <f>'SO 01 D.1.07 Pol'!F84</f>
        <v>0</v>
      </c>
    </row>
    <row r="127" spans="1:55" x14ac:dyDescent="0.2">
      <c r="A127" s="129" t="s">
        <v>146</v>
      </c>
      <c r="B127" s="127" t="s">
        <v>147</v>
      </c>
      <c r="C127" s="126"/>
      <c r="D127" s="126"/>
      <c r="E127" s="126"/>
      <c r="F127" s="126"/>
      <c r="G127" s="128"/>
      <c r="H127" s="233">
        <f>'SO 01 D.1.07 Pol'!F104</f>
        <v>0</v>
      </c>
    </row>
    <row r="128" spans="1:55" x14ac:dyDescent="0.2">
      <c r="A128" s="129" t="s">
        <v>150</v>
      </c>
      <c r="B128" s="127" t="s">
        <v>151</v>
      </c>
      <c r="C128" s="126"/>
      <c r="D128" s="126"/>
      <c r="E128" s="126"/>
      <c r="F128" s="126"/>
      <c r="G128" s="128"/>
      <c r="H128" s="233">
        <f>'SO 01 D.1.07 Pol'!F112</f>
        <v>0</v>
      </c>
    </row>
    <row r="129" spans="1:55" x14ac:dyDescent="0.2">
      <c r="A129" s="129" t="s">
        <v>157</v>
      </c>
      <c r="B129" s="127" t="s">
        <v>158</v>
      </c>
      <c r="C129" s="126"/>
      <c r="D129" s="126"/>
      <c r="E129" s="126"/>
      <c r="F129" s="126"/>
      <c r="G129" s="128"/>
      <c r="H129" s="233">
        <f>'SO 01 D.1.07 Pol'!F125</f>
        <v>0</v>
      </c>
    </row>
    <row r="130" spans="1:55" x14ac:dyDescent="0.2">
      <c r="A130" s="129" t="s">
        <v>209</v>
      </c>
      <c r="B130" s="127" t="s">
        <v>210</v>
      </c>
      <c r="C130" s="126"/>
      <c r="D130" s="126"/>
      <c r="E130" s="126"/>
      <c r="F130" s="126"/>
      <c r="G130" s="128"/>
      <c r="H130" s="233">
        <f>'SO 01 D.1.07 Pol'!F138</f>
        <v>0</v>
      </c>
    </row>
    <row r="131" spans="1:55" ht="13.5" thickBot="1" x14ac:dyDescent="0.25">
      <c r="A131" s="136"/>
      <c r="B131" s="137" t="s">
        <v>342</v>
      </c>
      <c r="C131" s="138"/>
      <c r="D131" s="139" t="str">
        <f>D122</f>
        <v>D.1.07</v>
      </c>
      <c r="E131" s="138"/>
      <c r="F131" s="138"/>
      <c r="G131" s="140"/>
      <c r="H131" s="234">
        <f>SUM(H124:H130)</f>
        <v>0</v>
      </c>
    </row>
    <row r="133" spans="1:55" ht="13.5" thickBot="1" x14ac:dyDescent="0.25">
      <c r="A133" s="123" t="s">
        <v>340</v>
      </c>
      <c r="B133" s="123"/>
      <c r="C133" s="123"/>
      <c r="D133" s="250" t="s">
        <v>358</v>
      </c>
      <c r="E133" s="311" t="s">
        <v>359</v>
      </c>
      <c r="F133" s="311"/>
      <c r="G133" s="311"/>
      <c r="H133" s="311"/>
      <c r="BC133" s="232" t="str">
        <f>E133</f>
        <v>Sběrný kanál</v>
      </c>
    </row>
    <row r="134" spans="1:55" x14ac:dyDescent="0.2">
      <c r="A134" s="251" t="s">
        <v>341</v>
      </c>
      <c r="B134" s="252"/>
      <c r="C134" s="253"/>
      <c r="D134" s="253"/>
      <c r="E134" s="253"/>
      <c r="F134" s="253"/>
      <c r="G134" s="254"/>
      <c r="H134" s="255" t="s">
        <v>261</v>
      </c>
    </row>
    <row r="135" spans="1:55" x14ac:dyDescent="0.2">
      <c r="A135" s="129" t="s">
        <v>88</v>
      </c>
      <c r="B135" s="127" t="s">
        <v>89</v>
      </c>
      <c r="C135" s="126"/>
      <c r="D135" s="126"/>
      <c r="E135" s="126"/>
      <c r="F135" s="126"/>
      <c r="G135" s="128"/>
      <c r="H135" s="233">
        <f>'SO 01 D.1.08 Pol'!F9</f>
        <v>0</v>
      </c>
    </row>
    <row r="136" spans="1:55" x14ac:dyDescent="0.2">
      <c r="A136" s="129" t="s">
        <v>110</v>
      </c>
      <c r="B136" s="127" t="s">
        <v>111</v>
      </c>
      <c r="C136" s="126"/>
      <c r="D136" s="126"/>
      <c r="E136" s="126"/>
      <c r="F136" s="126"/>
      <c r="G136" s="128"/>
      <c r="H136" s="233">
        <f>'SO 01 D.1.08 Pol'!F33</f>
        <v>0</v>
      </c>
    </row>
    <row r="137" spans="1:55" x14ac:dyDescent="0.2">
      <c r="A137" s="129" t="s">
        <v>146</v>
      </c>
      <c r="B137" s="127" t="s">
        <v>147</v>
      </c>
      <c r="C137" s="126"/>
      <c r="D137" s="126"/>
      <c r="E137" s="126"/>
      <c r="F137" s="126"/>
      <c r="G137" s="128"/>
      <c r="H137" s="233">
        <f>'SO 01 D.1.08 Pol'!F47</f>
        <v>0</v>
      </c>
    </row>
    <row r="138" spans="1:55" x14ac:dyDescent="0.2">
      <c r="A138" s="129" t="s">
        <v>150</v>
      </c>
      <c r="B138" s="127" t="s">
        <v>151</v>
      </c>
      <c r="C138" s="126"/>
      <c r="D138" s="126"/>
      <c r="E138" s="126"/>
      <c r="F138" s="126"/>
      <c r="G138" s="128"/>
      <c r="H138" s="233">
        <f>'SO 01 D.1.08 Pol'!F55</f>
        <v>0</v>
      </c>
    </row>
    <row r="139" spans="1:55" x14ac:dyDescent="0.2">
      <c r="A139" s="129" t="s">
        <v>157</v>
      </c>
      <c r="B139" s="127" t="s">
        <v>158</v>
      </c>
      <c r="C139" s="126"/>
      <c r="D139" s="126"/>
      <c r="E139" s="126"/>
      <c r="F139" s="126"/>
      <c r="G139" s="128"/>
      <c r="H139" s="233">
        <f>'SO 01 D.1.08 Pol'!F68</f>
        <v>0</v>
      </c>
    </row>
    <row r="140" spans="1:55" x14ac:dyDescent="0.2">
      <c r="A140" s="129" t="s">
        <v>209</v>
      </c>
      <c r="B140" s="127" t="s">
        <v>210</v>
      </c>
      <c r="C140" s="126"/>
      <c r="D140" s="126"/>
      <c r="E140" s="126"/>
      <c r="F140" s="126"/>
      <c r="G140" s="128"/>
      <c r="H140" s="233">
        <f>'SO 01 D.1.08 Pol'!F81</f>
        <v>0</v>
      </c>
    </row>
    <row r="141" spans="1:55" ht="13.5" thickBot="1" x14ac:dyDescent="0.25">
      <c r="A141" s="136"/>
      <c r="B141" s="137" t="s">
        <v>342</v>
      </c>
      <c r="C141" s="138"/>
      <c r="D141" s="139" t="str">
        <f>D133</f>
        <v>D.1.08</v>
      </c>
      <c r="E141" s="138"/>
      <c r="F141" s="138"/>
      <c r="G141" s="140"/>
      <c r="H141" s="234">
        <f>SUM(H135:H140)</f>
        <v>0</v>
      </c>
    </row>
    <row r="143" spans="1:55" ht="13.5" thickBot="1" x14ac:dyDescent="0.25">
      <c r="A143" s="123" t="s">
        <v>340</v>
      </c>
      <c r="B143" s="123"/>
      <c r="C143" s="123"/>
      <c r="D143" s="250" t="s">
        <v>360</v>
      </c>
      <c r="E143" s="311" t="s">
        <v>361</v>
      </c>
      <c r="F143" s="311"/>
      <c r="G143" s="311"/>
      <c r="H143" s="311"/>
      <c r="BC143" s="232" t="str">
        <f>E143</f>
        <v>Usazovací jímka</v>
      </c>
    </row>
    <row r="144" spans="1:55" x14ac:dyDescent="0.2">
      <c r="A144" s="251" t="s">
        <v>341</v>
      </c>
      <c r="B144" s="252"/>
      <c r="C144" s="253"/>
      <c r="D144" s="253"/>
      <c r="E144" s="253"/>
      <c r="F144" s="253"/>
      <c r="G144" s="254"/>
      <c r="H144" s="255" t="s">
        <v>261</v>
      </c>
    </row>
    <row r="145" spans="1:55" x14ac:dyDescent="0.2">
      <c r="A145" s="129" t="s">
        <v>88</v>
      </c>
      <c r="B145" s="127" t="s">
        <v>89</v>
      </c>
      <c r="C145" s="126"/>
      <c r="D145" s="126"/>
      <c r="E145" s="126"/>
      <c r="F145" s="126"/>
      <c r="G145" s="128"/>
      <c r="H145" s="233">
        <f>'SO 01 D.1.09 Pol'!F9</f>
        <v>0</v>
      </c>
    </row>
    <row r="146" spans="1:55" x14ac:dyDescent="0.2">
      <c r="A146" s="129" t="s">
        <v>110</v>
      </c>
      <c r="B146" s="127" t="s">
        <v>111</v>
      </c>
      <c r="C146" s="126"/>
      <c r="D146" s="126"/>
      <c r="E146" s="126"/>
      <c r="F146" s="126"/>
      <c r="G146" s="128"/>
      <c r="H146" s="233">
        <f>'SO 01 D.1.09 Pol'!F34</f>
        <v>0</v>
      </c>
    </row>
    <row r="147" spans="1:55" x14ac:dyDescent="0.2">
      <c r="A147" s="129" t="s">
        <v>146</v>
      </c>
      <c r="B147" s="127" t="s">
        <v>147</v>
      </c>
      <c r="C147" s="126"/>
      <c r="D147" s="126"/>
      <c r="E147" s="126"/>
      <c r="F147" s="126"/>
      <c r="G147" s="128"/>
      <c r="H147" s="233">
        <f>'SO 01 D.1.09 Pol'!F48</f>
        <v>0</v>
      </c>
    </row>
    <row r="148" spans="1:55" x14ac:dyDescent="0.2">
      <c r="A148" s="129" t="s">
        <v>150</v>
      </c>
      <c r="B148" s="127" t="s">
        <v>151</v>
      </c>
      <c r="C148" s="126"/>
      <c r="D148" s="126"/>
      <c r="E148" s="126"/>
      <c r="F148" s="126"/>
      <c r="G148" s="128"/>
      <c r="H148" s="233">
        <f>'SO 01 D.1.09 Pol'!F56</f>
        <v>0</v>
      </c>
    </row>
    <row r="149" spans="1:55" x14ac:dyDescent="0.2">
      <c r="A149" s="129" t="s">
        <v>157</v>
      </c>
      <c r="B149" s="127" t="s">
        <v>158</v>
      </c>
      <c r="C149" s="126"/>
      <c r="D149" s="126"/>
      <c r="E149" s="126"/>
      <c r="F149" s="126"/>
      <c r="G149" s="128"/>
      <c r="H149" s="233">
        <f>'SO 01 D.1.09 Pol'!F68</f>
        <v>0</v>
      </c>
    </row>
    <row r="150" spans="1:55" ht="13.5" thickBot="1" x14ac:dyDescent="0.25">
      <c r="A150" s="136"/>
      <c r="B150" s="137" t="s">
        <v>342</v>
      </c>
      <c r="C150" s="138"/>
      <c r="D150" s="139" t="str">
        <f>D143</f>
        <v>D.1.09</v>
      </c>
      <c r="E150" s="138"/>
      <c r="F150" s="138"/>
      <c r="G150" s="140"/>
      <c r="H150" s="234">
        <f>SUM(H145:H149)</f>
        <v>0</v>
      </c>
    </row>
    <row r="152" spans="1:55" ht="13.5" thickBot="1" x14ac:dyDescent="0.25">
      <c r="A152" s="123" t="s">
        <v>340</v>
      </c>
      <c r="B152" s="123"/>
      <c r="C152" s="123"/>
      <c r="D152" s="250" t="s">
        <v>362</v>
      </c>
      <c r="E152" s="311" t="s">
        <v>363</v>
      </c>
      <c r="F152" s="311"/>
      <c r="G152" s="311"/>
      <c r="H152" s="311"/>
      <c r="BC152" s="232" t="str">
        <f>E152</f>
        <v>Recirkulace</v>
      </c>
    </row>
    <row r="153" spans="1:55" x14ac:dyDescent="0.2">
      <c r="A153" s="251" t="s">
        <v>341</v>
      </c>
      <c r="B153" s="252"/>
      <c r="C153" s="253"/>
      <c r="D153" s="253"/>
      <c r="E153" s="253"/>
      <c r="F153" s="253"/>
      <c r="G153" s="254"/>
      <c r="H153" s="255" t="s">
        <v>261</v>
      </c>
    </row>
    <row r="154" spans="1:55" x14ac:dyDescent="0.2">
      <c r="A154" s="129" t="s">
        <v>88</v>
      </c>
      <c r="B154" s="127" t="s">
        <v>89</v>
      </c>
      <c r="C154" s="126"/>
      <c r="D154" s="126"/>
      <c r="E154" s="126"/>
      <c r="F154" s="126"/>
      <c r="G154" s="128"/>
      <c r="H154" s="233">
        <f>'SO 01 D.1.10 Pol'!F9</f>
        <v>0</v>
      </c>
    </row>
    <row r="155" spans="1:55" x14ac:dyDescent="0.2">
      <c r="A155" s="129" t="s">
        <v>110</v>
      </c>
      <c r="B155" s="127" t="s">
        <v>111</v>
      </c>
      <c r="C155" s="126"/>
      <c r="D155" s="126"/>
      <c r="E155" s="126"/>
      <c r="F155" s="126"/>
      <c r="G155" s="128"/>
      <c r="H155" s="233">
        <f>'SO 01 D.1.10 Pol'!F45</f>
        <v>0</v>
      </c>
    </row>
    <row r="156" spans="1:55" x14ac:dyDescent="0.2">
      <c r="A156" s="129" t="s">
        <v>118</v>
      </c>
      <c r="B156" s="127" t="s">
        <v>119</v>
      </c>
      <c r="C156" s="126"/>
      <c r="D156" s="126"/>
      <c r="E156" s="126"/>
      <c r="F156" s="126"/>
      <c r="G156" s="128"/>
      <c r="H156" s="233">
        <f>'SO 01 D.1.10 Pol'!F59</f>
        <v>0</v>
      </c>
    </row>
    <row r="157" spans="1:55" x14ac:dyDescent="0.2">
      <c r="A157" s="129" t="s">
        <v>146</v>
      </c>
      <c r="B157" s="127" t="s">
        <v>147</v>
      </c>
      <c r="C157" s="126"/>
      <c r="D157" s="126"/>
      <c r="E157" s="126"/>
      <c r="F157" s="126"/>
      <c r="G157" s="128"/>
      <c r="H157" s="233">
        <f>'SO 01 D.1.10 Pol'!F71</f>
        <v>0</v>
      </c>
    </row>
    <row r="158" spans="1:55" x14ac:dyDescent="0.2">
      <c r="A158" s="129" t="s">
        <v>150</v>
      </c>
      <c r="B158" s="127" t="s">
        <v>151</v>
      </c>
      <c r="C158" s="126"/>
      <c r="D158" s="126"/>
      <c r="E158" s="126"/>
      <c r="F158" s="126"/>
      <c r="G158" s="128"/>
      <c r="H158" s="233">
        <f>'SO 01 D.1.10 Pol'!F79</f>
        <v>0</v>
      </c>
    </row>
    <row r="159" spans="1:55" x14ac:dyDescent="0.2">
      <c r="A159" s="129" t="s">
        <v>157</v>
      </c>
      <c r="B159" s="127" t="s">
        <v>158</v>
      </c>
      <c r="C159" s="126"/>
      <c r="D159" s="126"/>
      <c r="E159" s="126"/>
      <c r="F159" s="126"/>
      <c r="G159" s="128"/>
      <c r="H159" s="233">
        <f>'SO 01 D.1.10 Pol'!F91</f>
        <v>0</v>
      </c>
    </row>
    <row r="160" spans="1:55" ht="13.5" thickBot="1" x14ac:dyDescent="0.25">
      <c r="A160" s="136"/>
      <c r="B160" s="137" t="s">
        <v>342</v>
      </c>
      <c r="C160" s="138"/>
      <c r="D160" s="139" t="str">
        <f>D152</f>
        <v>D.1.10</v>
      </c>
      <c r="E160" s="138"/>
      <c r="F160" s="138"/>
      <c r="G160" s="140"/>
      <c r="H160" s="234">
        <f>SUM(H154:H159)</f>
        <v>0</v>
      </c>
    </row>
    <row r="162" spans="1:55" ht="13.5" thickBot="1" x14ac:dyDescent="0.25">
      <c r="A162" s="123" t="s">
        <v>340</v>
      </c>
      <c r="B162" s="123"/>
      <c r="C162" s="123"/>
      <c r="D162" s="250" t="s">
        <v>364</v>
      </c>
      <c r="E162" s="311" t="s">
        <v>365</v>
      </c>
      <c r="F162" s="311"/>
      <c r="G162" s="311"/>
      <c r="H162" s="311"/>
      <c r="BC162" s="232" t="str">
        <f>E162</f>
        <v>ZTI</v>
      </c>
    </row>
    <row r="163" spans="1:55" x14ac:dyDescent="0.2">
      <c r="A163" s="251" t="s">
        <v>341</v>
      </c>
      <c r="B163" s="252"/>
      <c r="C163" s="253"/>
      <c r="D163" s="253"/>
      <c r="E163" s="253"/>
      <c r="F163" s="253"/>
      <c r="G163" s="254"/>
      <c r="H163" s="255" t="s">
        <v>261</v>
      </c>
    </row>
    <row r="164" spans="1:55" x14ac:dyDescent="0.2">
      <c r="A164" s="129" t="s">
        <v>64</v>
      </c>
      <c r="B164" s="127" t="s">
        <v>65</v>
      </c>
      <c r="C164" s="126"/>
      <c r="D164" s="126"/>
      <c r="E164" s="126"/>
      <c r="F164" s="126"/>
      <c r="G164" s="128"/>
      <c r="H164" s="233">
        <f>'SO 01 D.1.400 Pol'!F9+'SO 01 D.1.400 Pol'!F232+'SO 01 D.1.400 Pol'!F343</f>
        <v>0</v>
      </c>
    </row>
    <row r="165" spans="1:55" x14ac:dyDescent="0.2">
      <c r="A165" s="129" t="s">
        <v>66</v>
      </c>
      <c r="B165" s="127" t="s">
        <v>67</v>
      </c>
      <c r="C165" s="126"/>
      <c r="D165" s="126"/>
      <c r="E165" s="126"/>
      <c r="F165" s="126"/>
      <c r="G165" s="128"/>
      <c r="H165" s="233">
        <f>'SO 01 D.1.400 Pol'!F17</f>
        <v>0</v>
      </c>
    </row>
    <row r="166" spans="1:55" x14ac:dyDescent="0.2">
      <c r="A166" s="129" t="s">
        <v>90</v>
      </c>
      <c r="B166" s="127" t="s">
        <v>91</v>
      </c>
      <c r="C166" s="126"/>
      <c r="D166" s="126"/>
      <c r="E166" s="126"/>
      <c r="F166" s="126"/>
      <c r="G166" s="128"/>
      <c r="H166" s="233">
        <f>'SO 01 D.1.400 Pol'!F200</f>
        <v>0</v>
      </c>
    </row>
    <row r="167" spans="1:55" x14ac:dyDescent="0.2">
      <c r="A167" s="129" t="s">
        <v>118</v>
      </c>
      <c r="B167" s="127" t="s">
        <v>119</v>
      </c>
      <c r="C167" s="126"/>
      <c r="D167" s="126"/>
      <c r="E167" s="126"/>
      <c r="F167" s="126"/>
      <c r="G167" s="128"/>
      <c r="H167" s="233">
        <f>'SO 01 D.1.400 Pol'!F247</f>
        <v>0</v>
      </c>
    </row>
    <row r="168" spans="1:55" x14ac:dyDescent="0.2">
      <c r="A168" s="129" t="s">
        <v>157</v>
      </c>
      <c r="B168" s="127" t="s">
        <v>158</v>
      </c>
      <c r="C168" s="126"/>
      <c r="D168" s="126"/>
      <c r="E168" s="126"/>
      <c r="F168" s="126"/>
      <c r="G168" s="128"/>
      <c r="H168" s="233">
        <f>'SO 01 D.1.400 Pol'!F337</f>
        <v>0</v>
      </c>
    </row>
    <row r="169" spans="1:55" x14ac:dyDescent="0.2">
      <c r="A169" s="129" t="s">
        <v>173</v>
      </c>
      <c r="B169" s="127" t="s">
        <v>174</v>
      </c>
      <c r="C169" s="126"/>
      <c r="D169" s="126"/>
      <c r="E169" s="126"/>
      <c r="F169" s="126"/>
      <c r="G169" s="128"/>
      <c r="H169" s="233">
        <f>'SO 01 D.1.400 Pol'!F364</f>
        <v>0</v>
      </c>
    </row>
    <row r="170" spans="1:55" x14ac:dyDescent="0.2">
      <c r="A170" s="129" t="s">
        <v>175</v>
      </c>
      <c r="B170" s="127" t="s">
        <v>176</v>
      </c>
      <c r="C170" s="126"/>
      <c r="D170" s="126"/>
      <c r="E170" s="126"/>
      <c r="F170" s="126"/>
      <c r="G170" s="128"/>
      <c r="H170" s="233">
        <f>'SO 01 D.1.400 Pol'!F462</f>
        <v>0</v>
      </c>
    </row>
    <row r="171" spans="1:55" x14ac:dyDescent="0.2">
      <c r="A171" s="129" t="s">
        <v>179</v>
      </c>
      <c r="B171" s="127" t="s">
        <v>180</v>
      </c>
      <c r="C171" s="126"/>
      <c r="D171" s="126"/>
      <c r="E171" s="126"/>
      <c r="F171" s="126"/>
      <c r="G171" s="128"/>
      <c r="H171" s="233">
        <f>'SO 01 D.1.400 Pol'!F637</f>
        <v>0</v>
      </c>
    </row>
    <row r="172" spans="1:55" x14ac:dyDescent="0.2">
      <c r="A172" s="129" t="s">
        <v>181</v>
      </c>
      <c r="B172" s="127" t="s">
        <v>182</v>
      </c>
      <c r="C172" s="126"/>
      <c r="D172" s="126"/>
      <c r="E172" s="126"/>
      <c r="F172" s="126"/>
      <c r="G172" s="128"/>
      <c r="H172" s="233">
        <f>'SO 01 D.1.400 Pol'!F656</f>
        <v>0</v>
      </c>
    </row>
    <row r="173" spans="1:55" ht="13.5" thickBot="1" x14ac:dyDescent="0.25">
      <c r="A173" s="136"/>
      <c r="B173" s="137" t="s">
        <v>342</v>
      </c>
      <c r="C173" s="138"/>
      <c r="D173" s="139" t="str">
        <f>D162</f>
        <v>D.1.400</v>
      </c>
      <c r="E173" s="138"/>
      <c r="F173" s="138"/>
      <c r="G173" s="140"/>
      <c r="H173" s="234">
        <f>SUM(H164:H172)</f>
        <v>0</v>
      </c>
    </row>
    <row r="175" spans="1:55" ht="13.5" thickBot="1" x14ac:dyDescent="0.25">
      <c r="A175" s="123" t="s">
        <v>340</v>
      </c>
      <c r="B175" s="123"/>
      <c r="C175" s="123"/>
      <c r="D175" s="250" t="s">
        <v>366</v>
      </c>
      <c r="E175" s="311" t="s">
        <v>367</v>
      </c>
      <c r="F175" s="311"/>
      <c r="G175" s="311"/>
      <c r="H175" s="311"/>
      <c r="BC175" s="232" t="str">
        <f>E175</f>
        <v>Plynovod</v>
      </c>
    </row>
    <row r="176" spans="1:55" x14ac:dyDescent="0.2">
      <c r="A176" s="251" t="s">
        <v>341</v>
      </c>
      <c r="B176" s="252"/>
      <c r="C176" s="253"/>
      <c r="D176" s="253"/>
      <c r="E176" s="253"/>
      <c r="F176" s="253"/>
      <c r="G176" s="254"/>
      <c r="H176" s="255" t="s">
        <v>261</v>
      </c>
    </row>
    <row r="177" spans="1:55" x14ac:dyDescent="0.2">
      <c r="A177" s="129" t="s">
        <v>64</v>
      </c>
      <c r="B177" s="127" t="s">
        <v>65</v>
      </c>
      <c r="C177" s="126"/>
      <c r="D177" s="126"/>
      <c r="E177" s="126"/>
      <c r="F177" s="126"/>
      <c r="G177" s="128"/>
      <c r="H177" s="233">
        <f>'SO 01 D.1.500 Pol'!F9</f>
        <v>0</v>
      </c>
    </row>
    <row r="178" spans="1:55" x14ac:dyDescent="0.2">
      <c r="A178" s="129" t="s">
        <v>66</v>
      </c>
      <c r="B178" s="127" t="s">
        <v>67</v>
      </c>
      <c r="C178" s="126"/>
      <c r="D178" s="126"/>
      <c r="E178" s="126"/>
      <c r="F178" s="126"/>
      <c r="G178" s="128"/>
      <c r="H178" s="233">
        <f>'SO 01 D.1.500 Pol'!F48</f>
        <v>0</v>
      </c>
    </row>
    <row r="179" spans="1:55" x14ac:dyDescent="0.2">
      <c r="A179" s="129" t="s">
        <v>90</v>
      </c>
      <c r="B179" s="127" t="s">
        <v>91</v>
      </c>
      <c r="C179" s="126"/>
      <c r="D179" s="126"/>
      <c r="E179" s="126"/>
      <c r="F179" s="126"/>
      <c r="G179" s="128"/>
      <c r="H179" s="233">
        <f>'SO 01 D.1.500 Pol'!F99</f>
        <v>0</v>
      </c>
    </row>
    <row r="180" spans="1:55" x14ac:dyDescent="0.2">
      <c r="A180" s="129" t="s">
        <v>118</v>
      </c>
      <c r="B180" s="127" t="s">
        <v>119</v>
      </c>
      <c r="C180" s="126"/>
      <c r="D180" s="126"/>
      <c r="E180" s="126"/>
      <c r="F180" s="126"/>
      <c r="G180" s="128"/>
      <c r="H180" s="233">
        <f>'SO 01 D.1.500 Pol'!F105</f>
        <v>0</v>
      </c>
    </row>
    <row r="181" spans="1:55" x14ac:dyDescent="0.2">
      <c r="A181" s="129" t="s">
        <v>157</v>
      </c>
      <c r="B181" s="127" t="s">
        <v>158</v>
      </c>
      <c r="C181" s="126"/>
      <c r="D181" s="126"/>
      <c r="E181" s="126"/>
      <c r="F181" s="126"/>
      <c r="G181" s="128"/>
      <c r="H181" s="233">
        <f>'SO 01 D.1.500 Pol'!F122</f>
        <v>0</v>
      </c>
    </row>
    <row r="182" spans="1:55" x14ac:dyDescent="0.2">
      <c r="A182" s="129" t="s">
        <v>177</v>
      </c>
      <c r="B182" s="127" t="s">
        <v>178</v>
      </c>
      <c r="C182" s="126"/>
      <c r="D182" s="126"/>
      <c r="E182" s="126"/>
      <c r="F182" s="126"/>
      <c r="G182" s="128"/>
      <c r="H182" s="233">
        <f>'SO 01 D.1.500 Pol'!F128</f>
        <v>0</v>
      </c>
    </row>
    <row r="183" spans="1:55" x14ac:dyDescent="0.2">
      <c r="A183" s="129" t="s">
        <v>247</v>
      </c>
      <c r="B183" s="127" t="s">
        <v>248</v>
      </c>
      <c r="C183" s="126"/>
      <c r="D183" s="126"/>
      <c r="E183" s="126"/>
      <c r="F183" s="126"/>
      <c r="G183" s="128"/>
      <c r="H183" s="233">
        <f>'SO 01 D.1.500 Pol'!F188</f>
        <v>0</v>
      </c>
    </row>
    <row r="184" spans="1:55" ht="13.5" thickBot="1" x14ac:dyDescent="0.25">
      <c r="A184" s="136"/>
      <c r="B184" s="137" t="s">
        <v>342</v>
      </c>
      <c r="C184" s="138"/>
      <c r="D184" s="139" t="str">
        <f>D175</f>
        <v>D.1.500</v>
      </c>
      <c r="E184" s="138"/>
      <c r="F184" s="138"/>
      <c r="G184" s="140"/>
      <c r="H184" s="234">
        <f>SUM(H177:H183)</f>
        <v>0</v>
      </c>
    </row>
    <row r="186" spans="1:55" ht="13.5" thickBot="1" x14ac:dyDescent="0.25">
      <c r="A186" s="123" t="s">
        <v>340</v>
      </c>
      <c r="B186" s="123"/>
      <c r="C186" s="123"/>
      <c r="D186" s="250" t="s">
        <v>368</v>
      </c>
      <c r="E186" s="311" t="s">
        <v>184</v>
      </c>
      <c r="F186" s="311"/>
      <c r="G186" s="311"/>
      <c r="H186" s="311"/>
      <c r="BC186" s="232" t="str">
        <f>E186</f>
        <v>Vzduchotechnika</v>
      </c>
    </row>
    <row r="187" spans="1:55" x14ac:dyDescent="0.2">
      <c r="A187" s="251" t="s">
        <v>341</v>
      </c>
      <c r="B187" s="252"/>
      <c r="C187" s="253"/>
      <c r="D187" s="253"/>
      <c r="E187" s="253"/>
      <c r="F187" s="253"/>
      <c r="G187" s="254"/>
      <c r="H187" s="255" t="s">
        <v>261</v>
      </c>
    </row>
    <row r="188" spans="1:55" x14ac:dyDescent="0.2">
      <c r="A188" s="129" t="s">
        <v>183</v>
      </c>
      <c r="B188" s="127" t="s">
        <v>184</v>
      </c>
      <c r="C188" s="126"/>
      <c r="D188" s="126"/>
      <c r="E188" s="126"/>
      <c r="F188" s="126"/>
      <c r="G188" s="128"/>
      <c r="H188" s="233">
        <f>'SO 01 D.1.600 Pol'!F122</f>
        <v>0</v>
      </c>
    </row>
    <row r="189" spans="1:55" x14ac:dyDescent="0.2">
      <c r="A189" s="129" t="s">
        <v>185</v>
      </c>
      <c r="B189" s="127" t="s">
        <v>186</v>
      </c>
      <c r="C189" s="126"/>
      <c r="D189" s="126"/>
      <c r="E189" s="126"/>
      <c r="F189" s="126"/>
      <c r="G189" s="128"/>
      <c r="H189" s="233">
        <f>'SO 01 D.1.600 Pol'!F9</f>
        <v>0</v>
      </c>
    </row>
    <row r="190" spans="1:55" x14ac:dyDescent="0.2">
      <c r="A190" s="129" t="s">
        <v>187</v>
      </c>
      <c r="B190" s="127" t="s">
        <v>188</v>
      </c>
      <c r="C190" s="126"/>
      <c r="D190" s="126"/>
      <c r="E190" s="126"/>
      <c r="F190" s="126"/>
      <c r="G190" s="128"/>
      <c r="H190" s="233">
        <f>'SO 01 D.1.600 Pol'!F50</f>
        <v>0</v>
      </c>
    </row>
    <row r="191" spans="1:55" x14ac:dyDescent="0.2">
      <c r="A191" s="129" t="s">
        <v>189</v>
      </c>
      <c r="B191" s="127" t="s">
        <v>190</v>
      </c>
      <c r="C191" s="126"/>
      <c r="D191" s="126"/>
      <c r="E191" s="126"/>
      <c r="F191" s="126"/>
      <c r="G191" s="128"/>
      <c r="H191" s="233">
        <f>'SO 01 D.1.600 Pol'!F80</f>
        <v>0</v>
      </c>
    </row>
    <row r="192" spans="1:55" x14ac:dyDescent="0.2">
      <c r="A192" s="129" t="s">
        <v>191</v>
      </c>
      <c r="B192" s="127" t="s">
        <v>192</v>
      </c>
      <c r="C192" s="126"/>
      <c r="D192" s="126"/>
      <c r="E192" s="126"/>
      <c r="F192" s="126"/>
      <c r="G192" s="128"/>
      <c r="H192" s="233">
        <f>'SO 01 D.1.600 Pol'!F101</f>
        <v>0</v>
      </c>
    </row>
    <row r="193" spans="1:55" ht="13.5" thickBot="1" x14ac:dyDescent="0.25">
      <c r="A193" s="136"/>
      <c r="B193" s="137" t="s">
        <v>342</v>
      </c>
      <c r="C193" s="138"/>
      <c r="D193" s="139" t="str">
        <f>D186</f>
        <v>D.1.600</v>
      </c>
      <c r="E193" s="138"/>
      <c r="F193" s="138"/>
      <c r="G193" s="140"/>
      <c r="H193" s="234">
        <f>SUM(H188:H192)</f>
        <v>0</v>
      </c>
    </row>
    <row r="195" spans="1:55" ht="13.5" thickBot="1" x14ac:dyDescent="0.25">
      <c r="A195" s="123" t="s">
        <v>340</v>
      </c>
      <c r="B195" s="123"/>
      <c r="C195" s="123"/>
      <c r="D195" s="250" t="s">
        <v>369</v>
      </c>
      <c r="E195" s="311" t="s">
        <v>370</v>
      </c>
      <c r="F195" s="311"/>
      <c r="G195" s="311"/>
      <c r="H195" s="311"/>
      <c r="BC195" s="232" t="str">
        <f>E195</f>
        <v>Ústřední vytápění</v>
      </c>
    </row>
    <row r="196" spans="1:55" x14ac:dyDescent="0.2">
      <c r="A196" s="251" t="s">
        <v>341</v>
      </c>
      <c r="B196" s="252"/>
      <c r="C196" s="253"/>
      <c r="D196" s="253"/>
      <c r="E196" s="253"/>
      <c r="F196" s="253"/>
      <c r="G196" s="254"/>
      <c r="H196" s="255" t="s">
        <v>261</v>
      </c>
    </row>
    <row r="197" spans="1:55" x14ac:dyDescent="0.2">
      <c r="A197" s="129" t="s">
        <v>171</v>
      </c>
      <c r="B197" s="127" t="s">
        <v>172</v>
      </c>
      <c r="C197" s="126"/>
      <c r="D197" s="126"/>
      <c r="E197" s="126"/>
      <c r="F197" s="126"/>
      <c r="G197" s="128"/>
      <c r="H197" s="233">
        <f>'SO 01 D.1.700 Pol'!F9</f>
        <v>0</v>
      </c>
    </row>
    <row r="198" spans="1:55" x14ac:dyDescent="0.2">
      <c r="A198" s="129" t="s">
        <v>193</v>
      </c>
      <c r="B198" s="127" t="s">
        <v>194</v>
      </c>
      <c r="C198" s="126"/>
      <c r="D198" s="126"/>
      <c r="E198" s="126"/>
      <c r="F198" s="126"/>
      <c r="G198" s="128"/>
      <c r="H198" s="233">
        <f>'SO 01 D.1.700 Pol'!F38</f>
        <v>0</v>
      </c>
    </row>
    <row r="199" spans="1:55" x14ac:dyDescent="0.2">
      <c r="A199" s="129" t="s">
        <v>195</v>
      </c>
      <c r="B199" s="127" t="s">
        <v>196</v>
      </c>
      <c r="C199" s="126"/>
      <c r="D199" s="126"/>
      <c r="E199" s="126"/>
      <c r="F199" s="126"/>
      <c r="G199" s="128"/>
      <c r="H199" s="233">
        <f>'SO 01 D.1.700 Pol'!F84</f>
        <v>0</v>
      </c>
    </row>
    <row r="200" spans="1:55" x14ac:dyDescent="0.2">
      <c r="A200" s="129" t="s">
        <v>197</v>
      </c>
      <c r="B200" s="127" t="s">
        <v>198</v>
      </c>
      <c r="C200" s="126"/>
      <c r="D200" s="126"/>
      <c r="E200" s="126"/>
      <c r="F200" s="126"/>
      <c r="G200" s="128"/>
      <c r="H200" s="233">
        <f>'SO 01 D.1.700 Pol'!F112</f>
        <v>0</v>
      </c>
    </row>
    <row r="201" spans="1:55" x14ac:dyDescent="0.2">
      <c r="A201" s="129" t="s">
        <v>199</v>
      </c>
      <c r="B201" s="127" t="s">
        <v>200</v>
      </c>
      <c r="C201" s="126"/>
      <c r="D201" s="126"/>
      <c r="E201" s="126"/>
      <c r="F201" s="126"/>
      <c r="G201" s="128"/>
      <c r="H201" s="233">
        <f>'SO 01 D.1.700 Pol'!F170</f>
        <v>0</v>
      </c>
    </row>
    <row r="202" spans="1:55" x14ac:dyDescent="0.2">
      <c r="A202" s="129" t="s">
        <v>209</v>
      </c>
      <c r="B202" s="127" t="s">
        <v>210</v>
      </c>
      <c r="C202" s="126"/>
      <c r="D202" s="126"/>
      <c r="E202" s="126"/>
      <c r="F202" s="126"/>
      <c r="G202" s="128"/>
      <c r="H202" s="233">
        <f>'SO 01 D.1.700 Pol'!F204</f>
        <v>0</v>
      </c>
    </row>
    <row r="203" spans="1:55" x14ac:dyDescent="0.2">
      <c r="A203" s="129" t="s">
        <v>223</v>
      </c>
      <c r="B203" s="127" t="s">
        <v>224</v>
      </c>
      <c r="C203" s="126"/>
      <c r="D203" s="126"/>
      <c r="E203" s="126"/>
      <c r="F203" s="126"/>
      <c r="G203" s="128"/>
      <c r="H203" s="233">
        <f>'SO 01 D.1.700 Pol'!F211</f>
        <v>0</v>
      </c>
    </row>
    <row r="204" spans="1:55" ht="13.5" thickBot="1" x14ac:dyDescent="0.25">
      <c r="A204" s="136"/>
      <c r="B204" s="137" t="s">
        <v>342</v>
      </c>
      <c r="C204" s="138"/>
      <c r="D204" s="139" t="str">
        <f>D195</f>
        <v>D.1.700</v>
      </c>
      <c r="E204" s="138"/>
      <c r="F204" s="138"/>
      <c r="G204" s="140"/>
      <c r="H204" s="234">
        <f>SUM(H197:H203)</f>
        <v>0</v>
      </c>
    </row>
    <row r="206" spans="1:55" ht="13.5" thickBot="1" x14ac:dyDescent="0.25">
      <c r="A206" s="123" t="s">
        <v>340</v>
      </c>
      <c r="B206" s="123"/>
      <c r="C206" s="123"/>
      <c r="D206" s="250" t="s">
        <v>371</v>
      </c>
      <c r="E206" s="311" t="s">
        <v>372</v>
      </c>
      <c r="F206" s="311"/>
      <c r="G206" s="311"/>
      <c r="H206" s="311"/>
      <c r="BC206" s="232" t="str">
        <f>E206</f>
        <v>Elektromontáže</v>
      </c>
    </row>
    <row r="207" spans="1:55" x14ac:dyDescent="0.2">
      <c r="A207" s="251" t="s">
        <v>341</v>
      </c>
      <c r="B207" s="252"/>
      <c r="C207" s="253"/>
      <c r="D207" s="253"/>
      <c r="E207" s="253"/>
      <c r="F207" s="253"/>
      <c r="G207" s="254"/>
      <c r="H207" s="255" t="s">
        <v>261</v>
      </c>
    </row>
    <row r="208" spans="1:55" x14ac:dyDescent="0.2">
      <c r="A208" s="129" t="s">
        <v>120</v>
      </c>
      <c r="B208" s="127" t="s">
        <v>121</v>
      </c>
      <c r="C208" s="126"/>
      <c r="D208" s="126"/>
      <c r="E208" s="126"/>
      <c r="F208" s="126"/>
      <c r="G208" s="128"/>
      <c r="H208" s="233">
        <f>'SO 01 D.1.800 Pol'!F9</f>
        <v>0</v>
      </c>
    </row>
    <row r="209" spans="1:55" x14ac:dyDescent="0.2">
      <c r="A209" s="129" t="s">
        <v>122</v>
      </c>
      <c r="B209" s="127" t="s">
        <v>123</v>
      </c>
      <c r="C209" s="126"/>
      <c r="D209" s="126"/>
      <c r="E209" s="126"/>
      <c r="F209" s="126"/>
      <c r="G209" s="128"/>
      <c r="H209" s="233">
        <f>'SO 01 D.1.800 Pol'!F334</f>
        <v>0</v>
      </c>
    </row>
    <row r="210" spans="1:55" x14ac:dyDescent="0.2">
      <c r="A210" s="129" t="s">
        <v>124</v>
      </c>
      <c r="B210" s="127" t="s">
        <v>125</v>
      </c>
      <c r="C210" s="126"/>
      <c r="D210" s="126"/>
      <c r="E210" s="126"/>
      <c r="F210" s="126"/>
      <c r="G210" s="128"/>
      <c r="H210" s="233">
        <f>'SO 01 D.1.800 Pol'!F345</f>
        <v>0</v>
      </c>
    </row>
    <row r="211" spans="1:55" x14ac:dyDescent="0.2">
      <c r="A211" s="129" t="s">
        <v>126</v>
      </c>
      <c r="B211" s="127" t="s">
        <v>127</v>
      </c>
      <c r="C211" s="126"/>
      <c r="D211" s="126"/>
      <c r="E211" s="126"/>
      <c r="F211" s="126"/>
      <c r="G211" s="128"/>
      <c r="H211" s="233">
        <f>'SO 01 D.1.800 Pol'!F362</f>
        <v>0</v>
      </c>
    </row>
    <row r="212" spans="1:55" x14ac:dyDescent="0.2">
      <c r="A212" s="129" t="s">
        <v>128</v>
      </c>
      <c r="B212" s="127" t="s">
        <v>129</v>
      </c>
      <c r="C212" s="126"/>
      <c r="D212" s="126"/>
      <c r="E212" s="126"/>
      <c r="F212" s="126"/>
      <c r="G212" s="128"/>
      <c r="H212" s="233">
        <f>'SO 01 D.1.800 Pol'!F19</f>
        <v>0</v>
      </c>
    </row>
    <row r="213" spans="1:55" x14ac:dyDescent="0.2">
      <c r="A213" s="129" t="s">
        <v>130</v>
      </c>
      <c r="B213" s="127" t="s">
        <v>131</v>
      </c>
      <c r="C213" s="126"/>
      <c r="D213" s="126"/>
      <c r="E213" s="126"/>
      <c r="F213" s="126"/>
      <c r="G213" s="128"/>
      <c r="H213" s="233">
        <f>'SO 01 D.1.800 Pol'!F53</f>
        <v>0</v>
      </c>
    </row>
    <row r="214" spans="1:55" x14ac:dyDescent="0.2">
      <c r="A214" s="129" t="s">
        <v>132</v>
      </c>
      <c r="B214" s="127" t="s">
        <v>133</v>
      </c>
      <c r="C214" s="126"/>
      <c r="D214" s="126"/>
      <c r="E214" s="126"/>
      <c r="F214" s="126"/>
      <c r="G214" s="128"/>
      <c r="H214" s="233">
        <f>'SO 01 D.1.800 Pol'!F88</f>
        <v>0</v>
      </c>
    </row>
    <row r="215" spans="1:55" x14ac:dyDescent="0.2">
      <c r="A215" s="129" t="s">
        <v>134</v>
      </c>
      <c r="B215" s="127" t="s">
        <v>135</v>
      </c>
      <c r="C215" s="126"/>
      <c r="D215" s="126"/>
      <c r="E215" s="126"/>
      <c r="F215" s="126"/>
      <c r="G215" s="128"/>
      <c r="H215" s="233">
        <f>'SO 01 D.1.800 Pol'!F137</f>
        <v>0</v>
      </c>
    </row>
    <row r="216" spans="1:55" x14ac:dyDescent="0.2">
      <c r="A216" s="129" t="s">
        <v>136</v>
      </c>
      <c r="B216" s="127" t="s">
        <v>137</v>
      </c>
      <c r="C216" s="126"/>
      <c r="D216" s="126"/>
      <c r="E216" s="126"/>
      <c r="F216" s="126"/>
      <c r="G216" s="128"/>
      <c r="H216" s="233">
        <f>'SO 01 D.1.800 Pol'!F184</f>
        <v>0</v>
      </c>
    </row>
    <row r="217" spans="1:55" x14ac:dyDescent="0.2">
      <c r="A217" s="129" t="s">
        <v>138</v>
      </c>
      <c r="B217" s="127" t="s">
        <v>139</v>
      </c>
      <c r="C217" s="126"/>
      <c r="D217" s="126"/>
      <c r="E217" s="126"/>
      <c r="F217" s="126"/>
      <c r="G217" s="128"/>
      <c r="H217" s="233">
        <f>'SO 01 D.1.800 Pol'!F251</f>
        <v>0</v>
      </c>
    </row>
    <row r="218" spans="1:55" x14ac:dyDescent="0.2">
      <c r="A218" s="129" t="s">
        <v>140</v>
      </c>
      <c r="B218" s="127" t="s">
        <v>141</v>
      </c>
      <c r="C218" s="126"/>
      <c r="D218" s="126"/>
      <c r="E218" s="126"/>
      <c r="F218" s="126"/>
      <c r="G218" s="128"/>
      <c r="H218" s="233">
        <f>'SO 01 D.1.800 Pol'!F310</f>
        <v>0</v>
      </c>
    </row>
    <row r="219" spans="1:55" x14ac:dyDescent="0.2">
      <c r="A219" s="129" t="s">
        <v>142</v>
      </c>
      <c r="B219" s="127" t="s">
        <v>143</v>
      </c>
      <c r="C219" s="126"/>
      <c r="D219" s="126"/>
      <c r="E219" s="126"/>
      <c r="F219" s="126"/>
      <c r="G219" s="128"/>
      <c r="H219" s="233">
        <f>'SO 01 D.1.800 Pol'!F323</f>
        <v>0</v>
      </c>
    </row>
    <row r="220" spans="1:55" ht="13.5" thickBot="1" x14ac:dyDescent="0.25">
      <c r="A220" s="136"/>
      <c r="B220" s="137" t="s">
        <v>342</v>
      </c>
      <c r="C220" s="138"/>
      <c r="D220" s="139" t="str">
        <f>D206</f>
        <v>D.1.800</v>
      </c>
      <c r="E220" s="138"/>
      <c r="F220" s="138"/>
      <c r="G220" s="140"/>
      <c r="H220" s="234">
        <f>SUM(H208:H219)</f>
        <v>0</v>
      </c>
    </row>
    <row r="222" spans="1:55" ht="13.5" thickBot="1" x14ac:dyDescent="0.25">
      <c r="A222" s="123" t="s">
        <v>340</v>
      </c>
      <c r="B222" s="123"/>
      <c r="C222" s="123"/>
      <c r="D222" s="250" t="s">
        <v>373</v>
      </c>
      <c r="E222" s="311" t="s">
        <v>374</v>
      </c>
      <c r="F222" s="311"/>
      <c r="G222" s="311"/>
      <c r="H222" s="311"/>
      <c r="BC222" s="232" t="str">
        <f>E222</f>
        <v>Rozvody slaboproudu</v>
      </c>
    </row>
    <row r="223" spans="1:55" x14ac:dyDescent="0.2">
      <c r="A223" s="251" t="s">
        <v>341</v>
      </c>
      <c r="B223" s="252"/>
      <c r="C223" s="253"/>
      <c r="D223" s="253"/>
      <c r="E223" s="253"/>
      <c r="F223" s="253"/>
      <c r="G223" s="254"/>
      <c r="H223" s="255" t="s">
        <v>261</v>
      </c>
    </row>
    <row r="224" spans="1:55" x14ac:dyDescent="0.2">
      <c r="A224" s="129" t="s">
        <v>227</v>
      </c>
      <c r="B224" s="127" t="s">
        <v>228</v>
      </c>
      <c r="C224" s="126"/>
      <c r="D224" s="126"/>
      <c r="E224" s="126"/>
      <c r="F224" s="126"/>
      <c r="G224" s="128"/>
      <c r="H224" s="233">
        <f>'SO 01 D.1.900 Pol'!F9</f>
        <v>0</v>
      </c>
    </row>
    <row r="225" spans="1:8" x14ac:dyDescent="0.2">
      <c r="A225" s="129" t="s">
        <v>229</v>
      </c>
      <c r="B225" s="127" t="s">
        <v>230</v>
      </c>
      <c r="C225" s="126"/>
      <c r="D225" s="126"/>
      <c r="E225" s="126"/>
      <c r="F225" s="126"/>
      <c r="G225" s="128"/>
      <c r="H225" s="233">
        <f>'SO 01 D.1.900 Pol'!F78</f>
        <v>0</v>
      </c>
    </row>
    <row r="226" spans="1:8" x14ac:dyDescent="0.2">
      <c r="A226" s="129" t="s">
        <v>231</v>
      </c>
      <c r="B226" s="127" t="s">
        <v>232</v>
      </c>
      <c r="C226" s="126"/>
      <c r="D226" s="126"/>
      <c r="E226" s="126"/>
      <c r="F226" s="126"/>
      <c r="G226" s="128"/>
      <c r="H226" s="233">
        <f>'SO 01 D.1.900 Pol'!F121</f>
        <v>0</v>
      </c>
    </row>
    <row r="227" spans="1:8" x14ac:dyDescent="0.2">
      <c r="A227" s="129" t="s">
        <v>233</v>
      </c>
      <c r="B227" s="127" t="s">
        <v>234</v>
      </c>
      <c r="C227" s="126"/>
      <c r="D227" s="126"/>
      <c r="E227" s="126"/>
      <c r="F227" s="126"/>
      <c r="G227" s="128"/>
      <c r="H227" s="233">
        <f>'SO 01 D.1.900 Pol'!F162</f>
        <v>0</v>
      </c>
    </row>
    <row r="228" spans="1:8" x14ac:dyDescent="0.2">
      <c r="A228" s="129" t="s">
        <v>235</v>
      </c>
      <c r="B228" s="127" t="s">
        <v>236</v>
      </c>
      <c r="C228" s="126"/>
      <c r="D228" s="126"/>
      <c r="E228" s="126"/>
      <c r="F228" s="126"/>
      <c r="G228" s="128"/>
      <c r="H228" s="233">
        <f>'SO 01 D.1.900 Pol'!F177</f>
        <v>0</v>
      </c>
    </row>
    <row r="229" spans="1:8" x14ac:dyDescent="0.2">
      <c r="A229" s="129" t="s">
        <v>237</v>
      </c>
      <c r="B229" s="127" t="s">
        <v>238</v>
      </c>
      <c r="C229" s="126"/>
      <c r="D229" s="126"/>
      <c r="E229" s="126"/>
      <c r="F229" s="126"/>
      <c r="G229" s="128"/>
      <c r="H229" s="233">
        <f>'SO 01 D.1.900 Pol'!F244</f>
        <v>0</v>
      </c>
    </row>
    <row r="230" spans="1:8" x14ac:dyDescent="0.2">
      <c r="A230" s="129" t="s">
        <v>239</v>
      </c>
      <c r="B230" s="127" t="s">
        <v>240</v>
      </c>
      <c r="C230" s="126"/>
      <c r="D230" s="126"/>
      <c r="E230" s="126"/>
      <c r="F230" s="126"/>
      <c r="G230" s="128"/>
      <c r="H230" s="233">
        <f>'SO 01 D.1.900 Pol'!F281</f>
        <v>0</v>
      </c>
    </row>
    <row r="231" spans="1:8" x14ac:dyDescent="0.2">
      <c r="A231" s="129" t="s">
        <v>241</v>
      </c>
      <c r="B231" s="127" t="s">
        <v>242</v>
      </c>
      <c r="C231" s="126"/>
      <c r="D231" s="126"/>
      <c r="E231" s="126"/>
      <c r="F231" s="126"/>
      <c r="G231" s="128"/>
      <c r="H231" s="233">
        <f>'SO 01 D.1.900 Pol'!F298</f>
        <v>0</v>
      </c>
    </row>
    <row r="232" spans="1:8" x14ac:dyDescent="0.2">
      <c r="A232" s="129" t="s">
        <v>243</v>
      </c>
      <c r="B232" s="127" t="s">
        <v>244</v>
      </c>
      <c r="C232" s="126"/>
      <c r="D232" s="126"/>
      <c r="E232" s="126"/>
      <c r="F232" s="126"/>
      <c r="G232" s="128"/>
      <c r="H232" s="233">
        <f>'SO 01 D.1.900 Pol'!F309</f>
        <v>0</v>
      </c>
    </row>
    <row r="233" spans="1:8" x14ac:dyDescent="0.2">
      <c r="A233" s="129" t="s">
        <v>245</v>
      </c>
      <c r="B233" s="127" t="s">
        <v>246</v>
      </c>
      <c r="C233" s="126"/>
      <c r="D233" s="126"/>
      <c r="E233" s="126"/>
      <c r="F233" s="126"/>
      <c r="G233" s="128"/>
      <c r="H233" s="233">
        <f>'SO 01 D.1.900 Pol'!F400</f>
        <v>0</v>
      </c>
    </row>
    <row r="234" spans="1:8" ht="13.5" thickBot="1" x14ac:dyDescent="0.25">
      <c r="A234" s="136"/>
      <c r="B234" s="137" t="s">
        <v>342</v>
      </c>
      <c r="C234" s="138"/>
      <c r="D234" s="139" t="str">
        <f>D222</f>
        <v>D.1.900</v>
      </c>
      <c r="E234" s="138"/>
      <c r="F234" s="138"/>
      <c r="G234" s="140"/>
      <c r="H234" s="234">
        <f>SUM(H224:H233)</f>
        <v>0</v>
      </c>
    </row>
  </sheetData>
  <sheetProtection algorithmName="SHA-512" hashValue="FdJy4nuwaUAS6l9Ftn0jU3/JoGO2I4UqqaBQmbXfIwV8bsHo4A1JVel+mch642TxS3zQYgyVgcz7c9YvelfiMw==" saltValue="Bl/VqMMd0gvPX6VgCfZVOQ==" spinCount="100000" sheet="1"/>
  <mergeCells count="19">
    <mergeCell ref="E222:H222"/>
    <mergeCell ref="E152:H152"/>
    <mergeCell ref="E162:H162"/>
    <mergeCell ref="E175:H175"/>
    <mergeCell ref="E186:H186"/>
    <mergeCell ref="E195:H195"/>
    <mergeCell ref="E206:H206"/>
    <mergeCell ref="E143:H143"/>
    <mergeCell ref="C2:F2"/>
    <mergeCell ref="A4:H4"/>
    <mergeCell ref="B7:G7"/>
    <mergeCell ref="E32:H32"/>
    <mergeCell ref="E47:H47"/>
    <mergeCell ref="E80:H80"/>
    <mergeCell ref="E91:H91"/>
    <mergeCell ref="E101:H101"/>
    <mergeCell ref="E111:H111"/>
    <mergeCell ref="E122:H122"/>
    <mergeCell ref="E133:H133"/>
  </mergeCells>
  <pageMargins left="0.7" right="0.7" top="0.78740157499999996" bottom="0.78740157499999996"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344</v>
      </c>
      <c r="C4" s="170" t="s">
        <v>345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SUMIF(AM8:AM671,AN5,G8:G671)</f>
        <v>0</v>
      </c>
      <c r="AO6">
        <f>SUMIF(AM8:AM671,AO5,G8:G671)</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66</v>
      </c>
      <c r="C9" s="201" t="s">
        <v>67</v>
      </c>
      <c r="D9" s="180"/>
      <c r="E9" s="185"/>
      <c r="F9" s="304">
        <f>SUM(G10:G131)</f>
        <v>0</v>
      </c>
      <c r="G9" s="305"/>
      <c r="H9" s="191"/>
      <c r="I9" s="191">
        <f>SUM(I10:I131)</f>
        <v>0</v>
      </c>
      <c r="J9" s="191"/>
      <c r="K9" s="191">
        <f>SUM(K10:K131)</f>
        <v>43.61</v>
      </c>
      <c r="L9" s="191"/>
      <c r="M9" s="191">
        <f>SUM(M10:M131)</f>
        <v>0</v>
      </c>
      <c r="N9" s="192"/>
      <c r="O9" s="220"/>
      <c r="AE9" t="s">
        <v>277</v>
      </c>
    </row>
    <row r="10" spans="1:60" outlineLevel="1" x14ac:dyDescent="0.2">
      <c r="A10" s="218"/>
      <c r="B10" s="318" t="s">
        <v>376</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378</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379</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380</v>
      </c>
      <c r="C12" s="202" t="s">
        <v>381</v>
      </c>
      <c r="D12" s="181" t="s">
        <v>382</v>
      </c>
      <c r="E12" s="186">
        <v>146.04277999999999</v>
      </c>
      <c r="F12" s="193"/>
      <c r="G12" s="194">
        <f>ROUND(E12*F12,2)</f>
        <v>0</v>
      </c>
      <c r="H12" s="194">
        <v>21</v>
      </c>
      <c r="I12" s="194">
        <f>G12*(1+H12/100)</f>
        <v>0</v>
      </c>
      <c r="J12" s="194">
        <v>0</v>
      </c>
      <c r="K12" s="194">
        <f>ROUND(E12*J12,2)</f>
        <v>0</v>
      </c>
      <c r="L12" s="194">
        <v>0</v>
      </c>
      <c r="M12" s="194">
        <f>ROUND(E12*L12,2)</f>
        <v>0</v>
      </c>
      <c r="N12" s="195" t="s">
        <v>383</v>
      </c>
      <c r="O12" s="221" t="s">
        <v>281</v>
      </c>
      <c r="P12" s="32"/>
      <c r="Q12" s="32"/>
      <c r="R12" s="32"/>
      <c r="S12" s="32"/>
      <c r="T12" s="32"/>
      <c r="U12" s="32"/>
      <c r="V12" s="32"/>
      <c r="W12" s="32"/>
      <c r="X12" s="32"/>
      <c r="Y12" s="32"/>
      <c r="Z12" s="32"/>
      <c r="AA12" s="32"/>
      <c r="AB12" s="32"/>
      <c r="AC12" s="32"/>
      <c r="AD12" s="32"/>
      <c r="AE12" s="32" t="s">
        <v>384</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385</v>
      </c>
      <c r="D13" s="236"/>
      <c r="E13" s="239">
        <v>73.114469999999997</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387</v>
      </c>
      <c r="D14" s="236"/>
      <c r="E14" s="239">
        <v>41.306980000000003</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386</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43" t="s">
        <v>388</v>
      </c>
      <c r="D15" s="236"/>
      <c r="E15" s="239">
        <v>14.95783</v>
      </c>
      <c r="F15" s="194"/>
      <c r="G15" s="194"/>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386</v>
      </c>
      <c r="AF15" s="32">
        <v>0</v>
      </c>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389</v>
      </c>
      <c r="D16" s="236"/>
      <c r="E16" s="239">
        <v>13.3992</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386</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390</v>
      </c>
      <c r="D17" s="236"/>
      <c r="E17" s="239">
        <v>3.2643</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386</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7">
        <v>2</v>
      </c>
      <c r="B19" s="176" t="s">
        <v>391</v>
      </c>
      <c r="C19" s="202" t="s">
        <v>392</v>
      </c>
      <c r="D19" s="181" t="s">
        <v>382</v>
      </c>
      <c r="E19" s="186">
        <v>73.021389999999997</v>
      </c>
      <c r="F19" s="193"/>
      <c r="G19" s="194">
        <f>ROUND(E19*F19,2)</f>
        <v>0</v>
      </c>
      <c r="H19" s="194">
        <v>21</v>
      </c>
      <c r="I19" s="194">
        <f>G19*(1+H19/100)</f>
        <v>0</v>
      </c>
      <c r="J19" s="194">
        <v>0</v>
      </c>
      <c r="K19" s="194">
        <f>ROUND(E19*J19,2)</f>
        <v>0</v>
      </c>
      <c r="L19" s="194">
        <v>0</v>
      </c>
      <c r="M19" s="194">
        <f>ROUND(E19*L19,2)</f>
        <v>0</v>
      </c>
      <c r="N19" s="195" t="s">
        <v>383</v>
      </c>
      <c r="O19" s="221" t="s">
        <v>281</v>
      </c>
      <c r="P19" s="32"/>
      <c r="Q19" s="32"/>
      <c r="R19" s="32"/>
      <c r="S19" s="32"/>
      <c r="T19" s="32"/>
      <c r="U19" s="32"/>
      <c r="V19" s="32"/>
      <c r="W19" s="32"/>
      <c r="X19" s="32"/>
      <c r="Y19" s="32"/>
      <c r="Z19" s="32"/>
      <c r="AA19" s="32"/>
      <c r="AB19" s="32"/>
      <c r="AC19" s="32"/>
      <c r="AD19" s="32"/>
      <c r="AE19" s="32" t="s">
        <v>384</v>
      </c>
      <c r="AF19" s="32"/>
      <c r="AG19" s="32"/>
      <c r="AH19" s="32"/>
      <c r="AI19" s="32"/>
      <c r="AJ19" s="32"/>
      <c r="AK19" s="32"/>
      <c r="AL19" s="32"/>
      <c r="AM19" s="32">
        <v>21</v>
      </c>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393</v>
      </c>
      <c r="D20" s="236"/>
      <c r="E20" s="239">
        <v>73.021389999999997</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394</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377</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ht="22.5" outlineLevel="1" x14ac:dyDescent="0.2">
      <c r="A23" s="218"/>
      <c r="B23" s="312" t="s">
        <v>395</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379</v>
      </c>
      <c r="AF23" s="32"/>
      <c r="AG23" s="32"/>
      <c r="AH23" s="32"/>
      <c r="AI23" s="32"/>
      <c r="AJ23" s="32"/>
      <c r="AK23" s="32"/>
      <c r="AL23" s="32"/>
      <c r="AM23" s="32"/>
      <c r="AN23" s="32"/>
      <c r="AO23" s="32"/>
      <c r="AP23" s="32"/>
      <c r="AQ23" s="32"/>
      <c r="AR23" s="32"/>
      <c r="AS23" s="32"/>
      <c r="AT23" s="32"/>
      <c r="AU23" s="32"/>
      <c r="AV23" s="32"/>
      <c r="AW23" s="32"/>
      <c r="AX23" s="32"/>
      <c r="AY23" s="32"/>
      <c r="AZ23" s="235" t="str">
        <f>B23</f>
        <v>zapažených i nezapažených s urovnáním dna do předepsaného profilu a spádu, s přehozením výkopku na přilehlém terénu na vzdálenost do 3 m od podélné osy rýhy nebo s naložením výkopku na dopravní prostředek.</v>
      </c>
      <c r="BA23" s="32"/>
      <c r="BB23" s="32"/>
      <c r="BC23" s="32"/>
      <c r="BD23" s="32"/>
      <c r="BE23" s="32"/>
      <c r="BF23" s="32"/>
      <c r="BG23" s="32"/>
      <c r="BH23" s="32"/>
    </row>
    <row r="24" spans="1:60" outlineLevel="1" x14ac:dyDescent="0.2">
      <c r="A24" s="217">
        <v>3</v>
      </c>
      <c r="B24" s="176" t="s">
        <v>396</v>
      </c>
      <c r="C24" s="202" t="s">
        <v>381</v>
      </c>
      <c r="D24" s="181" t="s">
        <v>382</v>
      </c>
      <c r="E24" s="186">
        <v>62.075000000000003</v>
      </c>
      <c r="F24" s="193"/>
      <c r="G24" s="194">
        <f>ROUND(E24*F24,2)</f>
        <v>0</v>
      </c>
      <c r="H24" s="194">
        <v>21</v>
      </c>
      <c r="I24" s="194">
        <f>G24*(1+H24/100)</f>
        <v>0</v>
      </c>
      <c r="J24" s="194">
        <v>0</v>
      </c>
      <c r="K24" s="194">
        <f>ROUND(E24*J24,2)</f>
        <v>0</v>
      </c>
      <c r="L24" s="194">
        <v>0</v>
      </c>
      <c r="M24" s="194">
        <f>ROUND(E24*L24,2)</f>
        <v>0</v>
      </c>
      <c r="N24" s="195" t="s">
        <v>383</v>
      </c>
      <c r="O24" s="221" t="s">
        <v>281</v>
      </c>
      <c r="P24" s="32"/>
      <c r="Q24" s="32"/>
      <c r="R24" s="32"/>
      <c r="S24" s="32"/>
      <c r="T24" s="32"/>
      <c r="U24" s="32"/>
      <c r="V24" s="32"/>
      <c r="W24" s="32"/>
      <c r="X24" s="32"/>
      <c r="Y24" s="32"/>
      <c r="Z24" s="32"/>
      <c r="AA24" s="32"/>
      <c r="AB24" s="32"/>
      <c r="AC24" s="32"/>
      <c r="AD24" s="32"/>
      <c r="AE24" s="32" t="s">
        <v>397</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398</v>
      </c>
      <c r="D25" s="236"/>
      <c r="E25" s="239">
        <v>20.445</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386</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399</v>
      </c>
      <c r="D26" s="236"/>
      <c r="E26" s="239">
        <v>1.41</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386</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400</v>
      </c>
      <c r="D27" s="236"/>
      <c r="E27" s="239">
        <v>1.98</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386</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401</v>
      </c>
      <c r="D28" s="236"/>
      <c r="E28" s="239">
        <v>4.3579999999999997</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386</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402</v>
      </c>
      <c r="D29" s="236"/>
      <c r="E29" s="239">
        <v>2.5579999999999998</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386</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403</v>
      </c>
      <c r="D30" s="236"/>
      <c r="E30" s="239">
        <v>18.667000000000002</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386</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404</v>
      </c>
      <c r="D31" s="236"/>
      <c r="E31" s="239">
        <v>8.4179999999999993</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338</v>
      </c>
      <c r="D32" s="236"/>
      <c r="E32" s="239"/>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386</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3" t="s">
        <v>405</v>
      </c>
      <c r="D33" s="236"/>
      <c r="E33" s="239">
        <v>4.2389999999999999</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386</v>
      </c>
      <c r="AF33" s="32">
        <v>0</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4</v>
      </c>
      <c r="B35" s="176" t="s">
        <v>406</v>
      </c>
      <c r="C35" s="202" t="s">
        <v>392</v>
      </c>
      <c r="D35" s="181" t="s">
        <v>382</v>
      </c>
      <c r="E35" s="186">
        <v>31.04</v>
      </c>
      <c r="F35" s="193"/>
      <c r="G35" s="194">
        <f>ROUND(E35*F35,2)</f>
        <v>0</v>
      </c>
      <c r="H35" s="194">
        <v>21</v>
      </c>
      <c r="I35" s="194">
        <f>G35*(1+H35/100)</f>
        <v>0</v>
      </c>
      <c r="J35" s="194">
        <v>0</v>
      </c>
      <c r="K35" s="194">
        <f>ROUND(E35*J35,2)</f>
        <v>0</v>
      </c>
      <c r="L35" s="194">
        <v>0</v>
      </c>
      <c r="M35" s="194">
        <f>ROUND(E35*L35,2)</f>
        <v>0</v>
      </c>
      <c r="N35" s="195" t="s">
        <v>383</v>
      </c>
      <c r="O35" s="221" t="s">
        <v>281</v>
      </c>
      <c r="P35" s="32"/>
      <c r="Q35" s="32"/>
      <c r="R35" s="32"/>
      <c r="S35" s="32"/>
      <c r="T35" s="32"/>
      <c r="U35" s="32"/>
      <c r="V35" s="32"/>
      <c r="W35" s="32"/>
      <c r="X35" s="32"/>
      <c r="Y35" s="32"/>
      <c r="Z35" s="32"/>
      <c r="AA35" s="32"/>
      <c r="AB35" s="32"/>
      <c r="AC35" s="32"/>
      <c r="AD35" s="32"/>
      <c r="AE35" s="32" t="s">
        <v>397</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407</v>
      </c>
      <c r="D36" s="236"/>
      <c r="E36" s="239">
        <v>31.04</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386</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408</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v>0</v>
      </c>
      <c r="AD38" s="32"/>
      <c r="AE38" s="32" t="s">
        <v>377</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22.5" outlineLevel="1" x14ac:dyDescent="0.2">
      <c r="A39" s="218"/>
      <c r="B39" s="312" t="s">
        <v>409</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379</v>
      </c>
      <c r="AF39" s="32"/>
      <c r="AG39" s="32"/>
      <c r="AH39" s="32"/>
      <c r="AI39" s="32"/>
      <c r="AJ39" s="32"/>
      <c r="AK39" s="32"/>
      <c r="AL39" s="32"/>
      <c r="AM39" s="32"/>
      <c r="AN39" s="32"/>
      <c r="AO39" s="32"/>
      <c r="AP39" s="32"/>
      <c r="AQ39" s="32"/>
      <c r="AR39" s="32"/>
      <c r="AS39" s="32"/>
      <c r="AT39" s="32"/>
      <c r="AU39" s="32"/>
      <c r="AV39" s="32"/>
      <c r="AW39" s="32"/>
      <c r="AX39" s="32"/>
      <c r="AY39" s="32"/>
      <c r="AZ39" s="235" t="str">
        <f>B39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39" s="32"/>
      <c r="BB39" s="32"/>
      <c r="BC39" s="32"/>
      <c r="BD39" s="32"/>
      <c r="BE39" s="32"/>
      <c r="BF39" s="32"/>
      <c r="BG39" s="32"/>
      <c r="BH39" s="32"/>
    </row>
    <row r="40" spans="1:60" outlineLevel="1" x14ac:dyDescent="0.2">
      <c r="A40" s="217">
        <v>5</v>
      </c>
      <c r="B40" s="176" t="s">
        <v>410</v>
      </c>
      <c r="C40" s="202" t="s">
        <v>411</v>
      </c>
      <c r="D40" s="181" t="s">
        <v>382</v>
      </c>
      <c r="E40" s="186">
        <v>21.29805</v>
      </c>
      <c r="F40" s="193"/>
      <c r="G40" s="194">
        <f>ROUND(E40*F40,2)</f>
        <v>0</v>
      </c>
      <c r="H40" s="194">
        <v>21</v>
      </c>
      <c r="I40" s="194">
        <f>G40*(1+H40/100)</f>
        <v>0</v>
      </c>
      <c r="J40" s="194">
        <v>0</v>
      </c>
      <c r="K40" s="194">
        <f>ROUND(E40*J40,2)</f>
        <v>0</v>
      </c>
      <c r="L40" s="194">
        <v>0</v>
      </c>
      <c r="M40" s="194">
        <f>ROUND(E40*L40,2)</f>
        <v>0</v>
      </c>
      <c r="N40" s="195" t="s">
        <v>383</v>
      </c>
      <c r="O40" s="221" t="s">
        <v>281</v>
      </c>
      <c r="P40" s="32"/>
      <c r="Q40" s="32"/>
      <c r="R40" s="32"/>
      <c r="S40" s="32"/>
      <c r="T40" s="32"/>
      <c r="U40" s="32"/>
      <c r="V40" s="32"/>
      <c r="W40" s="32"/>
      <c r="X40" s="32"/>
      <c r="Y40" s="32"/>
      <c r="Z40" s="32"/>
      <c r="AA40" s="32"/>
      <c r="AB40" s="32"/>
      <c r="AC40" s="32"/>
      <c r="AD40" s="32"/>
      <c r="AE40" s="32" t="s">
        <v>384</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3" t="s">
        <v>412</v>
      </c>
      <c r="D41" s="236"/>
      <c r="E41" s="239">
        <v>4.1212499999999999</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386</v>
      </c>
      <c r="AF41" s="32">
        <v>0</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413</v>
      </c>
      <c r="D42" s="236"/>
      <c r="E42" s="239">
        <v>13.9125</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386</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390</v>
      </c>
      <c r="D43" s="236"/>
      <c r="E43" s="239">
        <v>3.2643</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386</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6</v>
      </c>
      <c r="B45" s="176" t="s">
        <v>414</v>
      </c>
      <c r="C45" s="202" t="s">
        <v>392</v>
      </c>
      <c r="D45" s="181" t="s">
        <v>382</v>
      </c>
      <c r="E45" s="186">
        <v>17.605270000000001</v>
      </c>
      <c r="F45" s="193"/>
      <c r="G45" s="194">
        <f>ROUND(E45*F45,2)</f>
        <v>0</v>
      </c>
      <c r="H45" s="194">
        <v>21</v>
      </c>
      <c r="I45" s="194">
        <f>G45*(1+H45/100)</f>
        <v>0</v>
      </c>
      <c r="J45" s="194">
        <v>0</v>
      </c>
      <c r="K45" s="194">
        <f>ROUND(E45*J45,2)</f>
        <v>0</v>
      </c>
      <c r="L45" s="194">
        <v>0</v>
      </c>
      <c r="M45" s="194">
        <f>ROUND(E45*L45,2)</f>
        <v>0</v>
      </c>
      <c r="N45" s="195" t="s">
        <v>383</v>
      </c>
      <c r="O45" s="221" t="s">
        <v>281</v>
      </c>
      <c r="P45" s="32"/>
      <c r="Q45" s="32"/>
      <c r="R45" s="32"/>
      <c r="S45" s="32"/>
      <c r="T45" s="32"/>
      <c r="U45" s="32"/>
      <c r="V45" s="32"/>
      <c r="W45" s="32"/>
      <c r="X45" s="32"/>
      <c r="Y45" s="32"/>
      <c r="Z45" s="32"/>
      <c r="AA45" s="32"/>
      <c r="AB45" s="32"/>
      <c r="AC45" s="32"/>
      <c r="AD45" s="32"/>
      <c r="AE45" s="32" t="s">
        <v>384</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3" t="s">
        <v>415</v>
      </c>
      <c r="D46" s="236"/>
      <c r="E46" s="239">
        <v>17.60528</v>
      </c>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386</v>
      </c>
      <c r="AF46" s="32">
        <v>0</v>
      </c>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416</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417</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379</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7</v>
      </c>
      <c r="B50" s="176" t="s">
        <v>418</v>
      </c>
      <c r="C50" s="202" t="s">
        <v>419</v>
      </c>
      <c r="D50" s="181" t="s">
        <v>382</v>
      </c>
      <c r="E50" s="186">
        <v>89.385559999999998</v>
      </c>
      <c r="F50" s="193"/>
      <c r="G50" s="194">
        <f>ROUND(E50*F50,2)</f>
        <v>0</v>
      </c>
      <c r="H50" s="194">
        <v>21</v>
      </c>
      <c r="I50" s="194">
        <f>G50*(1+H50/100)</f>
        <v>0</v>
      </c>
      <c r="J50" s="194">
        <v>0</v>
      </c>
      <c r="K50" s="194">
        <f>ROUND(E50*J50,2)</f>
        <v>0</v>
      </c>
      <c r="L50" s="194">
        <v>0</v>
      </c>
      <c r="M50" s="194">
        <f>ROUND(E50*L50,2)</f>
        <v>0</v>
      </c>
      <c r="N50" s="195" t="s">
        <v>383</v>
      </c>
      <c r="O50" s="221" t="s">
        <v>281</v>
      </c>
      <c r="P50" s="32"/>
      <c r="Q50" s="32"/>
      <c r="R50" s="32"/>
      <c r="S50" s="32"/>
      <c r="T50" s="32"/>
      <c r="U50" s="32"/>
      <c r="V50" s="32"/>
      <c r="W50" s="32"/>
      <c r="X50" s="32"/>
      <c r="Y50" s="32"/>
      <c r="Z50" s="32"/>
      <c r="AA50" s="32"/>
      <c r="AB50" s="32"/>
      <c r="AC50" s="32"/>
      <c r="AD50" s="32"/>
      <c r="AE50" s="32" t="s">
        <v>384</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420</v>
      </c>
      <c r="D51" s="236"/>
      <c r="E51" s="239">
        <v>89.385559999999998</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386</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8</v>
      </c>
      <c r="B53" s="176" t="s">
        <v>421</v>
      </c>
      <c r="C53" s="202" t="s">
        <v>422</v>
      </c>
      <c r="D53" s="181" t="s">
        <v>382</v>
      </c>
      <c r="E53" s="186">
        <v>274.11360999999999</v>
      </c>
      <c r="F53" s="193"/>
      <c r="G53" s="194">
        <f>ROUND(E53*F53,2)</f>
        <v>0</v>
      </c>
      <c r="H53" s="194">
        <v>21</v>
      </c>
      <c r="I53" s="194">
        <f>G53*(1+H53/100)</f>
        <v>0</v>
      </c>
      <c r="J53" s="194">
        <v>0</v>
      </c>
      <c r="K53" s="194">
        <f>ROUND(E53*J53,2)</f>
        <v>0</v>
      </c>
      <c r="L53" s="194">
        <v>0</v>
      </c>
      <c r="M53" s="194">
        <f>ROUND(E53*L53,2)</f>
        <v>0</v>
      </c>
      <c r="N53" s="195" t="s">
        <v>383</v>
      </c>
      <c r="O53" s="221" t="s">
        <v>281</v>
      </c>
      <c r="P53" s="32"/>
      <c r="Q53" s="32"/>
      <c r="R53" s="32"/>
      <c r="S53" s="32"/>
      <c r="T53" s="32"/>
      <c r="U53" s="32"/>
      <c r="V53" s="32"/>
      <c r="W53" s="32"/>
      <c r="X53" s="32"/>
      <c r="Y53" s="32"/>
      <c r="Z53" s="32"/>
      <c r="AA53" s="32"/>
      <c r="AB53" s="32"/>
      <c r="AC53" s="32"/>
      <c r="AD53" s="32"/>
      <c r="AE53" s="32" t="s">
        <v>384</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423</v>
      </c>
      <c r="D54" s="236"/>
      <c r="E54" s="239">
        <v>229.42083</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386</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424</v>
      </c>
      <c r="D55" s="236"/>
      <c r="E55" s="239">
        <v>44.692779999999999</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425</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v>1</v>
      </c>
      <c r="AD57" s="32"/>
      <c r="AE57" s="32" t="s">
        <v>377</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9</v>
      </c>
      <c r="B58" s="176" t="s">
        <v>426</v>
      </c>
      <c r="C58" s="202" t="s">
        <v>427</v>
      </c>
      <c r="D58" s="181" t="s">
        <v>382</v>
      </c>
      <c r="E58" s="186">
        <v>2741.1361000000002</v>
      </c>
      <c r="F58" s="193"/>
      <c r="G58" s="194">
        <f>ROUND(E58*F58,2)</f>
        <v>0</v>
      </c>
      <c r="H58" s="194">
        <v>21</v>
      </c>
      <c r="I58" s="194">
        <f>G58*(1+H58/100)</f>
        <v>0</v>
      </c>
      <c r="J58" s="194">
        <v>0</v>
      </c>
      <c r="K58" s="194">
        <f>ROUND(E58*J58,2)</f>
        <v>0</v>
      </c>
      <c r="L58" s="194">
        <v>0</v>
      </c>
      <c r="M58" s="194">
        <f>ROUND(E58*L58,2)</f>
        <v>0</v>
      </c>
      <c r="N58" s="195" t="s">
        <v>383</v>
      </c>
      <c r="O58" s="221" t="s">
        <v>281</v>
      </c>
      <c r="P58" s="32"/>
      <c r="Q58" s="32"/>
      <c r="R58" s="32"/>
      <c r="S58" s="32"/>
      <c r="T58" s="32"/>
      <c r="U58" s="32"/>
      <c r="V58" s="32"/>
      <c r="W58" s="32"/>
      <c r="X58" s="32"/>
      <c r="Y58" s="32"/>
      <c r="Z58" s="32"/>
      <c r="AA58" s="32"/>
      <c r="AB58" s="32"/>
      <c r="AC58" s="32"/>
      <c r="AD58" s="32"/>
      <c r="AE58" s="32" t="s">
        <v>397</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428</v>
      </c>
      <c r="D59" s="236"/>
      <c r="E59" s="239">
        <v>2741.1361000000002</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386</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312" t="s">
        <v>429</v>
      </c>
      <c r="C61" s="313"/>
      <c r="D61" s="314"/>
      <c r="E61" s="315"/>
      <c r="F61" s="316"/>
      <c r="G61" s="317"/>
      <c r="H61" s="194"/>
      <c r="I61" s="194"/>
      <c r="J61" s="194"/>
      <c r="K61" s="194"/>
      <c r="L61" s="194"/>
      <c r="M61" s="194"/>
      <c r="N61" s="195"/>
      <c r="O61" s="221"/>
      <c r="P61" s="32"/>
      <c r="Q61" s="32"/>
      <c r="R61" s="32"/>
      <c r="S61" s="32"/>
      <c r="T61" s="32"/>
      <c r="U61" s="32"/>
      <c r="V61" s="32"/>
      <c r="W61" s="32"/>
      <c r="X61" s="32"/>
      <c r="Y61" s="32"/>
      <c r="Z61" s="32"/>
      <c r="AA61" s="32"/>
      <c r="AB61" s="32"/>
      <c r="AC61" s="32">
        <v>0</v>
      </c>
      <c r="AD61" s="32"/>
      <c r="AE61" s="32" t="s">
        <v>377</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312" t="s">
        <v>430</v>
      </c>
      <c r="C62" s="313"/>
      <c r="D62" s="314"/>
      <c r="E62" s="315"/>
      <c r="F62" s="316"/>
      <c r="G62" s="317"/>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379</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10</v>
      </c>
      <c r="B63" s="176" t="s">
        <v>431</v>
      </c>
      <c r="C63" s="202" t="s">
        <v>432</v>
      </c>
      <c r="D63" s="181" t="s">
        <v>382</v>
      </c>
      <c r="E63" s="186">
        <v>274.11360999999999</v>
      </c>
      <c r="F63" s="193"/>
      <c r="G63" s="194">
        <f>ROUND(E63*F63,2)</f>
        <v>0</v>
      </c>
      <c r="H63" s="194">
        <v>21</v>
      </c>
      <c r="I63" s="194">
        <f>G63*(1+H63/100)</f>
        <v>0</v>
      </c>
      <c r="J63" s="194">
        <v>0</v>
      </c>
      <c r="K63" s="194">
        <f>ROUND(E63*J63,2)</f>
        <v>0</v>
      </c>
      <c r="L63" s="194">
        <v>0</v>
      </c>
      <c r="M63" s="194">
        <f>ROUND(E63*L63,2)</f>
        <v>0</v>
      </c>
      <c r="N63" s="195"/>
      <c r="O63" s="221" t="s">
        <v>281</v>
      </c>
      <c r="P63" s="32"/>
      <c r="Q63" s="32"/>
      <c r="R63" s="32"/>
      <c r="S63" s="32"/>
      <c r="T63" s="32"/>
      <c r="U63" s="32"/>
      <c r="V63" s="32"/>
      <c r="W63" s="32"/>
      <c r="X63" s="32"/>
      <c r="Y63" s="32"/>
      <c r="Z63" s="32"/>
      <c r="AA63" s="32"/>
      <c r="AB63" s="32"/>
      <c r="AC63" s="32"/>
      <c r="AD63" s="32"/>
      <c r="AE63" s="32" t="s">
        <v>397</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433</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377</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312" t="s">
        <v>434</v>
      </c>
      <c r="C66" s="313"/>
      <c r="D66" s="314"/>
      <c r="E66" s="315"/>
      <c r="F66" s="316"/>
      <c r="G66" s="317"/>
      <c r="H66" s="194"/>
      <c r="I66" s="194"/>
      <c r="J66" s="194"/>
      <c r="K66" s="194"/>
      <c r="L66" s="194"/>
      <c r="M66" s="194"/>
      <c r="N66" s="195"/>
      <c r="O66" s="221"/>
      <c r="P66" s="32"/>
      <c r="Q66" s="32"/>
      <c r="R66" s="32"/>
      <c r="S66" s="32"/>
      <c r="T66" s="32"/>
      <c r="U66" s="32"/>
      <c r="V66" s="32"/>
      <c r="W66" s="32"/>
      <c r="X66" s="32"/>
      <c r="Y66" s="32"/>
      <c r="Z66" s="32"/>
      <c r="AA66" s="32"/>
      <c r="AB66" s="32"/>
      <c r="AC66" s="32">
        <v>1</v>
      </c>
      <c r="AD66" s="32"/>
      <c r="AE66" s="32" t="s">
        <v>377</v>
      </c>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11</v>
      </c>
      <c r="B67" s="176" t="s">
        <v>435</v>
      </c>
      <c r="C67" s="202" t="s">
        <v>436</v>
      </c>
      <c r="D67" s="181" t="s">
        <v>382</v>
      </c>
      <c r="E67" s="186">
        <v>44.692779999999999</v>
      </c>
      <c r="F67" s="193"/>
      <c r="G67" s="194">
        <f>ROUND(E67*F67,2)</f>
        <v>0</v>
      </c>
      <c r="H67" s="194">
        <v>21</v>
      </c>
      <c r="I67" s="194">
        <f>G67*(1+H67/100)</f>
        <v>0</v>
      </c>
      <c r="J67" s="194">
        <v>0</v>
      </c>
      <c r="K67" s="194">
        <f>ROUND(E67*J67,2)</f>
        <v>0</v>
      </c>
      <c r="L67" s="194">
        <v>0</v>
      </c>
      <c r="M67" s="194">
        <f>ROUND(E67*L67,2)</f>
        <v>0</v>
      </c>
      <c r="N67" s="195" t="s">
        <v>383</v>
      </c>
      <c r="O67" s="221" t="s">
        <v>281</v>
      </c>
      <c r="P67" s="32"/>
      <c r="Q67" s="32"/>
      <c r="R67" s="32"/>
      <c r="S67" s="32"/>
      <c r="T67" s="32"/>
      <c r="U67" s="32"/>
      <c r="V67" s="32"/>
      <c r="W67" s="32"/>
      <c r="X67" s="32"/>
      <c r="Y67" s="32"/>
      <c r="Z67" s="32"/>
      <c r="AA67" s="32"/>
      <c r="AB67" s="32"/>
      <c r="AC67" s="32"/>
      <c r="AD67" s="32"/>
      <c r="AE67" s="32" t="s">
        <v>384</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3" t="s">
        <v>437</v>
      </c>
      <c r="D68" s="236"/>
      <c r="E68" s="239">
        <v>44.692779999999999</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386</v>
      </c>
      <c r="AF68" s="32">
        <v>0</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438</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v>0</v>
      </c>
      <c r="AD70" s="32"/>
      <c r="AE70" s="32" t="s">
        <v>377</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439</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379</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12</v>
      </c>
      <c r="B72" s="176" t="s">
        <v>440</v>
      </c>
      <c r="C72" s="202" t="s">
        <v>441</v>
      </c>
      <c r="D72" s="181" t="s">
        <v>382</v>
      </c>
      <c r="E72" s="186">
        <v>44.692779999999999</v>
      </c>
      <c r="F72" s="193"/>
      <c r="G72" s="194">
        <f>ROUND(E72*F72,2)</f>
        <v>0</v>
      </c>
      <c r="H72" s="194">
        <v>21</v>
      </c>
      <c r="I72" s="194">
        <f>G72*(1+H72/100)</f>
        <v>0</v>
      </c>
      <c r="J72" s="194">
        <v>0</v>
      </c>
      <c r="K72" s="194">
        <f>ROUND(E72*J72,2)</f>
        <v>0</v>
      </c>
      <c r="L72" s="194">
        <v>0</v>
      </c>
      <c r="M72" s="194">
        <f>ROUND(E72*L72,2)</f>
        <v>0</v>
      </c>
      <c r="N72" s="195" t="s">
        <v>383</v>
      </c>
      <c r="O72" s="221" t="s">
        <v>281</v>
      </c>
      <c r="P72" s="32"/>
      <c r="Q72" s="32"/>
      <c r="R72" s="32"/>
      <c r="S72" s="32"/>
      <c r="T72" s="32"/>
      <c r="U72" s="32"/>
      <c r="V72" s="32"/>
      <c r="W72" s="32"/>
      <c r="X72" s="32"/>
      <c r="Y72" s="32"/>
      <c r="Z72" s="32"/>
      <c r="AA72" s="32"/>
      <c r="AB72" s="32"/>
      <c r="AC72" s="32"/>
      <c r="AD72" s="32"/>
      <c r="AE72" s="32" t="s">
        <v>397</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442</v>
      </c>
      <c r="D73" s="236"/>
      <c r="E73" s="239">
        <v>149.30278000000001</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386</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443</v>
      </c>
      <c r="D74" s="236"/>
      <c r="E74" s="239"/>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386</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4" t="s">
        <v>444</v>
      </c>
      <c r="D75" s="237"/>
      <c r="E75" s="240"/>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5" t="s">
        <v>445</v>
      </c>
      <c r="D76" s="237"/>
      <c r="E76" s="240">
        <v>55.2102</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386</v>
      </c>
      <c r="AF76" s="32">
        <v>2</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5" t="s">
        <v>446</v>
      </c>
      <c r="D77" s="237"/>
      <c r="E77" s="240">
        <v>31.963799999999999</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386</v>
      </c>
      <c r="AF77" s="32">
        <v>2</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5" t="s">
        <v>447</v>
      </c>
      <c r="D78" s="237"/>
      <c r="E78" s="240">
        <v>9.9014299999999995</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386</v>
      </c>
      <c r="AF78" s="32">
        <v>2</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5" t="s">
        <v>448</v>
      </c>
      <c r="D79" s="237"/>
      <c r="E79" s="240">
        <v>3.2895400000000001</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386</v>
      </c>
      <c r="AF79" s="32">
        <v>2</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5" t="s">
        <v>449</v>
      </c>
      <c r="D80" s="237"/>
      <c r="E80" s="240">
        <v>1.39025</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386</v>
      </c>
      <c r="AF80" s="32">
        <v>2</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5" t="s">
        <v>450</v>
      </c>
      <c r="D81" s="237"/>
      <c r="E81" s="240">
        <v>2.85</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386</v>
      </c>
      <c r="AF81" s="32">
        <v>2</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6" t="s">
        <v>451</v>
      </c>
      <c r="D82" s="238"/>
      <c r="E82" s="241">
        <v>104.60522</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386</v>
      </c>
      <c r="AF82" s="32">
        <v>3</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4" t="s">
        <v>452</v>
      </c>
      <c r="D83" s="237"/>
      <c r="E83" s="240"/>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453</v>
      </c>
      <c r="D84" s="236"/>
      <c r="E84" s="239">
        <v>-104.61</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386</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454</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377</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455</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379</v>
      </c>
      <c r="AF87" s="32"/>
      <c r="AG87" s="32"/>
      <c r="AH87" s="32"/>
      <c r="AI87" s="32"/>
      <c r="AJ87" s="32"/>
      <c r="AK87" s="32"/>
      <c r="AL87" s="32"/>
      <c r="AM87" s="32"/>
      <c r="AN87" s="32"/>
      <c r="AO87" s="32"/>
      <c r="AP87" s="32"/>
      <c r="AQ87" s="32"/>
      <c r="AR87" s="32"/>
      <c r="AS87" s="32"/>
      <c r="AT87" s="32"/>
      <c r="AU87" s="32"/>
      <c r="AV87" s="32"/>
      <c r="AW87" s="32"/>
      <c r="AX87" s="32"/>
      <c r="AY87" s="32"/>
      <c r="AZ87" s="235" t="str">
        <f>B87</f>
        <v>sypaninou z vhodných hornin tř. 1 - 4 nebo materiálem, uloženým ve vzdálenosti do 30 m od vnějšího kraje objektu, pro jakoukoliv míru zhutnění,</v>
      </c>
      <c r="BA87" s="32"/>
      <c r="BB87" s="32"/>
      <c r="BC87" s="32"/>
      <c r="BD87" s="32"/>
      <c r="BE87" s="32"/>
      <c r="BF87" s="32"/>
      <c r="BG87" s="32"/>
      <c r="BH87" s="32"/>
    </row>
    <row r="88" spans="1:60" outlineLevel="1" x14ac:dyDescent="0.2">
      <c r="A88" s="217">
        <v>13</v>
      </c>
      <c r="B88" s="176" t="s">
        <v>456</v>
      </c>
      <c r="C88" s="202" t="s">
        <v>457</v>
      </c>
      <c r="D88" s="181" t="s">
        <v>382</v>
      </c>
      <c r="E88" s="186">
        <v>113.51185</v>
      </c>
      <c r="F88" s="193"/>
      <c r="G88" s="194">
        <f>ROUND(E88*F88,2)</f>
        <v>0</v>
      </c>
      <c r="H88" s="194">
        <v>21</v>
      </c>
      <c r="I88" s="194">
        <f>G88*(1+H88/100)</f>
        <v>0</v>
      </c>
      <c r="J88" s="194">
        <v>0</v>
      </c>
      <c r="K88" s="194">
        <f>ROUND(E88*J88,2)</f>
        <v>0</v>
      </c>
      <c r="L88" s="194">
        <v>0</v>
      </c>
      <c r="M88" s="194">
        <f>ROUND(E88*L88,2)</f>
        <v>0</v>
      </c>
      <c r="N88" s="195" t="s">
        <v>383</v>
      </c>
      <c r="O88" s="221" t="s">
        <v>281</v>
      </c>
      <c r="P88" s="32"/>
      <c r="Q88" s="32"/>
      <c r="R88" s="32"/>
      <c r="S88" s="32"/>
      <c r="T88" s="32"/>
      <c r="U88" s="32"/>
      <c r="V88" s="32"/>
      <c r="W88" s="32"/>
      <c r="X88" s="32"/>
      <c r="Y88" s="32"/>
      <c r="Z88" s="32"/>
      <c r="AA88" s="32"/>
      <c r="AB88" s="32"/>
      <c r="AC88" s="32"/>
      <c r="AD88" s="32"/>
      <c r="AE88" s="32" t="s">
        <v>384</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458</v>
      </c>
      <c r="D89" s="236"/>
      <c r="E89" s="239"/>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386</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4" t="s">
        <v>444</v>
      </c>
      <c r="D90" s="237"/>
      <c r="E90" s="240"/>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5" t="s">
        <v>459</v>
      </c>
      <c r="D91" s="237"/>
      <c r="E91" s="240">
        <v>158.76</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386</v>
      </c>
      <c r="AF91" s="32">
        <v>2</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5" t="s">
        <v>460</v>
      </c>
      <c r="D92" s="237"/>
      <c r="E92" s="240">
        <v>86.173000000000002</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386</v>
      </c>
      <c r="AF92" s="32">
        <v>2</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6" t="s">
        <v>451</v>
      </c>
      <c r="D93" s="238"/>
      <c r="E93" s="241">
        <v>244.93299999999999</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386</v>
      </c>
      <c r="AF93" s="32">
        <v>3</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4" t="s">
        <v>452</v>
      </c>
      <c r="D94" s="237"/>
      <c r="E94" s="240"/>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461</v>
      </c>
      <c r="D95" s="236"/>
      <c r="E95" s="239">
        <v>90.624099999999999</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386</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4" t="s">
        <v>444</v>
      </c>
      <c r="D96" s="237"/>
      <c r="E96" s="240"/>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5" t="s">
        <v>462</v>
      </c>
      <c r="D97" s="237"/>
      <c r="E97" s="240">
        <v>65.7</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386</v>
      </c>
      <c r="AF97" s="32">
        <v>2</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45" t="s">
        <v>463</v>
      </c>
      <c r="D98" s="237"/>
      <c r="E98" s="240">
        <v>4.7</v>
      </c>
      <c r="F98" s="194"/>
      <c r="G98" s="194"/>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386</v>
      </c>
      <c r="AF98" s="32">
        <v>2</v>
      </c>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45" t="s">
        <v>464</v>
      </c>
      <c r="D99" s="237"/>
      <c r="E99" s="240">
        <v>4.8</v>
      </c>
      <c r="F99" s="194"/>
      <c r="G99" s="194"/>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386</v>
      </c>
      <c r="AF99" s="32">
        <v>2</v>
      </c>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5" t="s">
        <v>465</v>
      </c>
      <c r="D100" s="237"/>
      <c r="E100" s="240">
        <v>14.2</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386</v>
      </c>
      <c r="AF100" s="32">
        <v>2</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5" t="s">
        <v>466</v>
      </c>
      <c r="D101" s="237"/>
      <c r="E101" s="240">
        <v>8.1999999999999993</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386</v>
      </c>
      <c r="AF101" s="32">
        <v>2</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5" t="s">
        <v>467</v>
      </c>
      <c r="D102" s="237"/>
      <c r="E102" s="240">
        <v>28.2</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386</v>
      </c>
      <c r="AF102" s="32">
        <v>2</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5" t="s">
        <v>468</v>
      </c>
      <c r="D103" s="237"/>
      <c r="E103" s="240">
        <v>60.1</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386</v>
      </c>
      <c r="AF103" s="32">
        <v>2</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5" t="s">
        <v>469</v>
      </c>
      <c r="D104" s="237"/>
      <c r="E104" s="240">
        <v>28.8</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386</v>
      </c>
      <c r="AF104" s="32">
        <v>2</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45" t="s">
        <v>470</v>
      </c>
      <c r="D105" s="237"/>
      <c r="E105" s="240">
        <v>8.2424999999999997</v>
      </c>
      <c r="F105" s="194"/>
      <c r="G105" s="194"/>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386</v>
      </c>
      <c r="AF105" s="32">
        <v>2</v>
      </c>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45" t="s">
        <v>471</v>
      </c>
      <c r="D106" s="237"/>
      <c r="E106" s="240">
        <v>27.824999999999999</v>
      </c>
      <c r="F106" s="194"/>
      <c r="G106" s="194"/>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386</v>
      </c>
      <c r="AF106" s="32">
        <v>2</v>
      </c>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6" t="s">
        <v>451</v>
      </c>
      <c r="D107" s="238"/>
      <c r="E107" s="241">
        <v>250.76750000000001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386</v>
      </c>
      <c r="AF107" s="32">
        <v>3</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4" t="s">
        <v>452</v>
      </c>
      <c r="D108" s="237"/>
      <c r="E108" s="240"/>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472</v>
      </c>
      <c r="D109" s="236"/>
      <c r="E109" s="239">
        <v>16.69275</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386</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473</v>
      </c>
      <c r="D110" s="236"/>
      <c r="E110" s="239">
        <v>6.1950000000000003</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386</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7">
        <v>14</v>
      </c>
      <c r="B112" s="176" t="s">
        <v>474</v>
      </c>
      <c r="C112" s="202" t="s">
        <v>475</v>
      </c>
      <c r="D112" s="181" t="s">
        <v>382</v>
      </c>
      <c r="E112" s="186">
        <v>274.11360999999999</v>
      </c>
      <c r="F112" s="193"/>
      <c r="G112" s="194">
        <f>ROUND(E112*F112,2)</f>
        <v>0</v>
      </c>
      <c r="H112" s="194">
        <v>21</v>
      </c>
      <c r="I112" s="194">
        <f>G112*(1+H112/100)</f>
        <v>0</v>
      </c>
      <c r="J112" s="194">
        <v>0</v>
      </c>
      <c r="K112" s="194">
        <f>ROUND(E112*J112,2)</f>
        <v>0</v>
      </c>
      <c r="L112" s="194">
        <v>0</v>
      </c>
      <c r="M112" s="194">
        <f>ROUND(E112*L112,2)</f>
        <v>0</v>
      </c>
      <c r="N112" s="195"/>
      <c r="O112" s="221" t="s">
        <v>281</v>
      </c>
      <c r="P112" s="32"/>
      <c r="Q112" s="32"/>
      <c r="R112" s="32"/>
      <c r="S112" s="32"/>
      <c r="T112" s="32"/>
      <c r="U112" s="32"/>
      <c r="V112" s="32"/>
      <c r="W112" s="32"/>
      <c r="X112" s="32"/>
      <c r="Y112" s="32"/>
      <c r="Z112" s="32"/>
      <c r="AA112" s="32"/>
      <c r="AB112" s="32"/>
      <c r="AC112" s="32"/>
      <c r="AD112" s="32"/>
      <c r="AE112" s="32" t="s">
        <v>384</v>
      </c>
      <c r="AF112" s="32"/>
      <c r="AG112" s="32"/>
      <c r="AH112" s="32"/>
      <c r="AI112" s="32"/>
      <c r="AJ112" s="32"/>
      <c r="AK112" s="32"/>
      <c r="AL112" s="32"/>
      <c r="AM112" s="32">
        <v>21</v>
      </c>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15</v>
      </c>
      <c r="B114" s="176" t="s">
        <v>476</v>
      </c>
      <c r="C114" s="202" t="s">
        <v>477</v>
      </c>
      <c r="D114" s="181" t="s">
        <v>478</v>
      </c>
      <c r="E114" s="186">
        <v>43.612609999999997</v>
      </c>
      <c r="F114" s="193"/>
      <c r="G114" s="194">
        <f>ROUND(E114*F114,2)</f>
        <v>0</v>
      </c>
      <c r="H114" s="194">
        <v>21</v>
      </c>
      <c r="I114" s="194">
        <f>G114*(1+H114/100)</f>
        <v>0</v>
      </c>
      <c r="J114" s="194">
        <v>1</v>
      </c>
      <c r="K114" s="194">
        <f>ROUND(E114*J114,2)</f>
        <v>43.61</v>
      </c>
      <c r="L114" s="194">
        <v>0</v>
      </c>
      <c r="M114" s="194">
        <f>ROUND(E114*L114,2)</f>
        <v>0</v>
      </c>
      <c r="N114" s="195" t="s">
        <v>479</v>
      </c>
      <c r="O114" s="221" t="s">
        <v>281</v>
      </c>
      <c r="P114" s="32"/>
      <c r="Q114" s="32"/>
      <c r="R114" s="32"/>
      <c r="S114" s="32"/>
      <c r="T114" s="32"/>
      <c r="U114" s="32"/>
      <c r="V114" s="32"/>
      <c r="W114" s="32"/>
      <c r="X114" s="32"/>
      <c r="Y114" s="32"/>
      <c r="Z114" s="32"/>
      <c r="AA114" s="32"/>
      <c r="AB114" s="32"/>
      <c r="AC114" s="32"/>
      <c r="AD114" s="32"/>
      <c r="AE114" s="32" t="s">
        <v>480</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481</v>
      </c>
      <c r="D115" s="236"/>
      <c r="E115" s="239"/>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386</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4" t="s">
        <v>444</v>
      </c>
      <c r="D116" s="237"/>
      <c r="E116" s="240"/>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5" t="s">
        <v>462</v>
      </c>
      <c r="D117" s="237"/>
      <c r="E117" s="240">
        <v>65.7</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386</v>
      </c>
      <c r="AF117" s="32">
        <v>2</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5" t="s">
        <v>463</v>
      </c>
      <c r="D118" s="237"/>
      <c r="E118" s="240">
        <v>4.7</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386</v>
      </c>
      <c r="AF118" s="32">
        <v>2</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5" t="s">
        <v>464</v>
      </c>
      <c r="D119" s="237"/>
      <c r="E119" s="240">
        <v>4.8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386</v>
      </c>
      <c r="AF119" s="32">
        <v>2</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5" t="s">
        <v>465</v>
      </c>
      <c r="D120" s="237"/>
      <c r="E120" s="240">
        <v>14.2</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386</v>
      </c>
      <c r="AF120" s="32">
        <v>2</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5" t="s">
        <v>466</v>
      </c>
      <c r="D121" s="237"/>
      <c r="E121" s="240">
        <v>8.1999999999999993</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386</v>
      </c>
      <c r="AF121" s="32">
        <v>2</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5" t="s">
        <v>467</v>
      </c>
      <c r="D122" s="237"/>
      <c r="E122" s="240">
        <v>28.2</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386</v>
      </c>
      <c r="AF122" s="32">
        <v>2</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5" t="s">
        <v>468</v>
      </c>
      <c r="D123" s="237"/>
      <c r="E123" s="240">
        <v>60.1</v>
      </c>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386</v>
      </c>
      <c r="AF123" s="32">
        <v>2</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5" t="s">
        <v>469</v>
      </c>
      <c r="D124" s="237"/>
      <c r="E124" s="240">
        <v>28.8</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386</v>
      </c>
      <c r="AF124" s="32">
        <v>2</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5" t="s">
        <v>470</v>
      </c>
      <c r="D125" s="237"/>
      <c r="E125" s="240">
        <v>8.2424999999999997</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386</v>
      </c>
      <c r="AF125" s="32">
        <v>2</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5" t="s">
        <v>471</v>
      </c>
      <c r="D126" s="237"/>
      <c r="E126" s="240">
        <v>27.824999999999999</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386</v>
      </c>
      <c r="AF126" s="32">
        <v>2</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46" t="s">
        <v>451</v>
      </c>
      <c r="D127" s="238"/>
      <c r="E127" s="241">
        <v>250.76750000000001</v>
      </c>
      <c r="F127" s="194"/>
      <c r="G127" s="194"/>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386</v>
      </c>
      <c r="AF127" s="32">
        <v>3</v>
      </c>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44" t="s">
        <v>452</v>
      </c>
      <c r="D128" s="237"/>
      <c r="E128" s="240"/>
      <c r="F128" s="194"/>
      <c r="G128" s="194"/>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43" t="s">
        <v>482</v>
      </c>
      <c r="D129" s="236"/>
      <c r="E129" s="239">
        <v>31.808039999999998</v>
      </c>
      <c r="F129" s="194"/>
      <c r="G129" s="194"/>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386</v>
      </c>
      <c r="AF129" s="32">
        <v>0</v>
      </c>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43" t="s">
        <v>483</v>
      </c>
      <c r="D130" s="236"/>
      <c r="E130" s="239">
        <v>11.80457</v>
      </c>
      <c r="F130" s="194"/>
      <c r="G130" s="194"/>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386</v>
      </c>
      <c r="AF130" s="32">
        <v>0</v>
      </c>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x14ac:dyDescent="0.2">
      <c r="A132" s="216" t="s">
        <v>276</v>
      </c>
      <c r="B132" s="175" t="s">
        <v>70</v>
      </c>
      <c r="C132" s="201" t="s">
        <v>71</v>
      </c>
      <c r="D132" s="180"/>
      <c r="E132" s="185"/>
      <c r="F132" s="304">
        <f>SUM(G133:G148)</f>
        <v>0</v>
      </c>
      <c r="G132" s="305"/>
      <c r="H132" s="191"/>
      <c r="I132" s="191">
        <f>SUM(I133:I148)</f>
        <v>0</v>
      </c>
      <c r="J132" s="191"/>
      <c r="K132" s="191">
        <f>SUM(K133:K148)</f>
        <v>56.99</v>
      </c>
      <c r="L132" s="191"/>
      <c r="M132" s="191">
        <f>SUM(M133:M148)</f>
        <v>0</v>
      </c>
      <c r="N132" s="192"/>
      <c r="O132" s="220"/>
      <c r="AE132" t="s">
        <v>277</v>
      </c>
    </row>
    <row r="133" spans="1:60" outlineLevel="1" x14ac:dyDescent="0.2">
      <c r="A133" s="218"/>
      <c r="B133" s="318" t="s">
        <v>484</v>
      </c>
      <c r="C133" s="319"/>
      <c r="D133" s="320"/>
      <c r="E133" s="321"/>
      <c r="F133" s="322"/>
      <c r="G133" s="323"/>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16</v>
      </c>
      <c r="B134" s="176" t="s">
        <v>485</v>
      </c>
      <c r="C134" s="202" t="s">
        <v>486</v>
      </c>
      <c r="D134" s="181" t="s">
        <v>382</v>
      </c>
      <c r="E134" s="186">
        <v>26.382000000000001</v>
      </c>
      <c r="F134" s="193"/>
      <c r="G134" s="194">
        <f>ROUND(E134*F134,2)</f>
        <v>0</v>
      </c>
      <c r="H134" s="194">
        <v>21</v>
      </c>
      <c r="I134" s="194">
        <f>G134*(1+H134/100)</f>
        <v>0</v>
      </c>
      <c r="J134" s="194">
        <v>2.16</v>
      </c>
      <c r="K134" s="194">
        <f>ROUND(E134*J134,2)</f>
        <v>56.99</v>
      </c>
      <c r="L134" s="194">
        <v>0</v>
      </c>
      <c r="M134" s="194">
        <f>ROUND(E134*L134,2)</f>
        <v>0</v>
      </c>
      <c r="N134" s="195"/>
      <c r="O134" s="221" t="s">
        <v>281</v>
      </c>
      <c r="P134" s="32"/>
      <c r="Q134" s="32"/>
      <c r="R134" s="32"/>
      <c r="S134" s="32"/>
      <c r="T134" s="32"/>
      <c r="U134" s="32"/>
      <c r="V134" s="32"/>
      <c r="W134" s="32"/>
      <c r="X134" s="32"/>
      <c r="Y134" s="32"/>
      <c r="Z134" s="32"/>
      <c r="AA134" s="32"/>
      <c r="AB134" s="32"/>
      <c r="AC134" s="32"/>
      <c r="AD134" s="32"/>
      <c r="AE134" s="32" t="s">
        <v>397</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4" t="s">
        <v>444</v>
      </c>
      <c r="D135" s="237"/>
      <c r="E135" s="240"/>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45" t="s">
        <v>487</v>
      </c>
      <c r="D136" s="237"/>
      <c r="E136" s="240">
        <v>40.89</v>
      </c>
      <c r="F136" s="194"/>
      <c r="G136" s="194"/>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386</v>
      </c>
      <c r="AF136" s="32">
        <v>2</v>
      </c>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45" t="s">
        <v>488</v>
      </c>
      <c r="D137" s="237"/>
      <c r="E137" s="240">
        <v>2.82</v>
      </c>
      <c r="F137" s="194"/>
      <c r="G137" s="194"/>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386</v>
      </c>
      <c r="AF137" s="32">
        <v>2</v>
      </c>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5" t="s">
        <v>489</v>
      </c>
      <c r="D138" s="237"/>
      <c r="E138" s="240">
        <v>3.96</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386</v>
      </c>
      <c r="AF138" s="32">
        <v>2</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5" t="s">
        <v>490</v>
      </c>
      <c r="D139" s="237"/>
      <c r="E139" s="240">
        <v>8.7159999999999993</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386</v>
      </c>
      <c r="AF139" s="32">
        <v>2</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45" t="s">
        <v>491</v>
      </c>
      <c r="D140" s="237"/>
      <c r="E140" s="240">
        <v>5.1159999999999997</v>
      </c>
      <c r="F140" s="194"/>
      <c r="G140" s="194"/>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386</v>
      </c>
      <c r="AF140" s="32">
        <v>2</v>
      </c>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5" t="s">
        <v>492</v>
      </c>
      <c r="D141" s="237"/>
      <c r="E141" s="240">
        <v>17.507999999999999</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386</v>
      </c>
      <c r="AF141" s="32">
        <v>2</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45" t="s">
        <v>493</v>
      </c>
      <c r="D142" s="237"/>
      <c r="E142" s="240">
        <v>16.835999999999999</v>
      </c>
      <c r="F142" s="194"/>
      <c r="G142" s="194"/>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t="s">
        <v>386</v>
      </c>
      <c r="AF142" s="32">
        <v>2</v>
      </c>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5" t="s">
        <v>470</v>
      </c>
      <c r="D143" s="237"/>
      <c r="E143" s="240">
        <v>8.2424999999999997</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386</v>
      </c>
      <c r="AF143" s="32">
        <v>2</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45" t="s">
        <v>471</v>
      </c>
      <c r="D144" s="237"/>
      <c r="E144" s="240">
        <v>27.824999999999999</v>
      </c>
      <c r="F144" s="194"/>
      <c r="G144" s="194"/>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386</v>
      </c>
      <c r="AF144" s="32">
        <v>2</v>
      </c>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6" t="s">
        <v>451</v>
      </c>
      <c r="D145" s="238"/>
      <c r="E145" s="241">
        <v>131.9135</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386</v>
      </c>
      <c r="AF145" s="32">
        <v>3</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44" t="s">
        <v>452</v>
      </c>
      <c r="D146" s="237"/>
      <c r="E146" s="240"/>
      <c r="F146" s="194"/>
      <c r="G146" s="194"/>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494</v>
      </c>
      <c r="D147" s="236"/>
      <c r="E147" s="239">
        <v>26.382000000000001</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x14ac:dyDescent="0.2">
      <c r="A149" s="216" t="s">
        <v>276</v>
      </c>
      <c r="B149" s="175" t="s">
        <v>72</v>
      </c>
      <c r="C149" s="201" t="s">
        <v>73</v>
      </c>
      <c r="D149" s="180"/>
      <c r="E149" s="185"/>
      <c r="F149" s="304">
        <f>SUM(G150:G199)</f>
        <v>0</v>
      </c>
      <c r="G149" s="305"/>
      <c r="H149" s="191"/>
      <c r="I149" s="191">
        <f>SUM(I150:I199)</f>
        <v>0</v>
      </c>
      <c r="J149" s="191"/>
      <c r="K149" s="191">
        <f>SUM(K150:K199)</f>
        <v>122.66000000000003</v>
      </c>
      <c r="L149" s="191"/>
      <c r="M149" s="191">
        <f>SUM(M150:M199)</f>
        <v>0</v>
      </c>
      <c r="N149" s="192"/>
      <c r="O149" s="220"/>
      <c r="AE149" t="s">
        <v>277</v>
      </c>
    </row>
    <row r="150" spans="1:60" outlineLevel="1" x14ac:dyDescent="0.2">
      <c r="A150" s="218"/>
      <c r="B150" s="318" t="s">
        <v>495</v>
      </c>
      <c r="C150" s="319"/>
      <c r="D150" s="320"/>
      <c r="E150" s="321"/>
      <c r="F150" s="322"/>
      <c r="G150" s="323"/>
      <c r="H150" s="194"/>
      <c r="I150" s="194"/>
      <c r="J150" s="194"/>
      <c r="K150" s="194"/>
      <c r="L150" s="194"/>
      <c r="M150" s="194"/>
      <c r="N150" s="195"/>
      <c r="O150" s="221"/>
      <c r="P150" s="32"/>
      <c r="Q150" s="32"/>
      <c r="R150" s="32"/>
      <c r="S150" s="32"/>
      <c r="T150" s="32"/>
      <c r="U150" s="32"/>
      <c r="V150" s="32"/>
      <c r="W150" s="32"/>
      <c r="X150" s="32"/>
      <c r="Y150" s="32"/>
      <c r="Z150" s="32"/>
      <c r="AA150" s="32"/>
      <c r="AB150" s="32"/>
      <c r="AC150" s="32">
        <v>0</v>
      </c>
      <c r="AD150" s="32"/>
      <c r="AE150" s="32" t="s">
        <v>377</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17</v>
      </c>
      <c r="B151" s="176" t="s">
        <v>496</v>
      </c>
      <c r="C151" s="202" t="s">
        <v>497</v>
      </c>
      <c r="D151" s="181" t="s">
        <v>498</v>
      </c>
      <c r="E151" s="186">
        <v>53</v>
      </c>
      <c r="F151" s="193"/>
      <c r="G151" s="194">
        <f>ROUND(E151*F151,2)</f>
        <v>0</v>
      </c>
      <c r="H151" s="194">
        <v>21</v>
      </c>
      <c r="I151" s="194">
        <f>G151*(1+H151/100)</f>
        <v>0</v>
      </c>
      <c r="J151" s="194">
        <v>0.22627</v>
      </c>
      <c r="K151" s="194">
        <f>ROUND(E151*J151,2)</f>
        <v>11.99</v>
      </c>
      <c r="L151" s="194">
        <v>0</v>
      </c>
      <c r="M151" s="194">
        <f>ROUND(E151*L151,2)</f>
        <v>0</v>
      </c>
      <c r="N151" s="195"/>
      <c r="O151" s="221" t="s">
        <v>281</v>
      </c>
      <c r="P151" s="32"/>
      <c r="Q151" s="32"/>
      <c r="R151" s="32"/>
      <c r="S151" s="32"/>
      <c r="T151" s="32"/>
      <c r="U151" s="32"/>
      <c r="V151" s="32"/>
      <c r="W151" s="32"/>
      <c r="X151" s="32"/>
      <c r="Y151" s="32"/>
      <c r="Z151" s="32"/>
      <c r="AA151" s="32"/>
      <c r="AB151" s="32"/>
      <c r="AC151" s="32"/>
      <c r="AD151" s="32"/>
      <c r="AE151" s="32" t="s">
        <v>397</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3" t="s">
        <v>100</v>
      </c>
      <c r="D152" s="236"/>
      <c r="E152" s="239">
        <v>53</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386</v>
      </c>
      <c r="AF152" s="32">
        <v>0</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18</v>
      </c>
      <c r="B154" s="176" t="s">
        <v>499</v>
      </c>
      <c r="C154" s="202" t="s">
        <v>500</v>
      </c>
      <c r="D154" s="181" t="s">
        <v>501</v>
      </c>
      <c r="E154" s="186">
        <v>1</v>
      </c>
      <c r="F154" s="193"/>
      <c r="G154" s="194">
        <f>ROUND(E154*F154,2)</f>
        <v>0</v>
      </c>
      <c r="H154" s="194">
        <v>21</v>
      </c>
      <c r="I154" s="194">
        <f>G154*(1+H154/100)</f>
        <v>0</v>
      </c>
      <c r="J154" s="194">
        <v>1.57</v>
      </c>
      <c r="K154" s="194">
        <f>ROUND(E154*J154,2)</f>
        <v>1.57</v>
      </c>
      <c r="L154" s="194">
        <v>0</v>
      </c>
      <c r="M154" s="194">
        <f>ROUND(E154*L154,2)</f>
        <v>0</v>
      </c>
      <c r="N154" s="195"/>
      <c r="O154" s="221" t="s">
        <v>295</v>
      </c>
      <c r="P154" s="32"/>
      <c r="Q154" s="32"/>
      <c r="R154" s="32"/>
      <c r="S154" s="32"/>
      <c r="T154" s="32"/>
      <c r="U154" s="32"/>
      <c r="V154" s="32"/>
      <c r="W154" s="32"/>
      <c r="X154" s="32"/>
      <c r="Y154" s="32"/>
      <c r="Z154" s="32"/>
      <c r="AA154" s="32"/>
      <c r="AB154" s="32"/>
      <c r="AC154" s="32"/>
      <c r="AD154" s="32"/>
      <c r="AE154" s="32" t="s">
        <v>502</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19</v>
      </c>
      <c r="B156" s="176" t="s">
        <v>503</v>
      </c>
      <c r="C156" s="202" t="s">
        <v>504</v>
      </c>
      <c r="D156" s="181" t="s">
        <v>501</v>
      </c>
      <c r="E156" s="186">
        <v>4</v>
      </c>
      <c r="F156" s="193"/>
      <c r="G156" s="194">
        <f>ROUND(E156*F156,2)</f>
        <v>0</v>
      </c>
      <c r="H156" s="194">
        <v>21</v>
      </c>
      <c r="I156" s="194">
        <f>G156*(1+H156/100)</f>
        <v>0</v>
      </c>
      <c r="J156" s="194">
        <v>2.85</v>
      </c>
      <c r="K156" s="194">
        <f>ROUND(E156*J156,2)</f>
        <v>11.4</v>
      </c>
      <c r="L156" s="194">
        <v>0</v>
      </c>
      <c r="M156" s="194">
        <f>ROUND(E156*L156,2)</f>
        <v>0</v>
      </c>
      <c r="N156" s="195"/>
      <c r="O156" s="221" t="s">
        <v>295</v>
      </c>
      <c r="P156" s="32"/>
      <c r="Q156" s="32"/>
      <c r="R156" s="32"/>
      <c r="S156" s="32"/>
      <c r="T156" s="32"/>
      <c r="U156" s="32"/>
      <c r="V156" s="32"/>
      <c r="W156" s="32"/>
      <c r="X156" s="32"/>
      <c r="Y156" s="32"/>
      <c r="Z156" s="32"/>
      <c r="AA156" s="32"/>
      <c r="AB156" s="32"/>
      <c r="AC156" s="32"/>
      <c r="AD156" s="32"/>
      <c r="AE156" s="32" t="s">
        <v>480</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20</v>
      </c>
      <c r="B158" s="176" t="s">
        <v>505</v>
      </c>
      <c r="C158" s="202" t="s">
        <v>506</v>
      </c>
      <c r="D158" s="181" t="s">
        <v>501</v>
      </c>
      <c r="E158" s="186">
        <v>1</v>
      </c>
      <c r="F158" s="193"/>
      <c r="G158" s="194">
        <f>ROUND(E158*F158,2)</f>
        <v>0</v>
      </c>
      <c r="H158" s="194">
        <v>21</v>
      </c>
      <c r="I158" s="194">
        <f>G158*(1+H158/100)</f>
        <v>0</v>
      </c>
      <c r="J158" s="194">
        <v>2.98</v>
      </c>
      <c r="K158" s="194">
        <f>ROUND(E158*J158,2)</f>
        <v>2.98</v>
      </c>
      <c r="L158" s="194">
        <v>0</v>
      </c>
      <c r="M158" s="194">
        <f>ROUND(E158*L158,2)</f>
        <v>0</v>
      </c>
      <c r="N158" s="195"/>
      <c r="O158" s="221" t="s">
        <v>295</v>
      </c>
      <c r="P158" s="32"/>
      <c r="Q158" s="32"/>
      <c r="R158" s="32"/>
      <c r="S158" s="32"/>
      <c r="T158" s="32"/>
      <c r="U158" s="32"/>
      <c r="V158" s="32"/>
      <c r="W158" s="32"/>
      <c r="X158" s="32"/>
      <c r="Y158" s="32"/>
      <c r="Z158" s="32"/>
      <c r="AA158" s="32"/>
      <c r="AB158" s="32"/>
      <c r="AC158" s="32"/>
      <c r="AD158" s="32"/>
      <c r="AE158" s="32" t="s">
        <v>480</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21</v>
      </c>
      <c r="B160" s="176" t="s">
        <v>507</v>
      </c>
      <c r="C160" s="202" t="s">
        <v>508</v>
      </c>
      <c r="D160" s="181" t="s">
        <v>501</v>
      </c>
      <c r="E160" s="186">
        <v>1</v>
      </c>
      <c r="F160" s="193"/>
      <c r="G160" s="194">
        <f>ROUND(E160*F160,2)</f>
        <v>0</v>
      </c>
      <c r="H160" s="194">
        <v>21</v>
      </c>
      <c r="I160" s="194">
        <f>G160*(1+H160/100)</f>
        <v>0</v>
      </c>
      <c r="J160" s="194">
        <v>2.97</v>
      </c>
      <c r="K160" s="194">
        <f>ROUND(E160*J160,2)</f>
        <v>2.97</v>
      </c>
      <c r="L160" s="194">
        <v>0</v>
      </c>
      <c r="M160" s="194">
        <f>ROUND(E160*L160,2)</f>
        <v>0</v>
      </c>
      <c r="N160" s="195"/>
      <c r="O160" s="221" t="s">
        <v>295</v>
      </c>
      <c r="P160" s="32"/>
      <c r="Q160" s="32"/>
      <c r="R160" s="32"/>
      <c r="S160" s="32"/>
      <c r="T160" s="32"/>
      <c r="U160" s="32"/>
      <c r="V160" s="32"/>
      <c r="W160" s="32"/>
      <c r="X160" s="32"/>
      <c r="Y160" s="32"/>
      <c r="Z160" s="32"/>
      <c r="AA160" s="32"/>
      <c r="AB160" s="32"/>
      <c r="AC160" s="32"/>
      <c r="AD160" s="32"/>
      <c r="AE160" s="32" t="s">
        <v>480</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7">
        <v>22</v>
      </c>
      <c r="B162" s="176" t="s">
        <v>509</v>
      </c>
      <c r="C162" s="202" t="s">
        <v>506</v>
      </c>
      <c r="D162" s="181" t="s">
        <v>501</v>
      </c>
      <c r="E162" s="186">
        <v>2</v>
      </c>
      <c r="F162" s="193"/>
      <c r="G162" s="194">
        <f>ROUND(E162*F162,2)</f>
        <v>0</v>
      </c>
      <c r="H162" s="194">
        <v>21</v>
      </c>
      <c r="I162" s="194">
        <f>G162*(1+H162/100)</f>
        <v>0</v>
      </c>
      <c r="J162" s="194">
        <v>2.89</v>
      </c>
      <c r="K162" s="194">
        <f>ROUND(E162*J162,2)</f>
        <v>5.78</v>
      </c>
      <c r="L162" s="194">
        <v>0</v>
      </c>
      <c r="M162" s="194">
        <f>ROUND(E162*L162,2)</f>
        <v>0</v>
      </c>
      <c r="N162" s="195"/>
      <c r="O162" s="221" t="s">
        <v>295</v>
      </c>
      <c r="P162" s="32"/>
      <c r="Q162" s="32"/>
      <c r="R162" s="32"/>
      <c r="S162" s="32"/>
      <c r="T162" s="32"/>
      <c r="U162" s="32"/>
      <c r="V162" s="32"/>
      <c r="W162" s="32"/>
      <c r="X162" s="32"/>
      <c r="Y162" s="32"/>
      <c r="Z162" s="32"/>
      <c r="AA162" s="32"/>
      <c r="AB162" s="32"/>
      <c r="AC162" s="32"/>
      <c r="AD162" s="32"/>
      <c r="AE162" s="32" t="s">
        <v>480</v>
      </c>
      <c r="AF162" s="32"/>
      <c r="AG162" s="32"/>
      <c r="AH162" s="32"/>
      <c r="AI162" s="32"/>
      <c r="AJ162" s="32"/>
      <c r="AK162" s="32"/>
      <c r="AL162" s="32"/>
      <c r="AM162" s="32">
        <v>21</v>
      </c>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23</v>
      </c>
      <c r="B164" s="176" t="s">
        <v>510</v>
      </c>
      <c r="C164" s="202" t="s">
        <v>511</v>
      </c>
      <c r="D164" s="181" t="s">
        <v>501</v>
      </c>
      <c r="E164" s="186">
        <v>4</v>
      </c>
      <c r="F164" s="193"/>
      <c r="G164" s="194">
        <f>ROUND(E164*F164,2)</f>
        <v>0</v>
      </c>
      <c r="H164" s="194">
        <v>21</v>
      </c>
      <c r="I164" s="194">
        <f>G164*(1+H164/100)</f>
        <v>0</v>
      </c>
      <c r="J164" s="194">
        <v>3.14</v>
      </c>
      <c r="K164" s="194">
        <f>ROUND(E164*J164,2)</f>
        <v>12.56</v>
      </c>
      <c r="L164" s="194">
        <v>0</v>
      </c>
      <c r="M164" s="194">
        <f>ROUND(E164*L164,2)</f>
        <v>0</v>
      </c>
      <c r="N164" s="195"/>
      <c r="O164" s="221" t="s">
        <v>295</v>
      </c>
      <c r="P164" s="32"/>
      <c r="Q164" s="32"/>
      <c r="R164" s="32"/>
      <c r="S164" s="32"/>
      <c r="T164" s="32"/>
      <c r="U164" s="32"/>
      <c r="V164" s="32"/>
      <c r="W164" s="32"/>
      <c r="X164" s="32"/>
      <c r="Y164" s="32"/>
      <c r="Z164" s="32"/>
      <c r="AA164" s="32"/>
      <c r="AB164" s="32"/>
      <c r="AC164" s="32"/>
      <c r="AD164" s="32"/>
      <c r="AE164" s="32" t="s">
        <v>480</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7">
        <v>24</v>
      </c>
      <c r="B166" s="176" t="s">
        <v>512</v>
      </c>
      <c r="C166" s="202" t="s">
        <v>513</v>
      </c>
      <c r="D166" s="181" t="s">
        <v>501</v>
      </c>
      <c r="E166" s="186">
        <v>2</v>
      </c>
      <c r="F166" s="193"/>
      <c r="G166" s="194">
        <f>ROUND(E166*F166,2)</f>
        <v>0</v>
      </c>
      <c r="H166" s="194">
        <v>21</v>
      </c>
      <c r="I166" s="194">
        <f>G166*(1+H166/100)</f>
        <v>0</v>
      </c>
      <c r="J166" s="194">
        <v>2.36</v>
      </c>
      <c r="K166" s="194">
        <f>ROUND(E166*J166,2)</f>
        <v>4.72</v>
      </c>
      <c r="L166" s="194">
        <v>0</v>
      </c>
      <c r="M166" s="194">
        <f>ROUND(E166*L166,2)</f>
        <v>0</v>
      </c>
      <c r="N166" s="195"/>
      <c r="O166" s="221" t="s">
        <v>295</v>
      </c>
      <c r="P166" s="32"/>
      <c r="Q166" s="32"/>
      <c r="R166" s="32"/>
      <c r="S166" s="32"/>
      <c r="T166" s="32"/>
      <c r="U166" s="32"/>
      <c r="V166" s="32"/>
      <c r="W166" s="32"/>
      <c r="X166" s="32"/>
      <c r="Y166" s="32"/>
      <c r="Z166" s="32"/>
      <c r="AA166" s="32"/>
      <c r="AB166" s="32"/>
      <c r="AC166" s="32"/>
      <c r="AD166" s="32"/>
      <c r="AE166" s="32" t="s">
        <v>480</v>
      </c>
      <c r="AF166" s="32"/>
      <c r="AG166" s="32"/>
      <c r="AH166" s="32"/>
      <c r="AI166" s="32"/>
      <c r="AJ166" s="32"/>
      <c r="AK166" s="32"/>
      <c r="AL166" s="32"/>
      <c r="AM166" s="32">
        <v>21</v>
      </c>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25</v>
      </c>
      <c r="B168" s="176" t="s">
        <v>514</v>
      </c>
      <c r="C168" s="202" t="s">
        <v>515</v>
      </c>
      <c r="D168" s="181" t="s">
        <v>501</v>
      </c>
      <c r="E168" s="186">
        <v>2</v>
      </c>
      <c r="F168" s="193"/>
      <c r="G168" s="194">
        <f>ROUND(E168*F168,2)</f>
        <v>0</v>
      </c>
      <c r="H168" s="194">
        <v>21</v>
      </c>
      <c r="I168" s="194">
        <f>G168*(1+H168/100)</f>
        <v>0</v>
      </c>
      <c r="J168" s="194">
        <v>1.53</v>
      </c>
      <c r="K168" s="194">
        <f>ROUND(E168*J168,2)</f>
        <v>3.06</v>
      </c>
      <c r="L168" s="194">
        <v>0</v>
      </c>
      <c r="M168" s="194">
        <f>ROUND(E168*L168,2)</f>
        <v>0</v>
      </c>
      <c r="N168" s="195"/>
      <c r="O168" s="221" t="s">
        <v>295</v>
      </c>
      <c r="P168" s="32"/>
      <c r="Q168" s="32"/>
      <c r="R168" s="32"/>
      <c r="S168" s="32"/>
      <c r="T168" s="32"/>
      <c r="U168" s="32"/>
      <c r="V168" s="32"/>
      <c r="W168" s="32"/>
      <c r="X168" s="32"/>
      <c r="Y168" s="32"/>
      <c r="Z168" s="32"/>
      <c r="AA168" s="32"/>
      <c r="AB168" s="32"/>
      <c r="AC168" s="32"/>
      <c r="AD168" s="32"/>
      <c r="AE168" s="32" t="s">
        <v>480</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26</v>
      </c>
      <c r="B170" s="176" t="s">
        <v>516</v>
      </c>
      <c r="C170" s="202" t="s">
        <v>504</v>
      </c>
      <c r="D170" s="181" t="s">
        <v>501</v>
      </c>
      <c r="E170" s="186">
        <v>1</v>
      </c>
      <c r="F170" s="193"/>
      <c r="G170" s="194">
        <f>ROUND(E170*F170,2)</f>
        <v>0</v>
      </c>
      <c r="H170" s="194">
        <v>21</v>
      </c>
      <c r="I170" s="194">
        <f>G170*(1+H170/100)</f>
        <v>0</v>
      </c>
      <c r="J170" s="194">
        <v>2.84</v>
      </c>
      <c r="K170" s="194">
        <f>ROUND(E170*J170,2)</f>
        <v>2.84</v>
      </c>
      <c r="L170" s="194">
        <v>0</v>
      </c>
      <c r="M170" s="194">
        <f>ROUND(E170*L170,2)</f>
        <v>0</v>
      </c>
      <c r="N170" s="195"/>
      <c r="O170" s="221" t="s">
        <v>295</v>
      </c>
      <c r="P170" s="32"/>
      <c r="Q170" s="32"/>
      <c r="R170" s="32"/>
      <c r="S170" s="32"/>
      <c r="T170" s="32"/>
      <c r="U170" s="32"/>
      <c r="V170" s="32"/>
      <c r="W170" s="32"/>
      <c r="X170" s="32"/>
      <c r="Y170" s="32"/>
      <c r="Z170" s="32"/>
      <c r="AA170" s="32"/>
      <c r="AB170" s="32"/>
      <c r="AC170" s="32"/>
      <c r="AD170" s="32"/>
      <c r="AE170" s="32" t="s">
        <v>480</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27</v>
      </c>
      <c r="B172" s="176" t="s">
        <v>517</v>
      </c>
      <c r="C172" s="202" t="s">
        <v>504</v>
      </c>
      <c r="D172" s="181" t="s">
        <v>501</v>
      </c>
      <c r="E172" s="186">
        <v>1</v>
      </c>
      <c r="F172" s="193"/>
      <c r="G172" s="194">
        <f>ROUND(E172*F172,2)</f>
        <v>0</v>
      </c>
      <c r="H172" s="194">
        <v>21</v>
      </c>
      <c r="I172" s="194">
        <f>G172*(1+H172/100)</f>
        <v>0</v>
      </c>
      <c r="J172" s="194">
        <v>2.84</v>
      </c>
      <c r="K172" s="194">
        <f>ROUND(E172*J172,2)</f>
        <v>2.84</v>
      </c>
      <c r="L172" s="194">
        <v>0</v>
      </c>
      <c r="M172" s="194">
        <f>ROUND(E172*L172,2)</f>
        <v>0</v>
      </c>
      <c r="N172" s="195"/>
      <c r="O172" s="221" t="s">
        <v>295</v>
      </c>
      <c r="P172" s="32"/>
      <c r="Q172" s="32"/>
      <c r="R172" s="32"/>
      <c r="S172" s="32"/>
      <c r="T172" s="32"/>
      <c r="U172" s="32"/>
      <c r="V172" s="32"/>
      <c r="W172" s="32"/>
      <c r="X172" s="32"/>
      <c r="Y172" s="32"/>
      <c r="Z172" s="32"/>
      <c r="AA172" s="32"/>
      <c r="AB172" s="32"/>
      <c r="AC172" s="32"/>
      <c r="AD172" s="32"/>
      <c r="AE172" s="32" t="s">
        <v>480</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28</v>
      </c>
      <c r="B174" s="176" t="s">
        <v>518</v>
      </c>
      <c r="C174" s="202" t="s">
        <v>515</v>
      </c>
      <c r="D174" s="181" t="s">
        <v>501</v>
      </c>
      <c r="E174" s="186">
        <v>14</v>
      </c>
      <c r="F174" s="193"/>
      <c r="G174" s="194">
        <f>ROUND(E174*F174,2)</f>
        <v>0</v>
      </c>
      <c r="H174" s="194">
        <v>21</v>
      </c>
      <c r="I174" s="194">
        <f>G174*(1+H174/100)</f>
        <v>0</v>
      </c>
      <c r="J174" s="194">
        <v>1.53</v>
      </c>
      <c r="K174" s="194">
        <f>ROUND(E174*J174,2)</f>
        <v>21.42</v>
      </c>
      <c r="L174" s="194">
        <v>0</v>
      </c>
      <c r="M174" s="194">
        <f>ROUND(E174*L174,2)</f>
        <v>0</v>
      </c>
      <c r="N174" s="195"/>
      <c r="O174" s="221" t="s">
        <v>295</v>
      </c>
      <c r="P174" s="32"/>
      <c r="Q174" s="32"/>
      <c r="R174" s="32"/>
      <c r="S174" s="32"/>
      <c r="T174" s="32"/>
      <c r="U174" s="32"/>
      <c r="V174" s="32"/>
      <c r="W174" s="32"/>
      <c r="X174" s="32"/>
      <c r="Y174" s="32"/>
      <c r="Z174" s="32"/>
      <c r="AA174" s="32"/>
      <c r="AB174" s="32"/>
      <c r="AC174" s="32"/>
      <c r="AD174" s="32"/>
      <c r="AE174" s="32" t="s">
        <v>480</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29</v>
      </c>
      <c r="B176" s="176" t="s">
        <v>519</v>
      </c>
      <c r="C176" s="202" t="s">
        <v>520</v>
      </c>
      <c r="D176" s="181" t="s">
        <v>501</v>
      </c>
      <c r="E176" s="186">
        <v>1</v>
      </c>
      <c r="F176" s="193"/>
      <c r="G176" s="194">
        <f>ROUND(E176*F176,2)</f>
        <v>0</v>
      </c>
      <c r="H176" s="194">
        <v>21</v>
      </c>
      <c r="I176" s="194">
        <f>G176*(1+H176/100)</f>
        <v>0</v>
      </c>
      <c r="J176" s="194">
        <v>2.94</v>
      </c>
      <c r="K176" s="194">
        <f>ROUND(E176*J176,2)</f>
        <v>2.94</v>
      </c>
      <c r="L176" s="194">
        <v>0</v>
      </c>
      <c r="M176" s="194">
        <f>ROUND(E176*L176,2)</f>
        <v>0</v>
      </c>
      <c r="N176" s="195"/>
      <c r="O176" s="221" t="s">
        <v>295</v>
      </c>
      <c r="P176" s="32"/>
      <c r="Q176" s="32"/>
      <c r="R176" s="32"/>
      <c r="S176" s="32"/>
      <c r="T176" s="32"/>
      <c r="U176" s="32"/>
      <c r="V176" s="32"/>
      <c r="W176" s="32"/>
      <c r="X176" s="32"/>
      <c r="Y176" s="32"/>
      <c r="Z176" s="32"/>
      <c r="AA176" s="32"/>
      <c r="AB176" s="32"/>
      <c r="AC176" s="32"/>
      <c r="AD176" s="32"/>
      <c r="AE176" s="32" t="s">
        <v>480</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93"/>
      <c r="D177" s="294"/>
      <c r="E177" s="295"/>
      <c r="F177" s="296"/>
      <c r="G177" s="29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30</v>
      </c>
      <c r="B178" s="176" t="s">
        <v>521</v>
      </c>
      <c r="C178" s="202" t="s">
        <v>513</v>
      </c>
      <c r="D178" s="181" t="s">
        <v>501</v>
      </c>
      <c r="E178" s="186">
        <v>3</v>
      </c>
      <c r="F178" s="193"/>
      <c r="G178" s="194">
        <f>ROUND(E178*F178,2)</f>
        <v>0</v>
      </c>
      <c r="H178" s="194">
        <v>21</v>
      </c>
      <c r="I178" s="194">
        <f>G178*(1+H178/100)</f>
        <v>0</v>
      </c>
      <c r="J178" s="194">
        <v>2.4300000000000002</v>
      </c>
      <c r="K178" s="194">
        <f>ROUND(E178*J178,2)</f>
        <v>7.29</v>
      </c>
      <c r="L178" s="194">
        <v>0</v>
      </c>
      <c r="M178" s="194">
        <f>ROUND(E178*L178,2)</f>
        <v>0</v>
      </c>
      <c r="N178" s="195"/>
      <c r="O178" s="221" t="s">
        <v>295</v>
      </c>
      <c r="P178" s="32"/>
      <c r="Q178" s="32"/>
      <c r="R178" s="32"/>
      <c r="S178" s="32"/>
      <c r="T178" s="32"/>
      <c r="U178" s="32"/>
      <c r="V178" s="32"/>
      <c r="W178" s="32"/>
      <c r="X178" s="32"/>
      <c r="Y178" s="32"/>
      <c r="Z178" s="32"/>
      <c r="AA178" s="32"/>
      <c r="AB178" s="32"/>
      <c r="AC178" s="32"/>
      <c r="AD178" s="32"/>
      <c r="AE178" s="32" t="s">
        <v>480</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31</v>
      </c>
      <c r="B180" s="176" t="s">
        <v>522</v>
      </c>
      <c r="C180" s="202" t="s">
        <v>500</v>
      </c>
      <c r="D180" s="181" t="s">
        <v>501</v>
      </c>
      <c r="E180" s="186">
        <v>1</v>
      </c>
      <c r="F180" s="193"/>
      <c r="G180" s="194">
        <f>ROUND(E180*F180,2)</f>
        <v>0</v>
      </c>
      <c r="H180" s="194">
        <v>21</v>
      </c>
      <c r="I180" s="194">
        <f>G180*(1+H180/100)</f>
        <v>0</v>
      </c>
      <c r="J180" s="194">
        <v>1.57</v>
      </c>
      <c r="K180" s="194">
        <f>ROUND(E180*J180,2)</f>
        <v>1.57</v>
      </c>
      <c r="L180" s="194">
        <v>0</v>
      </c>
      <c r="M180" s="194">
        <f>ROUND(E180*L180,2)</f>
        <v>0</v>
      </c>
      <c r="N180" s="195"/>
      <c r="O180" s="221" t="s">
        <v>295</v>
      </c>
      <c r="P180" s="32"/>
      <c r="Q180" s="32"/>
      <c r="R180" s="32"/>
      <c r="S180" s="32"/>
      <c r="T180" s="32"/>
      <c r="U180" s="32"/>
      <c r="V180" s="32"/>
      <c r="W180" s="32"/>
      <c r="X180" s="32"/>
      <c r="Y180" s="32"/>
      <c r="Z180" s="32"/>
      <c r="AA180" s="32"/>
      <c r="AB180" s="32"/>
      <c r="AC180" s="32"/>
      <c r="AD180" s="32"/>
      <c r="AE180" s="32" t="s">
        <v>523</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32</v>
      </c>
      <c r="B182" s="176" t="s">
        <v>524</v>
      </c>
      <c r="C182" s="202" t="s">
        <v>515</v>
      </c>
      <c r="D182" s="181" t="s">
        <v>501</v>
      </c>
      <c r="E182" s="186">
        <v>3</v>
      </c>
      <c r="F182" s="193"/>
      <c r="G182" s="194">
        <f>ROUND(E182*F182,2)</f>
        <v>0</v>
      </c>
      <c r="H182" s="194">
        <v>21</v>
      </c>
      <c r="I182" s="194">
        <f>G182*(1+H182/100)</f>
        <v>0</v>
      </c>
      <c r="J182" s="194">
        <v>1.64</v>
      </c>
      <c r="K182" s="194">
        <f>ROUND(E182*J182,2)</f>
        <v>4.92</v>
      </c>
      <c r="L182" s="194">
        <v>0</v>
      </c>
      <c r="M182" s="194">
        <f>ROUND(E182*L182,2)</f>
        <v>0</v>
      </c>
      <c r="N182" s="195"/>
      <c r="O182" s="221" t="s">
        <v>295</v>
      </c>
      <c r="P182" s="32"/>
      <c r="Q182" s="32"/>
      <c r="R182" s="32"/>
      <c r="S182" s="32"/>
      <c r="T182" s="32"/>
      <c r="U182" s="32"/>
      <c r="V182" s="32"/>
      <c r="W182" s="32"/>
      <c r="X182" s="32"/>
      <c r="Y182" s="32"/>
      <c r="Z182" s="32"/>
      <c r="AA182" s="32"/>
      <c r="AB182" s="32"/>
      <c r="AC182" s="32"/>
      <c r="AD182" s="32"/>
      <c r="AE182" s="32" t="s">
        <v>480</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33</v>
      </c>
      <c r="B184" s="176" t="s">
        <v>525</v>
      </c>
      <c r="C184" s="202" t="s">
        <v>526</v>
      </c>
      <c r="D184" s="181" t="s">
        <v>501</v>
      </c>
      <c r="E184" s="186">
        <v>1</v>
      </c>
      <c r="F184" s="193"/>
      <c r="G184" s="194">
        <f>ROUND(E184*F184,2)</f>
        <v>0</v>
      </c>
      <c r="H184" s="194">
        <v>21</v>
      </c>
      <c r="I184" s="194">
        <f>G184*(1+H184/100)</f>
        <v>0</v>
      </c>
      <c r="J184" s="194">
        <v>2.9</v>
      </c>
      <c r="K184" s="194">
        <f>ROUND(E184*J184,2)</f>
        <v>2.9</v>
      </c>
      <c r="L184" s="194">
        <v>0</v>
      </c>
      <c r="M184" s="194">
        <f>ROUND(E184*L184,2)</f>
        <v>0</v>
      </c>
      <c r="N184" s="195"/>
      <c r="O184" s="221" t="s">
        <v>295</v>
      </c>
      <c r="P184" s="32"/>
      <c r="Q184" s="32"/>
      <c r="R184" s="32"/>
      <c r="S184" s="32"/>
      <c r="T184" s="32"/>
      <c r="U184" s="32"/>
      <c r="V184" s="32"/>
      <c r="W184" s="32"/>
      <c r="X184" s="32"/>
      <c r="Y184" s="32"/>
      <c r="Z184" s="32"/>
      <c r="AA184" s="32"/>
      <c r="AB184" s="32"/>
      <c r="AC184" s="32"/>
      <c r="AD184" s="32"/>
      <c r="AE184" s="32" t="s">
        <v>480</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34</v>
      </c>
      <c r="B186" s="176" t="s">
        <v>527</v>
      </c>
      <c r="C186" s="202" t="s">
        <v>500</v>
      </c>
      <c r="D186" s="181" t="s">
        <v>501</v>
      </c>
      <c r="E186" s="186">
        <v>1</v>
      </c>
      <c r="F186" s="193"/>
      <c r="G186" s="194">
        <f>ROUND(E186*F186,2)</f>
        <v>0</v>
      </c>
      <c r="H186" s="194">
        <v>21</v>
      </c>
      <c r="I186" s="194">
        <f>G186*(1+H186/100)</f>
        <v>0</v>
      </c>
      <c r="J186" s="194">
        <v>1.54</v>
      </c>
      <c r="K186" s="194">
        <f>ROUND(E186*J186,2)</f>
        <v>1.54</v>
      </c>
      <c r="L186" s="194">
        <v>0</v>
      </c>
      <c r="M186" s="194">
        <f>ROUND(E186*L186,2)</f>
        <v>0</v>
      </c>
      <c r="N186" s="195"/>
      <c r="O186" s="221" t="s">
        <v>295</v>
      </c>
      <c r="P186" s="32"/>
      <c r="Q186" s="32"/>
      <c r="R186" s="32"/>
      <c r="S186" s="32"/>
      <c r="T186" s="32"/>
      <c r="U186" s="32"/>
      <c r="V186" s="32"/>
      <c r="W186" s="32"/>
      <c r="X186" s="32"/>
      <c r="Y186" s="32"/>
      <c r="Z186" s="32"/>
      <c r="AA186" s="32"/>
      <c r="AB186" s="32"/>
      <c r="AC186" s="32"/>
      <c r="AD186" s="32"/>
      <c r="AE186" s="32" t="s">
        <v>523</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7">
        <v>35</v>
      </c>
      <c r="B188" s="176" t="s">
        <v>528</v>
      </c>
      <c r="C188" s="202" t="s">
        <v>515</v>
      </c>
      <c r="D188" s="181" t="s">
        <v>501</v>
      </c>
      <c r="E188" s="186">
        <v>3</v>
      </c>
      <c r="F188" s="193"/>
      <c r="G188" s="194">
        <f>ROUND(E188*F188,2)</f>
        <v>0</v>
      </c>
      <c r="H188" s="194">
        <v>21</v>
      </c>
      <c r="I188" s="194">
        <f>G188*(1+H188/100)</f>
        <v>0</v>
      </c>
      <c r="J188" s="194">
        <v>1.67</v>
      </c>
      <c r="K188" s="194">
        <f>ROUND(E188*J188,2)</f>
        <v>5.01</v>
      </c>
      <c r="L188" s="194">
        <v>0</v>
      </c>
      <c r="M188" s="194">
        <f>ROUND(E188*L188,2)</f>
        <v>0</v>
      </c>
      <c r="N188" s="195"/>
      <c r="O188" s="221" t="s">
        <v>295</v>
      </c>
      <c r="P188" s="32"/>
      <c r="Q188" s="32"/>
      <c r="R188" s="32"/>
      <c r="S188" s="32"/>
      <c r="T188" s="32"/>
      <c r="U188" s="32"/>
      <c r="V188" s="32"/>
      <c r="W188" s="32"/>
      <c r="X188" s="32"/>
      <c r="Y188" s="32"/>
      <c r="Z188" s="32"/>
      <c r="AA188" s="32"/>
      <c r="AB188" s="32"/>
      <c r="AC188" s="32"/>
      <c r="AD188" s="32"/>
      <c r="AE188" s="32" t="s">
        <v>523</v>
      </c>
      <c r="AF188" s="32"/>
      <c r="AG188" s="32"/>
      <c r="AH188" s="32"/>
      <c r="AI188" s="32"/>
      <c r="AJ188" s="32"/>
      <c r="AK188" s="32"/>
      <c r="AL188" s="32"/>
      <c r="AM188" s="32">
        <v>21</v>
      </c>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93"/>
      <c r="D189" s="294"/>
      <c r="E189" s="295"/>
      <c r="F189" s="296"/>
      <c r="G189" s="297"/>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7">
        <v>36</v>
      </c>
      <c r="B190" s="176" t="s">
        <v>529</v>
      </c>
      <c r="C190" s="202" t="s">
        <v>530</v>
      </c>
      <c r="D190" s="181" t="s">
        <v>501</v>
      </c>
      <c r="E190" s="186">
        <v>1</v>
      </c>
      <c r="F190" s="193"/>
      <c r="G190" s="194">
        <f>ROUND(E190*F190,2)</f>
        <v>0</v>
      </c>
      <c r="H190" s="194">
        <v>21</v>
      </c>
      <c r="I190" s="194">
        <f>G190*(1+H190/100)</f>
        <v>0</v>
      </c>
      <c r="J190" s="194">
        <v>1.66</v>
      </c>
      <c r="K190" s="194">
        <f>ROUND(E190*J190,2)</f>
        <v>1.66</v>
      </c>
      <c r="L190" s="194">
        <v>0</v>
      </c>
      <c r="M190" s="194">
        <f>ROUND(E190*L190,2)</f>
        <v>0</v>
      </c>
      <c r="N190" s="195"/>
      <c r="O190" s="221" t="s">
        <v>295</v>
      </c>
      <c r="P190" s="32"/>
      <c r="Q190" s="32"/>
      <c r="R190" s="32"/>
      <c r="S190" s="32"/>
      <c r="T190" s="32"/>
      <c r="U190" s="32"/>
      <c r="V190" s="32"/>
      <c r="W190" s="32"/>
      <c r="X190" s="32"/>
      <c r="Y190" s="32"/>
      <c r="Z190" s="32"/>
      <c r="AA190" s="32"/>
      <c r="AB190" s="32"/>
      <c r="AC190" s="32"/>
      <c r="AD190" s="32"/>
      <c r="AE190" s="32" t="s">
        <v>480</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37</v>
      </c>
      <c r="B192" s="176" t="s">
        <v>531</v>
      </c>
      <c r="C192" s="202" t="s">
        <v>532</v>
      </c>
      <c r="D192" s="181" t="s">
        <v>501</v>
      </c>
      <c r="E192" s="186">
        <v>2</v>
      </c>
      <c r="F192" s="193"/>
      <c r="G192" s="194">
        <f>ROUND(E192*F192,2)</f>
        <v>0</v>
      </c>
      <c r="H192" s="194">
        <v>21</v>
      </c>
      <c r="I192" s="194">
        <f>G192*(1+H192/100)</f>
        <v>0</v>
      </c>
      <c r="J192" s="194">
        <v>1.56</v>
      </c>
      <c r="K192" s="194">
        <f>ROUND(E192*J192,2)</f>
        <v>3.12</v>
      </c>
      <c r="L192" s="194">
        <v>0</v>
      </c>
      <c r="M192" s="194">
        <f>ROUND(E192*L192,2)</f>
        <v>0</v>
      </c>
      <c r="N192" s="195"/>
      <c r="O192" s="221" t="s">
        <v>295</v>
      </c>
      <c r="P192" s="32"/>
      <c r="Q192" s="32"/>
      <c r="R192" s="32"/>
      <c r="S192" s="32"/>
      <c r="T192" s="32"/>
      <c r="U192" s="32"/>
      <c r="V192" s="32"/>
      <c r="W192" s="32"/>
      <c r="X192" s="32"/>
      <c r="Y192" s="32"/>
      <c r="Z192" s="32"/>
      <c r="AA192" s="32"/>
      <c r="AB192" s="32"/>
      <c r="AC192" s="32"/>
      <c r="AD192" s="32"/>
      <c r="AE192" s="32" t="s">
        <v>480</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38</v>
      </c>
      <c r="B194" s="176" t="s">
        <v>531</v>
      </c>
      <c r="C194" s="202" t="s">
        <v>532</v>
      </c>
      <c r="D194" s="181" t="s">
        <v>501</v>
      </c>
      <c r="E194" s="186">
        <v>2</v>
      </c>
      <c r="F194" s="193"/>
      <c r="G194" s="194">
        <f>ROUND(E194*F194,2)</f>
        <v>0</v>
      </c>
      <c r="H194" s="194">
        <v>21</v>
      </c>
      <c r="I194" s="194">
        <f>G194*(1+H194/100)</f>
        <v>0</v>
      </c>
      <c r="J194" s="194">
        <v>1.56</v>
      </c>
      <c r="K194" s="194">
        <f>ROUND(E194*J194,2)</f>
        <v>3.12</v>
      </c>
      <c r="L194" s="194">
        <v>0</v>
      </c>
      <c r="M194" s="194">
        <f>ROUND(E194*L194,2)</f>
        <v>0</v>
      </c>
      <c r="N194" s="195"/>
      <c r="O194" s="221" t="s">
        <v>295</v>
      </c>
      <c r="P194" s="32"/>
      <c r="Q194" s="32"/>
      <c r="R194" s="32"/>
      <c r="S194" s="32"/>
      <c r="T194" s="32"/>
      <c r="U194" s="32"/>
      <c r="V194" s="32"/>
      <c r="W194" s="32"/>
      <c r="X194" s="32"/>
      <c r="Y194" s="32"/>
      <c r="Z194" s="32"/>
      <c r="AA194" s="32"/>
      <c r="AB194" s="32"/>
      <c r="AC194" s="32"/>
      <c r="AD194" s="32"/>
      <c r="AE194" s="32" t="s">
        <v>480</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39</v>
      </c>
      <c r="B196" s="176" t="s">
        <v>533</v>
      </c>
      <c r="C196" s="202" t="s">
        <v>508</v>
      </c>
      <c r="D196" s="181" t="s">
        <v>501</v>
      </c>
      <c r="E196" s="186">
        <v>1</v>
      </c>
      <c r="F196" s="193"/>
      <c r="G196" s="194">
        <f>ROUND(E196*F196,2)</f>
        <v>0</v>
      </c>
      <c r="H196" s="194">
        <v>21</v>
      </c>
      <c r="I196" s="194">
        <f>G196*(1+H196/100)</f>
        <v>0</v>
      </c>
      <c r="J196" s="194">
        <v>2.97</v>
      </c>
      <c r="K196" s="194">
        <f>ROUND(E196*J196,2)</f>
        <v>2.97</v>
      </c>
      <c r="L196" s="194">
        <v>0</v>
      </c>
      <c r="M196" s="194">
        <f>ROUND(E196*L196,2)</f>
        <v>0</v>
      </c>
      <c r="N196" s="195"/>
      <c r="O196" s="221" t="s">
        <v>295</v>
      </c>
      <c r="P196" s="32"/>
      <c r="Q196" s="32"/>
      <c r="R196" s="32"/>
      <c r="S196" s="32"/>
      <c r="T196" s="32"/>
      <c r="U196" s="32"/>
      <c r="V196" s="32"/>
      <c r="W196" s="32"/>
      <c r="X196" s="32"/>
      <c r="Y196" s="32"/>
      <c r="Z196" s="32"/>
      <c r="AA196" s="32"/>
      <c r="AB196" s="32"/>
      <c r="AC196" s="32"/>
      <c r="AD196" s="32"/>
      <c r="AE196" s="32" t="s">
        <v>480</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40</v>
      </c>
      <c r="B198" s="176" t="s">
        <v>534</v>
      </c>
      <c r="C198" s="202" t="s">
        <v>515</v>
      </c>
      <c r="D198" s="181" t="s">
        <v>501</v>
      </c>
      <c r="E198" s="186">
        <v>1</v>
      </c>
      <c r="F198" s="193"/>
      <c r="G198" s="194">
        <f>ROUND(E198*F198,2)</f>
        <v>0</v>
      </c>
      <c r="H198" s="194">
        <v>21</v>
      </c>
      <c r="I198" s="194">
        <f>G198*(1+H198/100)</f>
        <v>0</v>
      </c>
      <c r="J198" s="194">
        <v>1.49</v>
      </c>
      <c r="K198" s="194">
        <f>ROUND(E198*J198,2)</f>
        <v>1.49</v>
      </c>
      <c r="L198" s="194">
        <v>0</v>
      </c>
      <c r="M198" s="194">
        <f>ROUND(E198*L198,2)</f>
        <v>0</v>
      </c>
      <c r="N198" s="195"/>
      <c r="O198" s="221" t="s">
        <v>295</v>
      </c>
      <c r="P198" s="32"/>
      <c r="Q198" s="32"/>
      <c r="R198" s="32"/>
      <c r="S198" s="32"/>
      <c r="T198" s="32"/>
      <c r="U198" s="32"/>
      <c r="V198" s="32"/>
      <c r="W198" s="32"/>
      <c r="X198" s="32"/>
      <c r="Y198" s="32"/>
      <c r="Z198" s="32"/>
      <c r="AA198" s="32"/>
      <c r="AB198" s="32"/>
      <c r="AC198" s="32"/>
      <c r="AD198" s="32"/>
      <c r="AE198" s="32" t="s">
        <v>523</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x14ac:dyDescent="0.2">
      <c r="A200" s="216" t="s">
        <v>276</v>
      </c>
      <c r="B200" s="175" t="s">
        <v>76</v>
      </c>
      <c r="C200" s="201" t="s">
        <v>77</v>
      </c>
      <c r="D200" s="180"/>
      <c r="E200" s="185"/>
      <c r="F200" s="304">
        <f>SUM(G201:G330)</f>
        <v>0</v>
      </c>
      <c r="G200" s="305"/>
      <c r="H200" s="191"/>
      <c r="I200" s="191">
        <f>SUM(I201:I330)</f>
        <v>0</v>
      </c>
      <c r="J200" s="191"/>
      <c r="K200" s="191">
        <f>SUM(K201:K330)</f>
        <v>13.56</v>
      </c>
      <c r="L200" s="191"/>
      <c r="M200" s="191">
        <f>SUM(M201:M330)</f>
        <v>0</v>
      </c>
      <c r="N200" s="192"/>
      <c r="O200" s="220"/>
      <c r="AE200" t="s">
        <v>277</v>
      </c>
    </row>
    <row r="201" spans="1:60" outlineLevel="1" x14ac:dyDescent="0.2">
      <c r="A201" s="218"/>
      <c r="B201" s="318" t="s">
        <v>416</v>
      </c>
      <c r="C201" s="319"/>
      <c r="D201" s="320"/>
      <c r="E201" s="321"/>
      <c r="F201" s="322"/>
      <c r="G201" s="323"/>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377</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417</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t="s">
        <v>379</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41</v>
      </c>
      <c r="B203" s="176" t="s">
        <v>535</v>
      </c>
      <c r="C203" s="202" t="s">
        <v>422</v>
      </c>
      <c r="D203" s="181" t="s">
        <v>382</v>
      </c>
      <c r="E203" s="186">
        <v>220.17286999999999</v>
      </c>
      <c r="F203" s="193"/>
      <c r="G203" s="194">
        <f>ROUND(E203*F203,2)</f>
        <v>0</v>
      </c>
      <c r="H203" s="194">
        <v>21</v>
      </c>
      <c r="I203" s="194">
        <f>G203*(1+H203/100)</f>
        <v>0</v>
      </c>
      <c r="J203" s="194">
        <v>0</v>
      </c>
      <c r="K203" s="194">
        <f>ROUND(E203*J203,2)</f>
        <v>0</v>
      </c>
      <c r="L203" s="194">
        <v>0</v>
      </c>
      <c r="M203" s="194">
        <f>ROUND(E203*L203,2)</f>
        <v>0</v>
      </c>
      <c r="N203" s="195" t="s">
        <v>383</v>
      </c>
      <c r="O203" s="221" t="s">
        <v>281</v>
      </c>
      <c r="P203" s="32"/>
      <c r="Q203" s="32"/>
      <c r="R203" s="32"/>
      <c r="S203" s="32"/>
      <c r="T203" s="32"/>
      <c r="U203" s="32"/>
      <c r="V203" s="32"/>
      <c r="W203" s="32"/>
      <c r="X203" s="32"/>
      <c r="Y203" s="32"/>
      <c r="Z203" s="32"/>
      <c r="AA203" s="32"/>
      <c r="AB203" s="32"/>
      <c r="AC203" s="32"/>
      <c r="AD203" s="32"/>
      <c r="AE203" s="32" t="s">
        <v>397</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43" t="s">
        <v>536</v>
      </c>
      <c r="D204" s="236"/>
      <c r="E204" s="239"/>
      <c r="F204" s="194"/>
      <c r="G204" s="194"/>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386</v>
      </c>
      <c r="AF204" s="32">
        <v>0</v>
      </c>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537</v>
      </c>
      <c r="D205" s="236"/>
      <c r="E205" s="239">
        <v>35.607599999999998</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386</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43" t="s">
        <v>538</v>
      </c>
      <c r="D206" s="236"/>
      <c r="E206" s="239">
        <v>22.608000000000001</v>
      </c>
      <c r="F206" s="194"/>
      <c r="G206" s="194"/>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t="s">
        <v>386</v>
      </c>
      <c r="AF206" s="32">
        <v>0</v>
      </c>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43" t="s">
        <v>539</v>
      </c>
      <c r="D207" s="236"/>
      <c r="E207" s="239">
        <v>53.4114</v>
      </c>
      <c r="F207" s="194"/>
      <c r="G207" s="194"/>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t="s">
        <v>386</v>
      </c>
      <c r="AF207" s="32">
        <v>0</v>
      </c>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43" t="s">
        <v>540</v>
      </c>
      <c r="D208" s="236"/>
      <c r="E208" s="239">
        <v>4.2389999999999999</v>
      </c>
      <c r="F208" s="194"/>
      <c r="G208" s="194"/>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386</v>
      </c>
      <c r="AF208" s="32">
        <v>0</v>
      </c>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43" t="s">
        <v>541</v>
      </c>
      <c r="D209" s="236"/>
      <c r="E209" s="239">
        <v>4.5216000000000003</v>
      </c>
      <c r="F209" s="194"/>
      <c r="G209" s="194"/>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386</v>
      </c>
      <c r="AF209" s="32">
        <v>0</v>
      </c>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43" t="s">
        <v>542</v>
      </c>
      <c r="D210" s="236"/>
      <c r="E210" s="239">
        <v>3.3912</v>
      </c>
      <c r="F210" s="194"/>
      <c r="G210" s="194"/>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t="s">
        <v>386</v>
      </c>
      <c r="AF210" s="32">
        <v>0</v>
      </c>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543</v>
      </c>
      <c r="D211" s="236"/>
      <c r="E211" s="239"/>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386</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544</v>
      </c>
      <c r="D212" s="236"/>
      <c r="E212" s="239">
        <v>6.8687500000000004</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386</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43" t="s">
        <v>545</v>
      </c>
      <c r="D213" s="236"/>
      <c r="E213" s="239">
        <v>30.156559999999999</v>
      </c>
      <c r="F213" s="194"/>
      <c r="G213" s="194"/>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t="s">
        <v>386</v>
      </c>
      <c r="AF213" s="32">
        <v>0</v>
      </c>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546</v>
      </c>
      <c r="D214" s="236"/>
      <c r="E214" s="239">
        <v>52.00468</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386</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43" t="s">
        <v>547</v>
      </c>
      <c r="D215" s="236"/>
      <c r="E215" s="239">
        <v>4.3120000000000003</v>
      </c>
      <c r="F215" s="194"/>
      <c r="G215" s="194"/>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t="s">
        <v>386</v>
      </c>
      <c r="AF215" s="32">
        <v>0</v>
      </c>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43" t="s">
        <v>548</v>
      </c>
      <c r="D216" s="236"/>
      <c r="E216" s="239">
        <v>1.84632</v>
      </c>
      <c r="F216" s="194"/>
      <c r="G216" s="194"/>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t="s">
        <v>386</v>
      </c>
      <c r="AF216" s="32">
        <v>0</v>
      </c>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549</v>
      </c>
      <c r="D217" s="236"/>
      <c r="E217" s="239">
        <v>1.2057599999999999</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386</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312" t="s">
        <v>425</v>
      </c>
      <c r="C219" s="313"/>
      <c r="D219" s="314"/>
      <c r="E219" s="315"/>
      <c r="F219" s="316"/>
      <c r="G219" s="317"/>
      <c r="H219" s="194"/>
      <c r="I219" s="194"/>
      <c r="J219" s="194"/>
      <c r="K219" s="194"/>
      <c r="L219" s="194"/>
      <c r="M219" s="194"/>
      <c r="N219" s="195"/>
      <c r="O219" s="221"/>
      <c r="P219" s="32"/>
      <c r="Q219" s="32"/>
      <c r="R219" s="32"/>
      <c r="S219" s="32"/>
      <c r="T219" s="32"/>
      <c r="U219" s="32"/>
      <c r="V219" s="32"/>
      <c r="W219" s="32"/>
      <c r="X219" s="32"/>
      <c r="Y219" s="32"/>
      <c r="Z219" s="32"/>
      <c r="AA219" s="32"/>
      <c r="AB219" s="32"/>
      <c r="AC219" s="32">
        <v>1</v>
      </c>
      <c r="AD219" s="32"/>
      <c r="AE219" s="32" t="s">
        <v>377</v>
      </c>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42</v>
      </c>
      <c r="B220" s="176" t="s">
        <v>550</v>
      </c>
      <c r="C220" s="202" t="s">
        <v>427</v>
      </c>
      <c r="D220" s="181" t="s">
        <v>382</v>
      </c>
      <c r="E220" s="186">
        <v>2201.7287000000001</v>
      </c>
      <c r="F220" s="193"/>
      <c r="G220" s="194">
        <f>ROUND(E220*F220,2)</f>
        <v>0</v>
      </c>
      <c r="H220" s="194">
        <v>21</v>
      </c>
      <c r="I220" s="194">
        <f>G220*(1+H220/100)</f>
        <v>0</v>
      </c>
      <c r="J220" s="194">
        <v>0</v>
      </c>
      <c r="K220" s="194">
        <f>ROUND(E220*J220,2)</f>
        <v>0</v>
      </c>
      <c r="L220" s="194">
        <v>0</v>
      </c>
      <c r="M220" s="194">
        <f>ROUND(E220*L220,2)</f>
        <v>0</v>
      </c>
      <c r="N220" s="195" t="s">
        <v>383</v>
      </c>
      <c r="O220" s="221" t="s">
        <v>281</v>
      </c>
      <c r="P220" s="32"/>
      <c r="Q220" s="32"/>
      <c r="R220" s="32"/>
      <c r="S220" s="32"/>
      <c r="T220" s="32"/>
      <c r="U220" s="32"/>
      <c r="V220" s="32"/>
      <c r="W220" s="32"/>
      <c r="X220" s="32"/>
      <c r="Y220" s="32"/>
      <c r="Z220" s="32"/>
      <c r="AA220" s="32"/>
      <c r="AB220" s="32"/>
      <c r="AC220" s="32"/>
      <c r="AD220" s="32"/>
      <c r="AE220" s="32" t="s">
        <v>397</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551</v>
      </c>
      <c r="D221" s="236"/>
      <c r="E221" s="239">
        <v>2201.7287000000001</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386</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93"/>
      <c r="D222" s="294"/>
      <c r="E222" s="295"/>
      <c r="F222" s="296"/>
      <c r="G222" s="297"/>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312" t="s">
        <v>552</v>
      </c>
      <c r="C223" s="313"/>
      <c r="D223" s="314"/>
      <c r="E223" s="315"/>
      <c r="F223" s="316"/>
      <c r="G223" s="317"/>
      <c r="H223" s="194"/>
      <c r="I223" s="194"/>
      <c r="J223" s="194"/>
      <c r="K223" s="194"/>
      <c r="L223" s="194"/>
      <c r="M223" s="194"/>
      <c r="N223" s="195"/>
      <c r="O223" s="221"/>
      <c r="P223" s="32"/>
      <c r="Q223" s="32"/>
      <c r="R223" s="32"/>
      <c r="S223" s="32"/>
      <c r="T223" s="32"/>
      <c r="U223" s="32"/>
      <c r="V223" s="32"/>
      <c r="W223" s="32"/>
      <c r="X223" s="32"/>
      <c r="Y223" s="32"/>
      <c r="Z223" s="32"/>
      <c r="AA223" s="32"/>
      <c r="AB223" s="32"/>
      <c r="AC223" s="32">
        <v>0</v>
      </c>
      <c r="AD223" s="32"/>
      <c r="AE223" s="32" t="s">
        <v>377</v>
      </c>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43</v>
      </c>
      <c r="B224" s="176" t="s">
        <v>474</v>
      </c>
      <c r="C224" s="202" t="s">
        <v>475</v>
      </c>
      <c r="D224" s="181" t="s">
        <v>382</v>
      </c>
      <c r="E224" s="186">
        <v>220.17286999999999</v>
      </c>
      <c r="F224" s="193"/>
      <c r="G224" s="194">
        <f>ROUND(E224*F224,2)</f>
        <v>0</v>
      </c>
      <c r="H224" s="194">
        <v>21</v>
      </c>
      <c r="I224" s="194">
        <f>G224*(1+H224/100)</f>
        <v>0</v>
      </c>
      <c r="J224" s="194">
        <v>0</v>
      </c>
      <c r="K224" s="194">
        <f>ROUND(E224*J224,2)</f>
        <v>0</v>
      </c>
      <c r="L224" s="194">
        <v>0</v>
      </c>
      <c r="M224" s="194">
        <f>ROUND(E224*L224,2)</f>
        <v>0</v>
      </c>
      <c r="N224" s="195" t="s">
        <v>383</v>
      </c>
      <c r="O224" s="221" t="s">
        <v>281</v>
      </c>
      <c r="P224" s="32"/>
      <c r="Q224" s="32"/>
      <c r="R224" s="32"/>
      <c r="S224" s="32"/>
      <c r="T224" s="32"/>
      <c r="U224" s="32"/>
      <c r="V224" s="32"/>
      <c r="W224" s="32"/>
      <c r="X224" s="32"/>
      <c r="Y224" s="32"/>
      <c r="Z224" s="32"/>
      <c r="AA224" s="32"/>
      <c r="AB224" s="32"/>
      <c r="AC224" s="32"/>
      <c r="AD224" s="32"/>
      <c r="AE224" s="32" t="s">
        <v>397</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312" t="s">
        <v>553</v>
      </c>
      <c r="C226" s="313"/>
      <c r="D226" s="314"/>
      <c r="E226" s="315"/>
      <c r="F226" s="316"/>
      <c r="G226" s="317"/>
      <c r="H226" s="194"/>
      <c r="I226" s="194"/>
      <c r="J226" s="194"/>
      <c r="K226" s="194"/>
      <c r="L226" s="194"/>
      <c r="M226" s="194"/>
      <c r="N226" s="195"/>
      <c r="O226" s="221"/>
      <c r="P226" s="32"/>
      <c r="Q226" s="32"/>
      <c r="R226" s="32"/>
      <c r="S226" s="32"/>
      <c r="T226" s="32"/>
      <c r="U226" s="32"/>
      <c r="V226" s="32"/>
      <c r="W226" s="32"/>
      <c r="X226" s="32"/>
      <c r="Y226" s="32"/>
      <c r="Z226" s="32"/>
      <c r="AA226" s="32"/>
      <c r="AB226" s="32"/>
      <c r="AC226" s="32">
        <v>0</v>
      </c>
      <c r="AD226" s="32"/>
      <c r="AE226" s="32" t="s">
        <v>377</v>
      </c>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7">
        <v>44</v>
      </c>
      <c r="B227" s="176" t="s">
        <v>554</v>
      </c>
      <c r="C227" s="202" t="s">
        <v>555</v>
      </c>
      <c r="D227" s="181" t="s">
        <v>382</v>
      </c>
      <c r="E227" s="186">
        <v>220.17286999999999</v>
      </c>
      <c r="F227" s="193"/>
      <c r="G227" s="194">
        <f>ROUND(E227*F227,2)</f>
        <v>0</v>
      </c>
      <c r="H227" s="194">
        <v>21</v>
      </c>
      <c r="I227" s="194">
        <f>G227*(1+H227/100)</f>
        <v>0</v>
      </c>
      <c r="J227" s="194">
        <v>0</v>
      </c>
      <c r="K227" s="194">
        <f>ROUND(E227*J227,2)</f>
        <v>0</v>
      </c>
      <c r="L227" s="194">
        <v>0</v>
      </c>
      <c r="M227" s="194">
        <f>ROUND(E227*L227,2)</f>
        <v>0</v>
      </c>
      <c r="N227" s="195" t="s">
        <v>383</v>
      </c>
      <c r="O227" s="221" t="s">
        <v>281</v>
      </c>
      <c r="P227" s="32"/>
      <c r="Q227" s="32"/>
      <c r="R227" s="32"/>
      <c r="S227" s="32"/>
      <c r="T227" s="32"/>
      <c r="U227" s="32"/>
      <c r="V227" s="32"/>
      <c r="W227" s="32"/>
      <c r="X227" s="32"/>
      <c r="Y227" s="32"/>
      <c r="Z227" s="32"/>
      <c r="AA227" s="32"/>
      <c r="AB227" s="32"/>
      <c r="AC227" s="32"/>
      <c r="AD227" s="32"/>
      <c r="AE227" s="32" t="s">
        <v>397</v>
      </c>
      <c r="AF227" s="32"/>
      <c r="AG227" s="32"/>
      <c r="AH227" s="32"/>
      <c r="AI227" s="32"/>
      <c r="AJ227" s="32"/>
      <c r="AK227" s="32"/>
      <c r="AL227" s="32"/>
      <c r="AM227" s="32">
        <v>21</v>
      </c>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93"/>
      <c r="D228" s="294"/>
      <c r="E228" s="295"/>
      <c r="F228" s="296"/>
      <c r="G228" s="29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312" t="s">
        <v>556</v>
      </c>
      <c r="C229" s="313"/>
      <c r="D229" s="314"/>
      <c r="E229" s="315"/>
      <c r="F229" s="316"/>
      <c r="G229" s="317"/>
      <c r="H229" s="194"/>
      <c r="I229" s="194"/>
      <c r="J229" s="194"/>
      <c r="K229" s="194"/>
      <c r="L229" s="194"/>
      <c r="M229" s="194"/>
      <c r="N229" s="195"/>
      <c r="O229" s="221"/>
      <c r="P229" s="32"/>
      <c r="Q229" s="32"/>
      <c r="R229" s="32"/>
      <c r="S229" s="32"/>
      <c r="T229" s="32"/>
      <c r="U229" s="32"/>
      <c r="V229" s="32"/>
      <c r="W229" s="32"/>
      <c r="X229" s="32"/>
      <c r="Y229" s="32"/>
      <c r="Z229" s="32"/>
      <c r="AA229" s="32"/>
      <c r="AB229" s="32"/>
      <c r="AC229" s="32">
        <v>0</v>
      </c>
      <c r="AD229" s="32"/>
      <c r="AE229" s="32" t="s">
        <v>377</v>
      </c>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312" t="s">
        <v>557</v>
      </c>
      <c r="C230" s="313"/>
      <c r="D230" s="314"/>
      <c r="E230" s="315"/>
      <c r="F230" s="316"/>
      <c r="G230" s="31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379</v>
      </c>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7">
        <v>45</v>
      </c>
      <c r="B231" s="176" t="s">
        <v>558</v>
      </c>
      <c r="C231" s="202" t="s">
        <v>559</v>
      </c>
      <c r="D231" s="181" t="s">
        <v>560</v>
      </c>
      <c r="E231" s="186">
        <v>438</v>
      </c>
      <c r="F231" s="193"/>
      <c r="G231" s="194">
        <f>ROUND(E231*F231,2)</f>
        <v>0</v>
      </c>
      <c r="H231" s="194">
        <v>21</v>
      </c>
      <c r="I231" s="194">
        <f>G231*(1+H231/100)</f>
        <v>0</v>
      </c>
      <c r="J231" s="194">
        <v>0</v>
      </c>
      <c r="K231" s="194">
        <f>ROUND(E231*J231,2)</f>
        <v>0</v>
      </c>
      <c r="L231" s="194">
        <v>0</v>
      </c>
      <c r="M231" s="194">
        <f>ROUND(E231*L231,2)</f>
        <v>0</v>
      </c>
      <c r="N231" s="195"/>
      <c r="O231" s="221" t="s">
        <v>281</v>
      </c>
      <c r="P231" s="32"/>
      <c r="Q231" s="32"/>
      <c r="R231" s="32"/>
      <c r="S231" s="32"/>
      <c r="T231" s="32"/>
      <c r="U231" s="32"/>
      <c r="V231" s="32"/>
      <c r="W231" s="32"/>
      <c r="X231" s="32"/>
      <c r="Y231" s="32"/>
      <c r="Z231" s="32"/>
      <c r="AA231" s="32"/>
      <c r="AB231" s="32"/>
      <c r="AC231" s="32"/>
      <c r="AD231" s="32"/>
      <c r="AE231" s="32" t="s">
        <v>397</v>
      </c>
      <c r="AF231" s="32"/>
      <c r="AG231" s="32"/>
      <c r="AH231" s="32"/>
      <c r="AI231" s="32"/>
      <c r="AJ231" s="32"/>
      <c r="AK231" s="32"/>
      <c r="AL231" s="32"/>
      <c r="AM231" s="32">
        <v>21</v>
      </c>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43" t="s">
        <v>536</v>
      </c>
      <c r="D232" s="236"/>
      <c r="E232" s="239"/>
      <c r="F232" s="194"/>
      <c r="G232" s="194"/>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t="s">
        <v>386</v>
      </c>
      <c r="AF232" s="32">
        <v>0</v>
      </c>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43" t="s">
        <v>561</v>
      </c>
      <c r="D233" s="236"/>
      <c r="E233" s="239">
        <v>126</v>
      </c>
      <c r="F233" s="194"/>
      <c r="G233" s="194"/>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t="s">
        <v>386</v>
      </c>
      <c r="AF233" s="32">
        <v>0</v>
      </c>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43" t="s">
        <v>562</v>
      </c>
      <c r="D234" s="236"/>
      <c r="E234" s="239">
        <v>80</v>
      </c>
      <c r="F234" s="194"/>
      <c r="G234" s="194"/>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t="s">
        <v>386</v>
      </c>
      <c r="AF234" s="32">
        <v>0</v>
      </c>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43" t="s">
        <v>563</v>
      </c>
      <c r="D235" s="236"/>
      <c r="E235" s="239">
        <v>189</v>
      </c>
      <c r="F235" s="194"/>
      <c r="G235" s="194"/>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t="s">
        <v>386</v>
      </c>
      <c r="AF235" s="32">
        <v>0</v>
      </c>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43" t="s">
        <v>564</v>
      </c>
      <c r="D236" s="236"/>
      <c r="E236" s="239">
        <v>15</v>
      </c>
      <c r="F236" s="194"/>
      <c r="G236" s="194"/>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t="s">
        <v>386</v>
      </c>
      <c r="AF236" s="32">
        <v>0</v>
      </c>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43" t="s">
        <v>565</v>
      </c>
      <c r="D237" s="236"/>
      <c r="E237" s="239">
        <v>16</v>
      </c>
      <c r="F237" s="194"/>
      <c r="G237" s="194"/>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386</v>
      </c>
      <c r="AF237" s="32">
        <v>0</v>
      </c>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43" t="s">
        <v>566</v>
      </c>
      <c r="D238" s="236"/>
      <c r="E238" s="239">
        <v>12</v>
      </c>
      <c r="F238" s="194"/>
      <c r="G238" s="194"/>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t="s">
        <v>386</v>
      </c>
      <c r="AF238" s="32">
        <v>0</v>
      </c>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93"/>
      <c r="D239" s="294"/>
      <c r="E239" s="295"/>
      <c r="F239" s="296"/>
      <c r="G239" s="29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567</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v>0</v>
      </c>
      <c r="AD240" s="32"/>
      <c r="AE240" s="32" t="s">
        <v>377</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46</v>
      </c>
      <c r="B241" s="176" t="s">
        <v>568</v>
      </c>
      <c r="C241" s="202" t="s">
        <v>569</v>
      </c>
      <c r="D241" s="181" t="s">
        <v>382</v>
      </c>
      <c r="E241" s="186">
        <v>202.77077</v>
      </c>
      <c r="F241" s="193"/>
      <c r="G241" s="194">
        <f>ROUND(E241*F241,2)</f>
        <v>0</v>
      </c>
      <c r="H241" s="194">
        <v>21</v>
      </c>
      <c r="I241" s="194">
        <f>G241*(1+H241/100)</f>
        <v>0</v>
      </c>
      <c r="J241" s="194">
        <v>0</v>
      </c>
      <c r="K241" s="194">
        <f>ROUND(E241*J241,2)</f>
        <v>0</v>
      </c>
      <c r="L241" s="194">
        <v>0</v>
      </c>
      <c r="M241" s="194">
        <f>ROUND(E241*L241,2)</f>
        <v>0</v>
      </c>
      <c r="N241" s="195"/>
      <c r="O241" s="221" t="s">
        <v>281</v>
      </c>
      <c r="P241" s="32"/>
      <c r="Q241" s="32"/>
      <c r="R241" s="32"/>
      <c r="S241" s="32"/>
      <c r="T241" s="32"/>
      <c r="U241" s="32"/>
      <c r="V241" s="32"/>
      <c r="W241" s="32"/>
      <c r="X241" s="32"/>
      <c r="Y241" s="32"/>
      <c r="Z241" s="32"/>
      <c r="AA241" s="32"/>
      <c r="AB241" s="32"/>
      <c r="AC241" s="32"/>
      <c r="AD241" s="32"/>
      <c r="AE241" s="32" t="s">
        <v>397</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43" t="s">
        <v>536</v>
      </c>
      <c r="D242" s="236"/>
      <c r="E242" s="239"/>
      <c r="F242" s="194"/>
      <c r="G242" s="194"/>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t="s">
        <v>386</v>
      </c>
      <c r="AF242" s="32">
        <v>0</v>
      </c>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43" t="s">
        <v>537</v>
      </c>
      <c r="D243" s="236"/>
      <c r="E243" s="239">
        <v>35.607599999999998</v>
      </c>
      <c r="F243" s="194"/>
      <c r="G243" s="194"/>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386</v>
      </c>
      <c r="AF243" s="32">
        <v>0</v>
      </c>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3" t="s">
        <v>538</v>
      </c>
      <c r="D244" s="236"/>
      <c r="E244" s="239">
        <v>22.608000000000001</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386</v>
      </c>
      <c r="AF244" s="32">
        <v>0</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3" t="s">
        <v>539</v>
      </c>
      <c r="D245" s="236"/>
      <c r="E245" s="239">
        <v>53.4114</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386</v>
      </c>
      <c r="AF245" s="32">
        <v>0</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43" t="s">
        <v>540</v>
      </c>
      <c r="D246" s="236"/>
      <c r="E246" s="239">
        <v>4.2389999999999999</v>
      </c>
      <c r="F246" s="194"/>
      <c r="G246" s="194"/>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t="s">
        <v>386</v>
      </c>
      <c r="AF246" s="32">
        <v>0</v>
      </c>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8"/>
      <c r="B247" s="177"/>
      <c r="C247" s="243" t="s">
        <v>541</v>
      </c>
      <c r="D247" s="236"/>
      <c r="E247" s="239">
        <v>4.5216000000000003</v>
      </c>
      <c r="F247" s="194"/>
      <c r="G247" s="194"/>
      <c r="H247" s="194"/>
      <c r="I247" s="194"/>
      <c r="J247" s="194"/>
      <c r="K247" s="194"/>
      <c r="L247" s="194"/>
      <c r="M247" s="194"/>
      <c r="N247" s="195"/>
      <c r="O247" s="221"/>
      <c r="P247" s="32"/>
      <c r="Q247" s="32"/>
      <c r="R247" s="32"/>
      <c r="S247" s="32"/>
      <c r="T247" s="32"/>
      <c r="U247" s="32"/>
      <c r="V247" s="32"/>
      <c r="W247" s="32"/>
      <c r="X247" s="32"/>
      <c r="Y247" s="32"/>
      <c r="Z247" s="32"/>
      <c r="AA247" s="32"/>
      <c r="AB247" s="32"/>
      <c r="AC247" s="32"/>
      <c r="AD247" s="32"/>
      <c r="AE247" s="32" t="s">
        <v>386</v>
      </c>
      <c r="AF247" s="32">
        <v>0</v>
      </c>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43" t="s">
        <v>542</v>
      </c>
      <c r="D248" s="236"/>
      <c r="E248" s="239">
        <v>3.3912</v>
      </c>
      <c r="F248" s="194"/>
      <c r="G248" s="194"/>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t="s">
        <v>386</v>
      </c>
      <c r="AF248" s="32">
        <v>0</v>
      </c>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43" t="s">
        <v>543</v>
      </c>
      <c r="D249" s="236"/>
      <c r="E249" s="239"/>
      <c r="F249" s="194"/>
      <c r="G249" s="194"/>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t="s">
        <v>386</v>
      </c>
      <c r="AF249" s="32">
        <v>0</v>
      </c>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43" t="s">
        <v>570</v>
      </c>
      <c r="D250" s="236"/>
      <c r="E250" s="239">
        <v>5.2461500000000001</v>
      </c>
      <c r="F250" s="194"/>
      <c r="G250" s="194"/>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t="s">
        <v>386</v>
      </c>
      <c r="AF250" s="32">
        <v>0</v>
      </c>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8"/>
      <c r="B251" s="177"/>
      <c r="C251" s="243" t="s">
        <v>571</v>
      </c>
      <c r="D251" s="236"/>
      <c r="E251" s="239">
        <v>24.637060000000002</v>
      </c>
      <c r="F251" s="194"/>
      <c r="G251" s="194"/>
      <c r="H251" s="194"/>
      <c r="I251" s="194"/>
      <c r="J251" s="194"/>
      <c r="K251" s="194"/>
      <c r="L251" s="194"/>
      <c r="M251" s="194"/>
      <c r="N251" s="195"/>
      <c r="O251" s="221"/>
      <c r="P251" s="32"/>
      <c r="Q251" s="32"/>
      <c r="R251" s="32"/>
      <c r="S251" s="32"/>
      <c r="T251" s="32"/>
      <c r="U251" s="32"/>
      <c r="V251" s="32"/>
      <c r="W251" s="32"/>
      <c r="X251" s="32"/>
      <c r="Y251" s="32"/>
      <c r="Z251" s="32"/>
      <c r="AA251" s="32"/>
      <c r="AB251" s="32"/>
      <c r="AC251" s="32"/>
      <c r="AD251" s="32"/>
      <c r="AE251" s="32" t="s">
        <v>386</v>
      </c>
      <c r="AF251" s="32">
        <v>0</v>
      </c>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43" t="s">
        <v>572</v>
      </c>
      <c r="D252" s="236"/>
      <c r="E252" s="239">
        <v>42.42868</v>
      </c>
      <c r="F252" s="194"/>
      <c r="G252" s="194"/>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t="s">
        <v>386</v>
      </c>
      <c r="AF252" s="32">
        <v>0</v>
      </c>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43" t="s">
        <v>573</v>
      </c>
      <c r="D253" s="236"/>
      <c r="E253" s="239">
        <v>3.6280000000000001</v>
      </c>
      <c r="F253" s="194"/>
      <c r="G253" s="194"/>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t="s">
        <v>386</v>
      </c>
      <c r="AF253" s="32">
        <v>0</v>
      </c>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548</v>
      </c>
      <c r="D254" s="236"/>
      <c r="E254" s="239">
        <v>1.84632</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386</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43" t="s">
        <v>549</v>
      </c>
      <c r="D255" s="236"/>
      <c r="E255" s="239">
        <v>1.2057599999999999</v>
      </c>
      <c r="F255" s="194"/>
      <c r="G255" s="194"/>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t="s">
        <v>386</v>
      </c>
      <c r="AF255" s="32">
        <v>0</v>
      </c>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177"/>
      <c r="C256" s="293"/>
      <c r="D256" s="294"/>
      <c r="E256" s="295"/>
      <c r="F256" s="296"/>
      <c r="G256" s="29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312" t="s">
        <v>574</v>
      </c>
      <c r="C257" s="313"/>
      <c r="D257" s="314"/>
      <c r="E257" s="315"/>
      <c r="F257" s="316"/>
      <c r="G257" s="317"/>
      <c r="H257" s="194"/>
      <c r="I257" s="194"/>
      <c r="J257" s="194"/>
      <c r="K257" s="194"/>
      <c r="L257" s="194"/>
      <c r="M257" s="194"/>
      <c r="N257" s="195"/>
      <c r="O257" s="221"/>
      <c r="P257" s="32"/>
      <c r="Q257" s="32"/>
      <c r="R257" s="32"/>
      <c r="S257" s="32"/>
      <c r="T257" s="32"/>
      <c r="U257" s="32"/>
      <c r="V257" s="32"/>
      <c r="W257" s="32"/>
      <c r="X257" s="32"/>
      <c r="Y257" s="32"/>
      <c r="Z257" s="32"/>
      <c r="AA257" s="32"/>
      <c r="AB257" s="32"/>
      <c r="AC257" s="32">
        <v>0</v>
      </c>
      <c r="AD257" s="32"/>
      <c r="AE257" s="32" t="s">
        <v>377</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7">
        <v>47</v>
      </c>
      <c r="B258" s="176" t="s">
        <v>575</v>
      </c>
      <c r="C258" s="202" t="s">
        <v>576</v>
      </c>
      <c r="D258" s="181" t="s">
        <v>478</v>
      </c>
      <c r="E258" s="186">
        <v>0.70330000000000004</v>
      </c>
      <c r="F258" s="193"/>
      <c r="G258" s="194">
        <f>ROUND(E258*F258,2)</f>
        <v>0</v>
      </c>
      <c r="H258" s="194">
        <v>21</v>
      </c>
      <c r="I258" s="194">
        <f>G258*(1+H258/100)</f>
        <v>0</v>
      </c>
      <c r="J258" s="194">
        <v>1.07521</v>
      </c>
      <c r="K258" s="194">
        <f>ROUND(E258*J258,2)</f>
        <v>0.76</v>
      </c>
      <c r="L258" s="194">
        <v>0</v>
      </c>
      <c r="M258" s="194">
        <f>ROUND(E258*L258,2)</f>
        <v>0</v>
      </c>
      <c r="N258" s="195"/>
      <c r="O258" s="221" t="s">
        <v>281</v>
      </c>
      <c r="P258" s="32"/>
      <c r="Q258" s="32"/>
      <c r="R258" s="32"/>
      <c r="S258" s="32"/>
      <c r="T258" s="32"/>
      <c r="U258" s="32"/>
      <c r="V258" s="32"/>
      <c r="W258" s="32"/>
      <c r="X258" s="32"/>
      <c r="Y258" s="32"/>
      <c r="Z258" s="32"/>
      <c r="AA258" s="32"/>
      <c r="AB258" s="32"/>
      <c r="AC258" s="32"/>
      <c r="AD258" s="32"/>
      <c r="AE258" s="32" t="s">
        <v>397</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44" t="s">
        <v>444</v>
      </c>
      <c r="D259" s="237"/>
      <c r="E259" s="240"/>
      <c r="F259" s="194"/>
      <c r="G259" s="194"/>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177"/>
      <c r="C260" s="245" t="s">
        <v>577</v>
      </c>
      <c r="D260" s="237"/>
      <c r="E260" s="240"/>
      <c r="F260" s="194"/>
      <c r="G260" s="194"/>
      <c r="H260" s="194"/>
      <c r="I260" s="194"/>
      <c r="J260" s="194"/>
      <c r="K260" s="194"/>
      <c r="L260" s="194"/>
      <c r="M260" s="194"/>
      <c r="N260" s="195"/>
      <c r="O260" s="221"/>
      <c r="P260" s="32"/>
      <c r="Q260" s="32"/>
      <c r="R260" s="32"/>
      <c r="S260" s="32"/>
      <c r="T260" s="32"/>
      <c r="U260" s="32"/>
      <c r="V260" s="32"/>
      <c r="W260" s="32"/>
      <c r="X260" s="32"/>
      <c r="Y260" s="32"/>
      <c r="Z260" s="32"/>
      <c r="AA260" s="32"/>
      <c r="AB260" s="32"/>
      <c r="AC260" s="32"/>
      <c r="AD260" s="32"/>
      <c r="AE260" s="32" t="s">
        <v>386</v>
      </c>
      <c r="AF260" s="32">
        <v>2</v>
      </c>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45" t="s">
        <v>578</v>
      </c>
      <c r="D261" s="237"/>
      <c r="E261" s="240">
        <v>198.8</v>
      </c>
      <c r="F261" s="194"/>
      <c r="G261" s="194"/>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t="s">
        <v>386</v>
      </c>
      <c r="AF261" s="32">
        <v>2</v>
      </c>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45" t="s">
        <v>579</v>
      </c>
      <c r="D262" s="237"/>
      <c r="E262" s="240">
        <v>126.4</v>
      </c>
      <c r="F262" s="194"/>
      <c r="G262" s="194"/>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t="s">
        <v>386</v>
      </c>
      <c r="AF262" s="32">
        <v>2</v>
      </c>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177"/>
      <c r="C263" s="245" t="s">
        <v>580</v>
      </c>
      <c r="D263" s="237"/>
      <c r="E263" s="240">
        <v>302.39999999999998</v>
      </c>
      <c r="F263" s="194"/>
      <c r="G263" s="194"/>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t="s">
        <v>386</v>
      </c>
      <c r="AF263" s="32">
        <v>2</v>
      </c>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45" t="s">
        <v>581</v>
      </c>
      <c r="D264" s="237"/>
      <c r="E264" s="240">
        <v>25.5</v>
      </c>
      <c r="F264" s="194"/>
      <c r="G264" s="194"/>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t="s">
        <v>386</v>
      </c>
      <c r="AF264" s="32">
        <v>2</v>
      </c>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45" t="s">
        <v>582</v>
      </c>
      <c r="D265" s="237"/>
      <c r="E265" s="240">
        <v>28</v>
      </c>
      <c r="F265" s="194"/>
      <c r="G265" s="194"/>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t="s">
        <v>386</v>
      </c>
      <c r="AF265" s="32">
        <v>2</v>
      </c>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45" t="s">
        <v>583</v>
      </c>
      <c r="D266" s="237"/>
      <c r="E266" s="240">
        <v>22.2</v>
      </c>
      <c r="F266" s="194"/>
      <c r="G266" s="194"/>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t="s">
        <v>386</v>
      </c>
      <c r="AF266" s="32">
        <v>2</v>
      </c>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177"/>
      <c r="C267" s="246" t="s">
        <v>451</v>
      </c>
      <c r="D267" s="238"/>
      <c r="E267" s="241">
        <v>703.3</v>
      </c>
      <c r="F267" s="194"/>
      <c r="G267" s="194"/>
      <c r="H267" s="194"/>
      <c r="I267" s="194"/>
      <c r="J267" s="194"/>
      <c r="K267" s="194"/>
      <c r="L267" s="194"/>
      <c r="M267" s="194"/>
      <c r="N267" s="195"/>
      <c r="O267" s="221"/>
      <c r="P267" s="32"/>
      <c r="Q267" s="32"/>
      <c r="R267" s="32"/>
      <c r="S267" s="32"/>
      <c r="T267" s="32"/>
      <c r="U267" s="32"/>
      <c r="V267" s="32"/>
      <c r="W267" s="32"/>
      <c r="X267" s="32"/>
      <c r="Y267" s="32"/>
      <c r="Z267" s="32"/>
      <c r="AA267" s="32"/>
      <c r="AB267" s="32"/>
      <c r="AC267" s="32"/>
      <c r="AD267" s="32"/>
      <c r="AE267" s="32" t="s">
        <v>386</v>
      </c>
      <c r="AF267" s="32">
        <v>3</v>
      </c>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44" t="s">
        <v>452</v>
      </c>
      <c r="D268" s="237"/>
      <c r="E268" s="240"/>
      <c r="F268" s="194"/>
      <c r="G268" s="194"/>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177"/>
      <c r="C269" s="243" t="s">
        <v>584</v>
      </c>
      <c r="D269" s="236"/>
      <c r="E269" s="239">
        <v>0.70330000000000004</v>
      </c>
      <c r="F269" s="194"/>
      <c r="G269" s="194"/>
      <c r="H269" s="194"/>
      <c r="I269" s="194"/>
      <c r="J269" s="194"/>
      <c r="K269" s="194"/>
      <c r="L269" s="194"/>
      <c r="M269" s="194"/>
      <c r="N269" s="195"/>
      <c r="O269" s="221"/>
      <c r="P269" s="32"/>
      <c r="Q269" s="32"/>
      <c r="R269" s="32"/>
      <c r="S269" s="32"/>
      <c r="T269" s="32"/>
      <c r="U269" s="32"/>
      <c r="V269" s="32"/>
      <c r="W269" s="32"/>
      <c r="X269" s="32"/>
      <c r="Y269" s="32"/>
      <c r="Z269" s="32"/>
      <c r="AA269" s="32"/>
      <c r="AB269" s="32"/>
      <c r="AC269" s="32"/>
      <c r="AD269" s="32"/>
      <c r="AE269" s="32" t="s">
        <v>386</v>
      </c>
      <c r="AF269" s="32">
        <v>0</v>
      </c>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7">
        <v>48</v>
      </c>
      <c r="B271" s="176" t="s">
        <v>585</v>
      </c>
      <c r="C271" s="202" t="s">
        <v>586</v>
      </c>
      <c r="D271" s="181" t="s">
        <v>478</v>
      </c>
      <c r="E271" s="186">
        <v>17.569980000000001</v>
      </c>
      <c r="F271" s="193"/>
      <c r="G271" s="194">
        <f>ROUND(E271*F271,2)</f>
        <v>0</v>
      </c>
      <c r="H271" s="194">
        <v>21</v>
      </c>
      <c r="I271" s="194">
        <f>G271*(1+H271/100)</f>
        <v>0</v>
      </c>
      <c r="J271" s="194">
        <v>0</v>
      </c>
      <c r="K271" s="194">
        <f>ROUND(E271*J271,2)</f>
        <v>0</v>
      </c>
      <c r="L271" s="194">
        <v>0</v>
      </c>
      <c r="M271" s="194">
        <f>ROUND(E271*L271,2)</f>
        <v>0</v>
      </c>
      <c r="N271" s="195"/>
      <c r="O271" s="221" t="s">
        <v>281</v>
      </c>
      <c r="P271" s="32"/>
      <c r="Q271" s="32"/>
      <c r="R271" s="32"/>
      <c r="S271" s="32"/>
      <c r="T271" s="32"/>
      <c r="U271" s="32"/>
      <c r="V271" s="32"/>
      <c r="W271" s="32"/>
      <c r="X271" s="32"/>
      <c r="Y271" s="32"/>
      <c r="Z271" s="32"/>
      <c r="AA271" s="32"/>
      <c r="AB271" s="32"/>
      <c r="AC271" s="32"/>
      <c r="AD271" s="32"/>
      <c r="AE271" s="32" t="s">
        <v>397</v>
      </c>
      <c r="AF271" s="32"/>
      <c r="AG271" s="32"/>
      <c r="AH271" s="32"/>
      <c r="AI271" s="32"/>
      <c r="AJ271" s="32"/>
      <c r="AK271" s="32"/>
      <c r="AL271" s="32"/>
      <c r="AM271" s="32">
        <v>21</v>
      </c>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8"/>
      <c r="B272" s="177"/>
      <c r="C272" s="244" t="s">
        <v>444</v>
      </c>
      <c r="D272" s="237"/>
      <c r="E272" s="240"/>
      <c r="F272" s="194"/>
      <c r="G272" s="194"/>
      <c r="H272" s="194"/>
      <c r="I272" s="194"/>
      <c r="J272" s="194"/>
      <c r="K272" s="194"/>
      <c r="L272" s="194"/>
      <c r="M272" s="194"/>
      <c r="N272" s="195"/>
      <c r="O272" s="221"/>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45" t="s">
        <v>577</v>
      </c>
      <c r="D273" s="237"/>
      <c r="E273" s="240"/>
      <c r="F273" s="194"/>
      <c r="G273" s="194"/>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t="s">
        <v>386</v>
      </c>
      <c r="AF273" s="32">
        <v>2</v>
      </c>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177"/>
      <c r="C274" s="245" t="s">
        <v>587</v>
      </c>
      <c r="D274" s="237"/>
      <c r="E274" s="240">
        <v>3176.88</v>
      </c>
      <c r="F274" s="194"/>
      <c r="G274" s="194"/>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t="s">
        <v>386</v>
      </c>
      <c r="AF274" s="32">
        <v>2</v>
      </c>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45" t="s">
        <v>588</v>
      </c>
      <c r="D275" s="237"/>
      <c r="E275" s="240">
        <v>2216.8000000000002</v>
      </c>
      <c r="F275" s="194"/>
      <c r="G275" s="194"/>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386</v>
      </c>
      <c r="AF275" s="32">
        <v>2</v>
      </c>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45" t="s">
        <v>589</v>
      </c>
      <c r="D276" s="237"/>
      <c r="E276" s="240">
        <v>4374</v>
      </c>
      <c r="F276" s="194"/>
      <c r="G276" s="194"/>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t="s">
        <v>386</v>
      </c>
      <c r="AF276" s="32">
        <v>2</v>
      </c>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45" t="s">
        <v>590</v>
      </c>
      <c r="D277" s="237"/>
      <c r="E277" s="240">
        <v>365.7</v>
      </c>
      <c r="F277" s="194"/>
      <c r="G277" s="194"/>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t="s">
        <v>386</v>
      </c>
      <c r="AF277" s="32">
        <v>2</v>
      </c>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177"/>
      <c r="C278" s="245" t="s">
        <v>591</v>
      </c>
      <c r="D278" s="237"/>
      <c r="E278" s="240">
        <v>405.2</v>
      </c>
      <c r="F278" s="194"/>
      <c r="G278" s="194"/>
      <c r="H278" s="194"/>
      <c r="I278" s="194"/>
      <c r="J278" s="194"/>
      <c r="K278" s="194"/>
      <c r="L278" s="194"/>
      <c r="M278" s="194"/>
      <c r="N278" s="195"/>
      <c r="O278" s="221"/>
      <c r="P278" s="32"/>
      <c r="Q278" s="32"/>
      <c r="R278" s="32"/>
      <c r="S278" s="32"/>
      <c r="T278" s="32"/>
      <c r="U278" s="32"/>
      <c r="V278" s="32"/>
      <c r="W278" s="32"/>
      <c r="X278" s="32"/>
      <c r="Y278" s="32"/>
      <c r="Z278" s="32"/>
      <c r="AA278" s="32"/>
      <c r="AB278" s="32"/>
      <c r="AC278" s="32"/>
      <c r="AD278" s="32"/>
      <c r="AE278" s="32" t="s">
        <v>386</v>
      </c>
      <c r="AF278" s="32">
        <v>2</v>
      </c>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177"/>
      <c r="C279" s="245" t="s">
        <v>592</v>
      </c>
      <c r="D279" s="237"/>
      <c r="E279" s="240">
        <v>243.2</v>
      </c>
      <c r="F279" s="194"/>
      <c r="G279" s="194"/>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t="s">
        <v>386</v>
      </c>
      <c r="AF279" s="32">
        <v>2</v>
      </c>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8"/>
      <c r="B280" s="177"/>
      <c r="C280" s="245" t="s">
        <v>593</v>
      </c>
      <c r="D280" s="237"/>
      <c r="E280" s="240"/>
      <c r="F280" s="194"/>
      <c r="G280" s="194"/>
      <c r="H280" s="194"/>
      <c r="I280" s="194"/>
      <c r="J280" s="194"/>
      <c r="K280" s="194"/>
      <c r="L280" s="194"/>
      <c r="M280" s="194"/>
      <c r="N280" s="195"/>
      <c r="O280" s="221"/>
      <c r="P280" s="32"/>
      <c r="Q280" s="32"/>
      <c r="R280" s="32"/>
      <c r="S280" s="32"/>
      <c r="T280" s="32"/>
      <c r="U280" s="32"/>
      <c r="V280" s="32"/>
      <c r="W280" s="32"/>
      <c r="X280" s="32"/>
      <c r="Y280" s="32"/>
      <c r="Z280" s="32"/>
      <c r="AA280" s="32"/>
      <c r="AB280" s="32"/>
      <c r="AC280" s="32"/>
      <c r="AD280" s="32"/>
      <c r="AE280" s="32" t="s">
        <v>386</v>
      </c>
      <c r="AF280" s="32">
        <v>2</v>
      </c>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45" t="s">
        <v>594</v>
      </c>
      <c r="D281" s="237"/>
      <c r="E281" s="240">
        <v>513.6</v>
      </c>
      <c r="F281" s="194"/>
      <c r="G281" s="194"/>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t="s">
        <v>386</v>
      </c>
      <c r="AF281" s="32">
        <v>2</v>
      </c>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8"/>
      <c r="B282" s="177"/>
      <c r="C282" s="245" t="s">
        <v>595</v>
      </c>
      <c r="D282" s="237"/>
      <c r="E282" s="240">
        <v>1947.4</v>
      </c>
      <c r="F282" s="194"/>
      <c r="G282" s="194"/>
      <c r="H282" s="194"/>
      <c r="I282" s="194"/>
      <c r="J282" s="194"/>
      <c r="K282" s="194"/>
      <c r="L282" s="194"/>
      <c r="M282" s="194"/>
      <c r="N282" s="195"/>
      <c r="O282" s="221"/>
      <c r="P282" s="32"/>
      <c r="Q282" s="32"/>
      <c r="R282" s="32"/>
      <c r="S282" s="32"/>
      <c r="T282" s="32"/>
      <c r="U282" s="32"/>
      <c r="V282" s="32"/>
      <c r="W282" s="32"/>
      <c r="X282" s="32"/>
      <c r="Y282" s="32"/>
      <c r="Z282" s="32"/>
      <c r="AA282" s="32"/>
      <c r="AB282" s="32"/>
      <c r="AC282" s="32"/>
      <c r="AD282" s="32"/>
      <c r="AE282" s="32" t="s">
        <v>386</v>
      </c>
      <c r="AF282" s="32">
        <v>2</v>
      </c>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45" t="s">
        <v>596</v>
      </c>
      <c r="D283" s="237"/>
      <c r="E283" s="240">
        <v>3690.4</v>
      </c>
      <c r="F283" s="194"/>
      <c r="G283" s="194"/>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t="s">
        <v>386</v>
      </c>
      <c r="AF283" s="32">
        <v>2</v>
      </c>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8"/>
      <c r="B284" s="177"/>
      <c r="C284" s="245" t="s">
        <v>597</v>
      </c>
      <c r="D284" s="237"/>
      <c r="E284" s="240">
        <v>361.6</v>
      </c>
      <c r="F284" s="194"/>
      <c r="G284" s="194"/>
      <c r="H284" s="194"/>
      <c r="I284" s="194"/>
      <c r="J284" s="194"/>
      <c r="K284" s="194"/>
      <c r="L284" s="194"/>
      <c r="M284" s="194"/>
      <c r="N284" s="195"/>
      <c r="O284" s="221"/>
      <c r="P284" s="32"/>
      <c r="Q284" s="32"/>
      <c r="R284" s="32"/>
      <c r="S284" s="32"/>
      <c r="T284" s="32"/>
      <c r="U284" s="32"/>
      <c r="V284" s="32"/>
      <c r="W284" s="32"/>
      <c r="X284" s="32"/>
      <c r="Y284" s="32"/>
      <c r="Z284" s="32"/>
      <c r="AA284" s="32"/>
      <c r="AB284" s="32"/>
      <c r="AC284" s="32"/>
      <c r="AD284" s="32"/>
      <c r="AE284" s="32" t="s">
        <v>386</v>
      </c>
      <c r="AF284" s="32">
        <v>2</v>
      </c>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45" t="s">
        <v>598</v>
      </c>
      <c r="D285" s="237"/>
      <c r="E285" s="240">
        <v>168.8</v>
      </c>
      <c r="F285" s="194"/>
      <c r="G285" s="194"/>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t="s">
        <v>386</v>
      </c>
      <c r="AF285" s="32">
        <v>2</v>
      </c>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177"/>
      <c r="C286" s="245" t="s">
        <v>599</v>
      </c>
      <c r="D286" s="237"/>
      <c r="E286" s="240">
        <v>106.4</v>
      </c>
      <c r="F286" s="194"/>
      <c r="G286" s="194"/>
      <c r="H286" s="194"/>
      <c r="I286" s="194"/>
      <c r="J286" s="194"/>
      <c r="K286" s="194"/>
      <c r="L286" s="194"/>
      <c r="M286" s="194"/>
      <c r="N286" s="195"/>
      <c r="O286" s="221"/>
      <c r="P286" s="32"/>
      <c r="Q286" s="32"/>
      <c r="R286" s="32"/>
      <c r="S286" s="32"/>
      <c r="T286" s="32"/>
      <c r="U286" s="32"/>
      <c r="V286" s="32"/>
      <c r="W286" s="32"/>
      <c r="X286" s="32"/>
      <c r="Y286" s="32"/>
      <c r="Z286" s="32"/>
      <c r="AA286" s="32"/>
      <c r="AB286" s="32"/>
      <c r="AC286" s="32"/>
      <c r="AD286" s="32"/>
      <c r="AE286" s="32" t="s">
        <v>386</v>
      </c>
      <c r="AF286" s="32">
        <v>2</v>
      </c>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46" t="s">
        <v>451</v>
      </c>
      <c r="D287" s="238"/>
      <c r="E287" s="241">
        <v>17569.98</v>
      </c>
      <c r="F287" s="194"/>
      <c r="G287" s="194"/>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t="s">
        <v>386</v>
      </c>
      <c r="AF287" s="32">
        <v>3</v>
      </c>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177"/>
      <c r="C288" s="244" t="s">
        <v>452</v>
      </c>
      <c r="D288" s="237"/>
      <c r="E288" s="240"/>
      <c r="F288" s="194"/>
      <c r="G288" s="194"/>
      <c r="H288" s="194"/>
      <c r="I288" s="194"/>
      <c r="J288" s="194"/>
      <c r="K288" s="194"/>
      <c r="L288" s="194"/>
      <c r="M288" s="194"/>
      <c r="N288" s="195"/>
      <c r="O288" s="221"/>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43" t="s">
        <v>600</v>
      </c>
      <c r="D289" s="236"/>
      <c r="E289" s="239">
        <v>17.569980000000001</v>
      </c>
      <c r="F289" s="194"/>
      <c r="G289" s="194"/>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t="s">
        <v>386</v>
      </c>
      <c r="AF289" s="32">
        <v>0</v>
      </c>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8"/>
      <c r="B290" s="177"/>
      <c r="C290" s="293"/>
      <c r="D290" s="294"/>
      <c r="E290" s="295"/>
      <c r="F290" s="296"/>
      <c r="G290" s="297"/>
      <c r="H290" s="194"/>
      <c r="I290" s="194"/>
      <c r="J290" s="194"/>
      <c r="K290" s="194"/>
      <c r="L290" s="194"/>
      <c r="M290" s="194"/>
      <c r="N290" s="195"/>
      <c r="O290" s="221"/>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312" t="s">
        <v>601</v>
      </c>
      <c r="C291" s="313"/>
      <c r="D291" s="314"/>
      <c r="E291" s="315"/>
      <c r="F291" s="316"/>
      <c r="G291" s="317"/>
      <c r="H291" s="194"/>
      <c r="I291" s="194"/>
      <c r="J291" s="194"/>
      <c r="K291" s="194"/>
      <c r="L291" s="194"/>
      <c r="M291" s="194"/>
      <c r="N291" s="195"/>
      <c r="O291" s="221"/>
      <c r="P291" s="32"/>
      <c r="Q291" s="32"/>
      <c r="R291" s="32"/>
      <c r="S291" s="32"/>
      <c r="T291" s="32"/>
      <c r="U291" s="32"/>
      <c r="V291" s="32"/>
      <c r="W291" s="32"/>
      <c r="X291" s="32"/>
      <c r="Y291" s="32"/>
      <c r="Z291" s="32"/>
      <c r="AA291" s="32"/>
      <c r="AB291" s="32"/>
      <c r="AC291" s="32">
        <v>0</v>
      </c>
      <c r="AD291" s="32"/>
      <c r="AE291" s="32" t="s">
        <v>377</v>
      </c>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49</v>
      </c>
      <c r="B292" s="176" t="s">
        <v>602</v>
      </c>
      <c r="C292" s="202" t="s">
        <v>603</v>
      </c>
      <c r="D292" s="181" t="s">
        <v>560</v>
      </c>
      <c r="E292" s="186">
        <v>123.7788</v>
      </c>
      <c r="F292" s="193"/>
      <c r="G292" s="194">
        <f>ROUND(E292*F292,2)</f>
        <v>0</v>
      </c>
      <c r="H292" s="194">
        <v>21</v>
      </c>
      <c r="I292" s="194">
        <f>G292*(1+H292/100)</f>
        <v>0</v>
      </c>
      <c r="J292" s="194">
        <v>0</v>
      </c>
      <c r="K292" s="194">
        <f>ROUND(E292*J292,2)</f>
        <v>0</v>
      </c>
      <c r="L292" s="194">
        <v>0</v>
      </c>
      <c r="M292" s="194">
        <f>ROUND(E292*L292,2)</f>
        <v>0</v>
      </c>
      <c r="N292" s="195"/>
      <c r="O292" s="221" t="s">
        <v>281</v>
      </c>
      <c r="P292" s="32"/>
      <c r="Q292" s="32"/>
      <c r="R292" s="32"/>
      <c r="S292" s="32"/>
      <c r="T292" s="32"/>
      <c r="U292" s="32"/>
      <c r="V292" s="32"/>
      <c r="W292" s="32"/>
      <c r="X292" s="32"/>
      <c r="Y292" s="32"/>
      <c r="Z292" s="32"/>
      <c r="AA292" s="32"/>
      <c r="AB292" s="32"/>
      <c r="AC292" s="32"/>
      <c r="AD292" s="32"/>
      <c r="AE292" s="32" t="s">
        <v>397</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43" t="s">
        <v>536</v>
      </c>
      <c r="D293" s="236"/>
      <c r="E293" s="239"/>
      <c r="F293" s="194"/>
      <c r="G293" s="194"/>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t="s">
        <v>386</v>
      </c>
      <c r="AF293" s="32">
        <v>0</v>
      </c>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8"/>
      <c r="B294" s="177"/>
      <c r="C294" s="243" t="s">
        <v>537</v>
      </c>
      <c r="D294" s="236"/>
      <c r="E294" s="239">
        <v>35.607599999999998</v>
      </c>
      <c r="F294" s="194"/>
      <c r="G294" s="194"/>
      <c r="H294" s="194"/>
      <c r="I294" s="194"/>
      <c r="J294" s="194"/>
      <c r="K294" s="194"/>
      <c r="L294" s="194"/>
      <c r="M294" s="194"/>
      <c r="N294" s="195"/>
      <c r="O294" s="221"/>
      <c r="P294" s="32"/>
      <c r="Q294" s="32"/>
      <c r="R294" s="32"/>
      <c r="S294" s="32"/>
      <c r="T294" s="32"/>
      <c r="U294" s="32"/>
      <c r="V294" s="32"/>
      <c r="W294" s="32"/>
      <c r="X294" s="32"/>
      <c r="Y294" s="32"/>
      <c r="Z294" s="32"/>
      <c r="AA294" s="32"/>
      <c r="AB294" s="32"/>
      <c r="AC294" s="32"/>
      <c r="AD294" s="32"/>
      <c r="AE294" s="32" t="s">
        <v>386</v>
      </c>
      <c r="AF294" s="32">
        <v>0</v>
      </c>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43" t="s">
        <v>538</v>
      </c>
      <c r="D295" s="236"/>
      <c r="E295" s="239">
        <v>22.608000000000001</v>
      </c>
      <c r="F295" s="194"/>
      <c r="G295" s="194"/>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t="s">
        <v>386</v>
      </c>
      <c r="AF295" s="32">
        <v>0</v>
      </c>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8"/>
      <c r="B296" s="177"/>
      <c r="C296" s="243" t="s">
        <v>539</v>
      </c>
      <c r="D296" s="236"/>
      <c r="E296" s="239">
        <v>53.4114</v>
      </c>
      <c r="F296" s="194"/>
      <c r="G296" s="194"/>
      <c r="H296" s="194"/>
      <c r="I296" s="194"/>
      <c r="J296" s="194"/>
      <c r="K296" s="194"/>
      <c r="L296" s="194"/>
      <c r="M296" s="194"/>
      <c r="N296" s="195"/>
      <c r="O296" s="221"/>
      <c r="P296" s="32"/>
      <c r="Q296" s="32"/>
      <c r="R296" s="32"/>
      <c r="S296" s="32"/>
      <c r="T296" s="32"/>
      <c r="U296" s="32"/>
      <c r="V296" s="32"/>
      <c r="W296" s="32"/>
      <c r="X296" s="32"/>
      <c r="Y296" s="32"/>
      <c r="Z296" s="32"/>
      <c r="AA296" s="32"/>
      <c r="AB296" s="32"/>
      <c r="AC296" s="32"/>
      <c r="AD296" s="32"/>
      <c r="AE296" s="32" t="s">
        <v>386</v>
      </c>
      <c r="AF296" s="32">
        <v>0</v>
      </c>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43" t="s">
        <v>540</v>
      </c>
      <c r="D297" s="236"/>
      <c r="E297" s="239">
        <v>4.2389999999999999</v>
      </c>
      <c r="F297" s="194"/>
      <c r="G297" s="194"/>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t="s">
        <v>386</v>
      </c>
      <c r="AF297" s="32">
        <v>0</v>
      </c>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8"/>
      <c r="B298" s="177"/>
      <c r="C298" s="243" t="s">
        <v>541</v>
      </c>
      <c r="D298" s="236"/>
      <c r="E298" s="239">
        <v>4.5216000000000003</v>
      </c>
      <c r="F298" s="194"/>
      <c r="G298" s="194"/>
      <c r="H298" s="194"/>
      <c r="I298" s="194"/>
      <c r="J298" s="194"/>
      <c r="K298" s="194"/>
      <c r="L298" s="194"/>
      <c r="M298" s="194"/>
      <c r="N298" s="195"/>
      <c r="O298" s="221"/>
      <c r="P298" s="32"/>
      <c r="Q298" s="32"/>
      <c r="R298" s="32"/>
      <c r="S298" s="32"/>
      <c r="T298" s="32"/>
      <c r="U298" s="32"/>
      <c r="V298" s="32"/>
      <c r="W298" s="32"/>
      <c r="X298" s="32"/>
      <c r="Y298" s="32"/>
      <c r="Z298" s="32"/>
      <c r="AA298" s="32"/>
      <c r="AB298" s="32"/>
      <c r="AC298" s="32"/>
      <c r="AD298" s="32"/>
      <c r="AE298" s="32" t="s">
        <v>386</v>
      </c>
      <c r="AF298" s="32">
        <v>0</v>
      </c>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43" t="s">
        <v>542</v>
      </c>
      <c r="D299" s="236"/>
      <c r="E299" s="239">
        <v>3.3912</v>
      </c>
      <c r="F299" s="194"/>
      <c r="G299" s="194"/>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t="s">
        <v>386</v>
      </c>
      <c r="AF299" s="32">
        <v>0</v>
      </c>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93"/>
      <c r="D300" s="294"/>
      <c r="E300" s="295"/>
      <c r="F300" s="296"/>
      <c r="G300" s="297"/>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7">
        <v>50</v>
      </c>
      <c r="B301" s="176" t="s">
        <v>604</v>
      </c>
      <c r="C301" s="202" t="s">
        <v>605</v>
      </c>
      <c r="D301" s="181" t="s">
        <v>560</v>
      </c>
      <c r="E301" s="186">
        <v>96.394069999999999</v>
      </c>
      <c r="F301" s="193"/>
      <c r="G301" s="194">
        <f>ROUND(E301*F301,2)</f>
        <v>0</v>
      </c>
      <c r="H301" s="194">
        <v>21</v>
      </c>
      <c r="I301" s="194">
        <f>G301*(1+H301/100)</f>
        <v>0</v>
      </c>
      <c r="J301" s="194">
        <v>0</v>
      </c>
      <c r="K301" s="194">
        <f>ROUND(E301*J301,2)</f>
        <v>0</v>
      </c>
      <c r="L301" s="194">
        <v>0</v>
      </c>
      <c r="M301" s="194">
        <f>ROUND(E301*L301,2)</f>
        <v>0</v>
      </c>
      <c r="N301" s="195"/>
      <c r="O301" s="221" t="s">
        <v>281</v>
      </c>
      <c r="P301" s="32"/>
      <c r="Q301" s="32"/>
      <c r="R301" s="32"/>
      <c r="S301" s="32"/>
      <c r="T301" s="32"/>
      <c r="U301" s="32"/>
      <c r="V301" s="32"/>
      <c r="W301" s="32"/>
      <c r="X301" s="32"/>
      <c r="Y301" s="32"/>
      <c r="Z301" s="32"/>
      <c r="AA301" s="32"/>
      <c r="AB301" s="32"/>
      <c r="AC301" s="32"/>
      <c r="AD301" s="32"/>
      <c r="AE301" s="32" t="s">
        <v>397</v>
      </c>
      <c r="AF301" s="32"/>
      <c r="AG301" s="32"/>
      <c r="AH301" s="32"/>
      <c r="AI301" s="32"/>
      <c r="AJ301" s="32"/>
      <c r="AK301" s="32"/>
      <c r="AL301" s="32"/>
      <c r="AM301" s="32">
        <v>21</v>
      </c>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43" t="s">
        <v>543</v>
      </c>
      <c r="D302" s="236"/>
      <c r="E302" s="239"/>
      <c r="F302" s="194"/>
      <c r="G302" s="194"/>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t="s">
        <v>386</v>
      </c>
      <c r="AF302" s="32">
        <v>0</v>
      </c>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43" t="s">
        <v>544</v>
      </c>
      <c r="D303" s="236"/>
      <c r="E303" s="239">
        <v>6.8687500000000004</v>
      </c>
      <c r="F303" s="194"/>
      <c r="G303" s="194"/>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386</v>
      </c>
      <c r="AF303" s="32">
        <v>0</v>
      </c>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43" t="s">
        <v>545</v>
      </c>
      <c r="D304" s="236"/>
      <c r="E304" s="239">
        <v>30.156559999999999</v>
      </c>
      <c r="F304" s="194"/>
      <c r="G304" s="194"/>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t="s">
        <v>386</v>
      </c>
      <c r="AF304" s="32">
        <v>0</v>
      </c>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43" t="s">
        <v>546</v>
      </c>
      <c r="D305" s="236"/>
      <c r="E305" s="239">
        <v>52.00468</v>
      </c>
      <c r="F305" s="194"/>
      <c r="G305" s="194"/>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t="s">
        <v>386</v>
      </c>
      <c r="AF305" s="32">
        <v>0</v>
      </c>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43" t="s">
        <v>547</v>
      </c>
      <c r="D306" s="236"/>
      <c r="E306" s="239">
        <v>4.3120000000000003</v>
      </c>
      <c r="F306" s="194"/>
      <c r="G306" s="194"/>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t="s">
        <v>386</v>
      </c>
      <c r="AF306" s="32">
        <v>0</v>
      </c>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177"/>
      <c r="C307" s="243" t="s">
        <v>548</v>
      </c>
      <c r="D307" s="236"/>
      <c r="E307" s="239">
        <v>1.84632</v>
      </c>
      <c r="F307" s="194"/>
      <c r="G307" s="194"/>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t="s">
        <v>386</v>
      </c>
      <c r="AF307" s="32">
        <v>0</v>
      </c>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8"/>
      <c r="B308" s="177"/>
      <c r="C308" s="243" t="s">
        <v>549</v>
      </c>
      <c r="D308" s="236"/>
      <c r="E308" s="239">
        <v>1.2057599999999999</v>
      </c>
      <c r="F308" s="194"/>
      <c r="G308" s="194"/>
      <c r="H308" s="194"/>
      <c r="I308" s="194"/>
      <c r="J308" s="194"/>
      <c r="K308" s="194"/>
      <c r="L308" s="194"/>
      <c r="M308" s="194"/>
      <c r="N308" s="195"/>
      <c r="O308" s="221"/>
      <c r="P308" s="32"/>
      <c r="Q308" s="32"/>
      <c r="R308" s="32"/>
      <c r="S308" s="32"/>
      <c r="T308" s="32"/>
      <c r="U308" s="32"/>
      <c r="V308" s="32"/>
      <c r="W308" s="32"/>
      <c r="X308" s="32"/>
      <c r="Y308" s="32"/>
      <c r="Z308" s="32"/>
      <c r="AA308" s="32"/>
      <c r="AB308" s="32"/>
      <c r="AC308" s="32"/>
      <c r="AD308" s="32"/>
      <c r="AE308" s="32" t="s">
        <v>386</v>
      </c>
      <c r="AF308" s="32">
        <v>0</v>
      </c>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outlineLevel="1" x14ac:dyDescent="0.2">
      <c r="A310" s="218"/>
      <c r="B310" s="312" t="s">
        <v>606</v>
      </c>
      <c r="C310" s="313"/>
      <c r="D310" s="314"/>
      <c r="E310" s="315"/>
      <c r="F310" s="316"/>
      <c r="G310" s="317"/>
      <c r="H310" s="194"/>
      <c r="I310" s="194"/>
      <c r="J310" s="194"/>
      <c r="K310" s="194"/>
      <c r="L310" s="194"/>
      <c r="M310" s="194"/>
      <c r="N310" s="195"/>
      <c r="O310" s="221"/>
      <c r="P310" s="32"/>
      <c r="Q310" s="32"/>
      <c r="R310" s="32"/>
      <c r="S310" s="32"/>
      <c r="T310" s="32"/>
      <c r="U310" s="32"/>
      <c r="V310" s="32"/>
      <c r="W310" s="32"/>
      <c r="X310" s="32"/>
      <c r="Y310" s="32"/>
      <c r="Z310" s="32"/>
      <c r="AA310" s="32"/>
      <c r="AB310" s="32"/>
      <c r="AC310" s="32">
        <v>0</v>
      </c>
      <c r="AD310" s="32"/>
      <c r="AE310" s="32" t="s">
        <v>377</v>
      </c>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ht="22.5" outlineLevel="1" x14ac:dyDescent="0.2">
      <c r="A311" s="218"/>
      <c r="B311" s="312" t="s">
        <v>607</v>
      </c>
      <c r="C311" s="313"/>
      <c r="D311" s="314"/>
      <c r="E311" s="315"/>
      <c r="F311" s="316"/>
      <c r="G311" s="31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t="s">
        <v>379</v>
      </c>
      <c r="AF311" s="32"/>
      <c r="AG311" s="32"/>
      <c r="AH311" s="32"/>
      <c r="AI311" s="32"/>
      <c r="AJ311" s="32"/>
      <c r="AK311" s="32"/>
      <c r="AL311" s="32"/>
      <c r="AM311" s="32"/>
      <c r="AN311" s="32"/>
      <c r="AO311" s="32"/>
      <c r="AP311" s="32"/>
      <c r="AQ311" s="32"/>
      <c r="AR311" s="32"/>
      <c r="AS311" s="32"/>
      <c r="AT311" s="32"/>
      <c r="AU311" s="32"/>
      <c r="AV311" s="32"/>
      <c r="AW311" s="32"/>
      <c r="AX311" s="32"/>
      <c r="AY311" s="32"/>
      <c r="AZ311" s="235" t="str">
        <f>B311</f>
        <v>bednění svislé nebo šikmé (odkloněné), půdorysně přímé nebo zalomené, stěn základových patek ve volných nebo zapažených jámách, rýhách, šachtách, včetně případných vzpěr,</v>
      </c>
      <c r="BA311" s="32"/>
      <c r="BB311" s="32"/>
      <c r="BC311" s="32"/>
      <c r="BD311" s="32"/>
      <c r="BE311" s="32"/>
      <c r="BF311" s="32"/>
      <c r="BG311" s="32"/>
      <c r="BH311" s="32"/>
    </row>
    <row r="312" spans="1:60" outlineLevel="1" x14ac:dyDescent="0.2">
      <c r="A312" s="217">
        <v>51</v>
      </c>
      <c r="B312" s="176" t="s">
        <v>608</v>
      </c>
      <c r="C312" s="202" t="s">
        <v>609</v>
      </c>
      <c r="D312" s="181" t="s">
        <v>610</v>
      </c>
      <c r="E312" s="186">
        <v>298.73520000000002</v>
      </c>
      <c r="F312" s="193"/>
      <c r="G312" s="194">
        <f>ROUND(E312*F312,2)</f>
        <v>0</v>
      </c>
      <c r="H312" s="194">
        <v>21</v>
      </c>
      <c r="I312" s="194">
        <f>G312*(1+H312/100)</f>
        <v>0</v>
      </c>
      <c r="J312" s="194">
        <v>3.9199999999999999E-2</v>
      </c>
      <c r="K312" s="194">
        <f>ROUND(E312*J312,2)</f>
        <v>11.71</v>
      </c>
      <c r="L312" s="194">
        <v>0</v>
      </c>
      <c r="M312" s="194">
        <f>ROUND(E312*L312,2)</f>
        <v>0</v>
      </c>
      <c r="N312" s="195" t="s">
        <v>611</v>
      </c>
      <c r="O312" s="221" t="s">
        <v>281</v>
      </c>
      <c r="P312" s="32"/>
      <c r="Q312" s="32"/>
      <c r="R312" s="32"/>
      <c r="S312" s="32"/>
      <c r="T312" s="32"/>
      <c r="U312" s="32"/>
      <c r="V312" s="32"/>
      <c r="W312" s="32"/>
      <c r="X312" s="32"/>
      <c r="Y312" s="32"/>
      <c r="Z312" s="32"/>
      <c r="AA312" s="32"/>
      <c r="AB312" s="32"/>
      <c r="AC312" s="32"/>
      <c r="AD312" s="32"/>
      <c r="AE312" s="32" t="s">
        <v>397</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43" t="s">
        <v>543</v>
      </c>
      <c r="D313" s="236"/>
      <c r="E313" s="239"/>
      <c r="F313" s="194"/>
      <c r="G313" s="194"/>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t="s">
        <v>386</v>
      </c>
      <c r="AF313" s="32">
        <v>0</v>
      </c>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43" t="s">
        <v>612</v>
      </c>
      <c r="D314" s="236"/>
      <c r="E314" s="239">
        <v>21.98</v>
      </c>
      <c r="F314" s="194"/>
      <c r="G314" s="194"/>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t="s">
        <v>386</v>
      </c>
      <c r="AF314" s="32">
        <v>0</v>
      </c>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177"/>
      <c r="C315" s="243" t="s">
        <v>613</v>
      </c>
      <c r="D315" s="236"/>
      <c r="E315" s="239">
        <v>86.161600000000007</v>
      </c>
      <c r="F315" s="194"/>
      <c r="G315" s="194"/>
      <c r="H315" s="194"/>
      <c r="I315" s="194"/>
      <c r="J315" s="194"/>
      <c r="K315" s="194"/>
      <c r="L315" s="194"/>
      <c r="M315" s="194"/>
      <c r="N315" s="195"/>
      <c r="O315" s="221"/>
      <c r="P315" s="32"/>
      <c r="Q315" s="32"/>
      <c r="R315" s="32"/>
      <c r="S315" s="32"/>
      <c r="T315" s="32"/>
      <c r="U315" s="32"/>
      <c r="V315" s="32"/>
      <c r="W315" s="32"/>
      <c r="X315" s="32"/>
      <c r="Y315" s="32"/>
      <c r="Z315" s="32"/>
      <c r="AA315" s="32"/>
      <c r="AB315" s="32"/>
      <c r="AC315" s="32"/>
      <c r="AD315" s="32"/>
      <c r="AE315" s="32" t="s">
        <v>386</v>
      </c>
      <c r="AF315" s="32">
        <v>0</v>
      </c>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43" t="s">
        <v>614</v>
      </c>
      <c r="D316" s="236"/>
      <c r="E316" s="239">
        <v>160.01439999999999</v>
      </c>
      <c r="F316" s="194"/>
      <c r="G316" s="194"/>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t="s">
        <v>386</v>
      </c>
      <c r="AF316" s="32">
        <v>0</v>
      </c>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43" t="s">
        <v>615</v>
      </c>
      <c r="D317" s="236"/>
      <c r="E317" s="239">
        <v>14</v>
      </c>
      <c r="F317" s="194"/>
      <c r="G317" s="194"/>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t="s">
        <v>386</v>
      </c>
      <c r="AF317" s="32">
        <v>0</v>
      </c>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43" t="s">
        <v>616</v>
      </c>
      <c r="D318" s="236"/>
      <c r="E318" s="239">
        <v>10.5504</v>
      </c>
      <c r="F318" s="194"/>
      <c r="G318" s="194"/>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t="s">
        <v>386</v>
      </c>
      <c r="AF318" s="32">
        <v>0</v>
      </c>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43" t="s">
        <v>617</v>
      </c>
      <c r="D319" s="236"/>
      <c r="E319" s="239">
        <v>6.0288000000000004</v>
      </c>
      <c r="F319" s="194"/>
      <c r="G319" s="194"/>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t="s">
        <v>386</v>
      </c>
      <c r="AF319" s="32">
        <v>0</v>
      </c>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93"/>
      <c r="D320" s="294"/>
      <c r="E320" s="295"/>
      <c r="F320" s="296"/>
      <c r="G320" s="29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7">
        <v>52</v>
      </c>
      <c r="B321" s="176" t="s">
        <v>618</v>
      </c>
      <c r="C321" s="202" t="s">
        <v>619</v>
      </c>
      <c r="D321" s="181" t="s">
        <v>610</v>
      </c>
      <c r="E321" s="186">
        <v>298.73520000000002</v>
      </c>
      <c r="F321" s="193"/>
      <c r="G321" s="194">
        <f>ROUND(E321*F321,2)</f>
        <v>0</v>
      </c>
      <c r="H321" s="194">
        <v>21</v>
      </c>
      <c r="I321" s="194">
        <f>G321*(1+H321/100)</f>
        <v>0</v>
      </c>
      <c r="J321" s="194">
        <v>0</v>
      </c>
      <c r="K321" s="194">
        <f>ROUND(E321*J321,2)</f>
        <v>0</v>
      </c>
      <c r="L321" s="194">
        <v>0</v>
      </c>
      <c r="M321" s="194">
        <f>ROUND(E321*L321,2)</f>
        <v>0</v>
      </c>
      <c r="N321" s="195" t="s">
        <v>611</v>
      </c>
      <c r="O321" s="221" t="s">
        <v>281</v>
      </c>
      <c r="P321" s="32"/>
      <c r="Q321" s="32"/>
      <c r="R321" s="32"/>
      <c r="S321" s="32"/>
      <c r="T321" s="32"/>
      <c r="U321" s="32"/>
      <c r="V321" s="32"/>
      <c r="W321" s="32"/>
      <c r="X321" s="32"/>
      <c r="Y321" s="32"/>
      <c r="Z321" s="32"/>
      <c r="AA321" s="32"/>
      <c r="AB321" s="32"/>
      <c r="AC321" s="32"/>
      <c r="AD321" s="32"/>
      <c r="AE321" s="32" t="s">
        <v>397</v>
      </c>
      <c r="AF321" s="32"/>
      <c r="AG321" s="32"/>
      <c r="AH321" s="32"/>
      <c r="AI321" s="32"/>
      <c r="AJ321" s="32"/>
      <c r="AK321" s="32"/>
      <c r="AL321" s="32"/>
      <c r="AM321" s="32">
        <v>21</v>
      </c>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8"/>
      <c r="B322" s="177"/>
      <c r="C322" s="203" t="s">
        <v>620</v>
      </c>
      <c r="D322" s="182"/>
      <c r="E322" s="187"/>
      <c r="F322" s="196"/>
      <c r="G322" s="196"/>
      <c r="H322" s="194"/>
      <c r="I322" s="194"/>
      <c r="J322" s="194"/>
      <c r="K322" s="194"/>
      <c r="L322" s="194"/>
      <c r="M322" s="194"/>
      <c r="N322" s="195"/>
      <c r="O322" s="221"/>
      <c r="P322" s="32"/>
      <c r="Q322" s="32"/>
      <c r="R322" s="32"/>
      <c r="S322" s="32"/>
      <c r="T322" s="32"/>
      <c r="U322" s="32"/>
      <c r="V322" s="32"/>
      <c r="W322" s="32"/>
      <c r="X322" s="32"/>
      <c r="Y322" s="32"/>
      <c r="Z322" s="32"/>
      <c r="AA322" s="32"/>
      <c r="AB322" s="32"/>
      <c r="AC322" s="32"/>
      <c r="AD322" s="32"/>
      <c r="AE322" s="32" t="s">
        <v>284</v>
      </c>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7">
        <v>53</v>
      </c>
      <c r="B324" s="176" t="s">
        <v>621</v>
      </c>
      <c r="C324" s="202" t="s">
        <v>622</v>
      </c>
      <c r="D324" s="181" t="s">
        <v>498</v>
      </c>
      <c r="E324" s="186">
        <v>48</v>
      </c>
      <c r="F324" s="193"/>
      <c r="G324" s="194">
        <f>ROUND(E324*F324,2)</f>
        <v>0</v>
      </c>
      <c r="H324" s="194">
        <v>21</v>
      </c>
      <c r="I324" s="194">
        <f>G324*(1+H324/100)</f>
        <v>0</v>
      </c>
      <c r="J324" s="194">
        <v>2.281E-2</v>
      </c>
      <c r="K324" s="194">
        <f>ROUND(E324*J324,2)</f>
        <v>1.0900000000000001</v>
      </c>
      <c r="L324" s="194">
        <v>0</v>
      </c>
      <c r="M324" s="194">
        <f>ROUND(E324*L324,2)</f>
        <v>0</v>
      </c>
      <c r="N324" s="195"/>
      <c r="O324" s="221" t="s">
        <v>295</v>
      </c>
      <c r="P324" s="32"/>
      <c r="Q324" s="32"/>
      <c r="R324" s="32"/>
      <c r="S324" s="32"/>
      <c r="T324" s="32"/>
      <c r="U324" s="32"/>
      <c r="V324" s="32"/>
      <c r="W324" s="32"/>
      <c r="X324" s="32"/>
      <c r="Y324" s="32"/>
      <c r="Z324" s="32"/>
      <c r="AA324" s="32"/>
      <c r="AB324" s="32"/>
      <c r="AC324" s="32"/>
      <c r="AD324" s="32"/>
      <c r="AE324" s="32" t="s">
        <v>397</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43" t="s">
        <v>543</v>
      </c>
      <c r="D325" s="236"/>
      <c r="E325" s="239"/>
      <c r="F325" s="194"/>
      <c r="G325" s="194"/>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t="s">
        <v>386</v>
      </c>
      <c r="AF325" s="32">
        <v>0</v>
      </c>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177"/>
      <c r="C326" s="243" t="s">
        <v>623</v>
      </c>
      <c r="D326" s="236"/>
      <c r="E326" s="239">
        <v>4</v>
      </c>
      <c r="F326" s="194"/>
      <c r="G326" s="194"/>
      <c r="H326" s="194"/>
      <c r="I326" s="194"/>
      <c r="J326" s="194"/>
      <c r="K326" s="194"/>
      <c r="L326" s="194"/>
      <c r="M326" s="194"/>
      <c r="N326" s="195"/>
      <c r="O326" s="221"/>
      <c r="P326" s="32"/>
      <c r="Q326" s="32"/>
      <c r="R326" s="32"/>
      <c r="S326" s="32"/>
      <c r="T326" s="32"/>
      <c r="U326" s="32"/>
      <c r="V326" s="32"/>
      <c r="W326" s="32"/>
      <c r="X326" s="32"/>
      <c r="Y326" s="32"/>
      <c r="Z326" s="32"/>
      <c r="AA326" s="32"/>
      <c r="AB326" s="32"/>
      <c r="AC326" s="32"/>
      <c r="AD326" s="32"/>
      <c r="AE326" s="32" t="s">
        <v>386</v>
      </c>
      <c r="AF326" s="32">
        <v>0</v>
      </c>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43" t="s">
        <v>624</v>
      </c>
      <c r="D327" s="236"/>
      <c r="E327" s="239">
        <v>14</v>
      </c>
      <c r="F327" s="194"/>
      <c r="G327" s="194"/>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t="s">
        <v>386</v>
      </c>
      <c r="AF327" s="32">
        <v>0</v>
      </c>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43" t="s">
        <v>625</v>
      </c>
      <c r="D328" s="236"/>
      <c r="E328" s="239">
        <v>28</v>
      </c>
      <c r="F328" s="194"/>
      <c r="G328" s="194"/>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t="s">
        <v>386</v>
      </c>
      <c r="AF328" s="32">
        <v>0</v>
      </c>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43" t="s">
        <v>626</v>
      </c>
      <c r="D329" s="236"/>
      <c r="E329" s="239">
        <v>2</v>
      </c>
      <c r="F329" s="194"/>
      <c r="G329" s="194"/>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t="s">
        <v>386</v>
      </c>
      <c r="AF329" s="32">
        <v>0</v>
      </c>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177"/>
      <c r="C330" s="293"/>
      <c r="D330" s="294"/>
      <c r="E330" s="295"/>
      <c r="F330" s="296"/>
      <c r="G330" s="297"/>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x14ac:dyDescent="0.2">
      <c r="A331" s="216" t="s">
        <v>276</v>
      </c>
      <c r="B331" s="175" t="s">
        <v>82</v>
      </c>
      <c r="C331" s="201" t="s">
        <v>83</v>
      </c>
      <c r="D331" s="180"/>
      <c r="E331" s="185"/>
      <c r="F331" s="304">
        <f>SUM(G332:G359)</f>
        <v>0</v>
      </c>
      <c r="G331" s="305"/>
      <c r="H331" s="191"/>
      <c r="I331" s="191">
        <f>SUM(I332:I359)</f>
        <v>0</v>
      </c>
      <c r="J331" s="191"/>
      <c r="K331" s="191">
        <f>SUM(K332:K359)</f>
        <v>77</v>
      </c>
      <c r="L331" s="191"/>
      <c r="M331" s="191">
        <f>SUM(M332:M359)</f>
        <v>0</v>
      </c>
      <c r="N331" s="192"/>
      <c r="O331" s="220"/>
      <c r="AE331" t="s">
        <v>277</v>
      </c>
    </row>
    <row r="332" spans="1:60" outlineLevel="1" x14ac:dyDescent="0.2">
      <c r="A332" s="218"/>
      <c r="B332" s="318" t="s">
        <v>627</v>
      </c>
      <c r="C332" s="319"/>
      <c r="D332" s="320"/>
      <c r="E332" s="321"/>
      <c r="F332" s="322"/>
      <c r="G332" s="323"/>
      <c r="H332" s="194"/>
      <c r="I332" s="194"/>
      <c r="J332" s="194"/>
      <c r="K332" s="194"/>
      <c r="L332" s="194"/>
      <c r="M332" s="194"/>
      <c r="N332" s="195"/>
      <c r="O332" s="221"/>
      <c r="P332" s="32"/>
      <c r="Q332" s="32"/>
      <c r="R332" s="32"/>
      <c r="S332" s="32"/>
      <c r="T332" s="32"/>
      <c r="U332" s="32"/>
      <c r="V332" s="32"/>
      <c r="W332" s="32"/>
      <c r="X332" s="32"/>
      <c r="Y332" s="32"/>
      <c r="Z332" s="32"/>
      <c r="AA332" s="32"/>
      <c r="AB332" s="32"/>
      <c r="AC332" s="32">
        <v>0</v>
      </c>
      <c r="AD332" s="32"/>
      <c r="AE332" s="32" t="s">
        <v>377</v>
      </c>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312" t="s">
        <v>628</v>
      </c>
      <c r="C333" s="313"/>
      <c r="D333" s="314"/>
      <c r="E333" s="315"/>
      <c r="F333" s="316"/>
      <c r="G333" s="31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t="s">
        <v>379</v>
      </c>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54</v>
      </c>
      <c r="B334" s="176" t="s">
        <v>629</v>
      </c>
      <c r="C334" s="202" t="s">
        <v>630</v>
      </c>
      <c r="D334" s="181" t="s">
        <v>498</v>
      </c>
      <c r="E334" s="186">
        <v>6</v>
      </c>
      <c r="F334" s="193"/>
      <c r="G334" s="194">
        <f>ROUND(E334*F334,2)</f>
        <v>0</v>
      </c>
      <c r="H334" s="194">
        <v>21</v>
      </c>
      <c r="I334" s="194">
        <f>G334*(1+H334/100)</f>
        <v>0</v>
      </c>
      <c r="J334" s="194">
        <v>0.19117999999999999</v>
      </c>
      <c r="K334" s="194">
        <f>ROUND(E334*J334,2)</f>
        <v>1.1499999999999999</v>
      </c>
      <c r="L334" s="194">
        <v>0</v>
      </c>
      <c r="M334" s="194">
        <f>ROUND(E334*L334,2)</f>
        <v>0</v>
      </c>
      <c r="N334" s="195" t="s">
        <v>631</v>
      </c>
      <c r="O334" s="221" t="s">
        <v>281</v>
      </c>
      <c r="P334" s="32"/>
      <c r="Q334" s="32"/>
      <c r="R334" s="32"/>
      <c r="S334" s="32"/>
      <c r="T334" s="32"/>
      <c r="U334" s="32"/>
      <c r="V334" s="32"/>
      <c r="W334" s="32"/>
      <c r="X334" s="32"/>
      <c r="Y334" s="32"/>
      <c r="Z334" s="32"/>
      <c r="AA334" s="32"/>
      <c r="AB334" s="32"/>
      <c r="AC334" s="32"/>
      <c r="AD334" s="32"/>
      <c r="AE334" s="32" t="s">
        <v>384</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8"/>
      <c r="B335" s="177"/>
      <c r="C335" s="243" t="s">
        <v>632</v>
      </c>
      <c r="D335" s="236"/>
      <c r="E335" s="239">
        <v>6</v>
      </c>
      <c r="F335" s="194"/>
      <c r="G335" s="194"/>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t="s">
        <v>386</v>
      </c>
      <c r="AF335" s="32">
        <v>0</v>
      </c>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7">
        <v>55</v>
      </c>
      <c r="B337" s="176" t="s">
        <v>633</v>
      </c>
      <c r="C337" s="202" t="s">
        <v>634</v>
      </c>
      <c r="D337" s="181" t="s">
        <v>498</v>
      </c>
      <c r="E337" s="186">
        <v>31</v>
      </c>
      <c r="F337" s="193"/>
      <c r="G337" s="194">
        <f>ROUND(E337*F337,2)</f>
        <v>0</v>
      </c>
      <c r="H337" s="194">
        <v>21</v>
      </c>
      <c r="I337" s="194">
        <f>G337*(1+H337/100)</f>
        <v>0</v>
      </c>
      <c r="J337" s="194">
        <v>0.26486999999999999</v>
      </c>
      <c r="K337" s="194">
        <f>ROUND(E337*J337,2)</f>
        <v>8.2100000000000009</v>
      </c>
      <c r="L337" s="194">
        <v>0</v>
      </c>
      <c r="M337" s="194">
        <f>ROUND(E337*L337,2)</f>
        <v>0</v>
      </c>
      <c r="N337" s="195" t="s">
        <v>631</v>
      </c>
      <c r="O337" s="221" t="s">
        <v>281</v>
      </c>
      <c r="P337" s="32"/>
      <c r="Q337" s="32"/>
      <c r="R337" s="32"/>
      <c r="S337" s="32"/>
      <c r="T337" s="32"/>
      <c r="U337" s="32"/>
      <c r="V337" s="32"/>
      <c r="W337" s="32"/>
      <c r="X337" s="32"/>
      <c r="Y337" s="32"/>
      <c r="Z337" s="32"/>
      <c r="AA337" s="32"/>
      <c r="AB337" s="32"/>
      <c r="AC337" s="32"/>
      <c r="AD337" s="32"/>
      <c r="AE337" s="32" t="s">
        <v>384</v>
      </c>
      <c r="AF337" s="32"/>
      <c r="AG337" s="32"/>
      <c r="AH337" s="32"/>
      <c r="AI337" s="32"/>
      <c r="AJ337" s="32"/>
      <c r="AK337" s="32"/>
      <c r="AL337" s="32"/>
      <c r="AM337" s="32">
        <v>21</v>
      </c>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8"/>
      <c r="B338" s="177"/>
      <c r="C338" s="243" t="s">
        <v>635</v>
      </c>
      <c r="D338" s="236"/>
      <c r="E338" s="239">
        <v>31</v>
      </c>
      <c r="F338" s="194"/>
      <c r="G338" s="194"/>
      <c r="H338" s="194"/>
      <c r="I338" s="194"/>
      <c r="J338" s="194"/>
      <c r="K338" s="194"/>
      <c r="L338" s="194"/>
      <c r="M338" s="194"/>
      <c r="N338" s="195"/>
      <c r="O338" s="221"/>
      <c r="P338" s="32"/>
      <c r="Q338" s="32"/>
      <c r="R338" s="32"/>
      <c r="S338" s="32"/>
      <c r="T338" s="32"/>
      <c r="U338" s="32"/>
      <c r="V338" s="32"/>
      <c r="W338" s="32"/>
      <c r="X338" s="32"/>
      <c r="Y338" s="32"/>
      <c r="Z338" s="32"/>
      <c r="AA338" s="32"/>
      <c r="AB338" s="32"/>
      <c r="AC338" s="32"/>
      <c r="AD338" s="32"/>
      <c r="AE338" s="32" t="s">
        <v>386</v>
      </c>
      <c r="AF338" s="32">
        <v>0</v>
      </c>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93"/>
      <c r="D339" s="294"/>
      <c r="E339" s="295"/>
      <c r="F339" s="296"/>
      <c r="G339" s="29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56</v>
      </c>
      <c r="B340" s="176" t="s">
        <v>636</v>
      </c>
      <c r="C340" s="202" t="s">
        <v>637</v>
      </c>
      <c r="D340" s="181" t="s">
        <v>638</v>
      </c>
      <c r="E340" s="186">
        <v>170</v>
      </c>
      <c r="F340" s="193"/>
      <c r="G340" s="194">
        <f>ROUND(E340*F340,2)</f>
        <v>0</v>
      </c>
      <c r="H340" s="194">
        <v>21</v>
      </c>
      <c r="I340" s="194">
        <f>G340*(1+H340/100)</f>
        <v>0</v>
      </c>
      <c r="J340" s="194">
        <v>1E-3</v>
      </c>
      <c r="K340" s="194">
        <f>ROUND(E340*J340,2)</f>
        <v>0.17</v>
      </c>
      <c r="L340" s="194">
        <v>0</v>
      </c>
      <c r="M340" s="194">
        <f>ROUND(E340*L340,2)</f>
        <v>0</v>
      </c>
      <c r="N340" s="195"/>
      <c r="O340" s="221" t="s">
        <v>295</v>
      </c>
      <c r="P340" s="32"/>
      <c r="Q340" s="32"/>
      <c r="R340" s="32"/>
      <c r="S340" s="32"/>
      <c r="T340" s="32"/>
      <c r="U340" s="32"/>
      <c r="V340" s="32"/>
      <c r="W340" s="32"/>
      <c r="X340" s="32"/>
      <c r="Y340" s="32"/>
      <c r="Z340" s="32"/>
      <c r="AA340" s="32"/>
      <c r="AB340" s="32"/>
      <c r="AC340" s="32"/>
      <c r="AD340" s="32"/>
      <c r="AE340" s="32" t="s">
        <v>384</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43" t="s">
        <v>639</v>
      </c>
      <c r="D341" s="236"/>
      <c r="E341" s="239">
        <v>170</v>
      </c>
      <c r="F341" s="194"/>
      <c r="G341" s="194"/>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386</v>
      </c>
      <c r="AF341" s="32">
        <v>0</v>
      </c>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7">
        <v>57</v>
      </c>
      <c r="B343" s="176" t="s">
        <v>640</v>
      </c>
      <c r="C343" s="202" t="s">
        <v>641</v>
      </c>
      <c r="D343" s="181" t="s">
        <v>642</v>
      </c>
      <c r="E343" s="186">
        <v>12.625</v>
      </c>
      <c r="F343" s="193"/>
      <c r="G343" s="194">
        <f>ROUND(E343*F343,2)</f>
        <v>0</v>
      </c>
      <c r="H343" s="194">
        <v>21</v>
      </c>
      <c r="I343" s="194">
        <f>G343*(1+H343/100)</f>
        <v>0</v>
      </c>
      <c r="J343" s="194">
        <v>0.29599999999999999</v>
      </c>
      <c r="K343" s="194">
        <f>ROUND(E343*J343,2)</f>
        <v>3.74</v>
      </c>
      <c r="L343" s="194">
        <v>0</v>
      </c>
      <c r="M343" s="194">
        <f>ROUND(E343*L343,2)</f>
        <v>0</v>
      </c>
      <c r="N343" s="195"/>
      <c r="O343" s="221" t="s">
        <v>295</v>
      </c>
      <c r="P343" s="32"/>
      <c r="Q343" s="32"/>
      <c r="R343" s="32"/>
      <c r="S343" s="32"/>
      <c r="T343" s="32"/>
      <c r="U343" s="32"/>
      <c r="V343" s="32"/>
      <c r="W343" s="32"/>
      <c r="X343" s="32"/>
      <c r="Y343" s="32"/>
      <c r="Z343" s="32"/>
      <c r="AA343" s="32"/>
      <c r="AB343" s="32"/>
      <c r="AC343" s="32"/>
      <c r="AD343" s="32"/>
      <c r="AE343" s="32" t="s">
        <v>643</v>
      </c>
      <c r="AF343" s="32"/>
      <c r="AG343" s="32"/>
      <c r="AH343" s="32"/>
      <c r="AI343" s="32"/>
      <c r="AJ343" s="32"/>
      <c r="AK343" s="32"/>
      <c r="AL343" s="32"/>
      <c r="AM343" s="32">
        <v>21</v>
      </c>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43" t="s">
        <v>644</v>
      </c>
      <c r="D344" s="236"/>
      <c r="E344" s="239">
        <v>12.625</v>
      </c>
      <c r="F344" s="194"/>
      <c r="G344" s="194"/>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t="s">
        <v>386</v>
      </c>
      <c r="AF344" s="32">
        <v>0</v>
      </c>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93"/>
      <c r="D345" s="294"/>
      <c r="E345" s="295"/>
      <c r="F345" s="296"/>
      <c r="G345" s="29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58</v>
      </c>
      <c r="B346" s="176" t="s">
        <v>645</v>
      </c>
      <c r="C346" s="202" t="s">
        <v>646</v>
      </c>
      <c r="D346" s="181" t="s">
        <v>642</v>
      </c>
      <c r="E346" s="186">
        <v>202.67400000000001</v>
      </c>
      <c r="F346" s="193"/>
      <c r="G346" s="194">
        <f>ROUND(E346*F346,2)</f>
        <v>0</v>
      </c>
      <c r="H346" s="194">
        <v>21</v>
      </c>
      <c r="I346" s="194">
        <f>G346*(1+H346/100)</f>
        <v>0</v>
      </c>
      <c r="J346" s="194">
        <v>0.29599999999999999</v>
      </c>
      <c r="K346" s="194">
        <f>ROUND(E346*J346,2)</f>
        <v>59.99</v>
      </c>
      <c r="L346" s="194">
        <v>0</v>
      </c>
      <c r="M346" s="194">
        <f>ROUND(E346*L346,2)</f>
        <v>0</v>
      </c>
      <c r="N346" s="195"/>
      <c r="O346" s="221" t="s">
        <v>295</v>
      </c>
      <c r="P346" s="32"/>
      <c r="Q346" s="32"/>
      <c r="R346" s="32"/>
      <c r="S346" s="32"/>
      <c r="T346" s="32"/>
      <c r="U346" s="32"/>
      <c r="V346" s="32"/>
      <c r="W346" s="32"/>
      <c r="X346" s="32"/>
      <c r="Y346" s="32"/>
      <c r="Z346" s="32"/>
      <c r="AA346" s="32"/>
      <c r="AB346" s="32"/>
      <c r="AC346" s="32"/>
      <c r="AD346" s="32"/>
      <c r="AE346" s="32" t="s">
        <v>643</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44" t="s">
        <v>444</v>
      </c>
      <c r="D347" s="237"/>
      <c r="E347" s="240"/>
      <c r="F347" s="194"/>
      <c r="G347" s="194"/>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177"/>
      <c r="C348" s="245" t="s">
        <v>647</v>
      </c>
      <c r="D348" s="237"/>
      <c r="E348" s="240">
        <v>193.75</v>
      </c>
      <c r="F348" s="194"/>
      <c r="G348" s="194"/>
      <c r="H348" s="194"/>
      <c r="I348" s="194"/>
      <c r="J348" s="194"/>
      <c r="K348" s="194"/>
      <c r="L348" s="194"/>
      <c r="M348" s="194"/>
      <c r="N348" s="195"/>
      <c r="O348" s="221"/>
      <c r="P348" s="32"/>
      <c r="Q348" s="32"/>
      <c r="R348" s="32"/>
      <c r="S348" s="32"/>
      <c r="T348" s="32"/>
      <c r="U348" s="32"/>
      <c r="V348" s="32"/>
      <c r="W348" s="32"/>
      <c r="X348" s="32"/>
      <c r="Y348" s="32"/>
      <c r="Z348" s="32"/>
      <c r="AA348" s="32"/>
      <c r="AB348" s="32"/>
      <c r="AC348" s="32"/>
      <c r="AD348" s="32"/>
      <c r="AE348" s="32" t="s">
        <v>386</v>
      </c>
      <c r="AF348" s="32">
        <v>2</v>
      </c>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45" t="s">
        <v>648</v>
      </c>
      <c r="D349" s="237"/>
      <c r="E349" s="240">
        <v>3.4750000000000001</v>
      </c>
      <c r="F349" s="194"/>
      <c r="G349" s="194"/>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t="s">
        <v>386</v>
      </c>
      <c r="AF349" s="32">
        <v>2</v>
      </c>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5" t="s">
        <v>649</v>
      </c>
      <c r="D350" s="237"/>
      <c r="E350" s="240">
        <v>1.4750000000000001</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386</v>
      </c>
      <c r="AF350" s="32">
        <v>2</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46" t="s">
        <v>451</v>
      </c>
      <c r="D351" s="238"/>
      <c r="E351" s="241">
        <v>198.7</v>
      </c>
      <c r="F351" s="194"/>
      <c r="G351" s="194"/>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t="s">
        <v>386</v>
      </c>
      <c r="AF351" s="32">
        <v>3</v>
      </c>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8"/>
      <c r="B352" s="177"/>
      <c r="C352" s="244" t="s">
        <v>452</v>
      </c>
      <c r="D352" s="237"/>
      <c r="E352" s="240"/>
      <c r="F352" s="194"/>
      <c r="G352" s="194"/>
      <c r="H352" s="194"/>
      <c r="I352" s="194"/>
      <c r="J352" s="194"/>
      <c r="K352" s="194"/>
      <c r="L352" s="194"/>
      <c r="M352" s="194"/>
      <c r="N352" s="195"/>
      <c r="O352" s="221"/>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650</v>
      </c>
      <c r="D353" s="236"/>
      <c r="E353" s="239">
        <v>202.67400000000001</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386</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93"/>
      <c r="D354" s="294"/>
      <c r="E354" s="295"/>
      <c r="F354" s="296"/>
      <c r="G354" s="297"/>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7">
        <v>59</v>
      </c>
      <c r="B355" s="176" t="s">
        <v>651</v>
      </c>
      <c r="C355" s="202" t="s">
        <v>652</v>
      </c>
      <c r="D355" s="181" t="s">
        <v>642</v>
      </c>
      <c r="E355" s="186">
        <v>12.625</v>
      </c>
      <c r="F355" s="193"/>
      <c r="G355" s="194">
        <f>ROUND(E355*F355,2)</f>
        <v>0</v>
      </c>
      <c r="H355" s="194">
        <v>21</v>
      </c>
      <c r="I355" s="194">
        <f>G355*(1+H355/100)</f>
        <v>0</v>
      </c>
      <c r="J355" s="194">
        <v>0.29599999999999999</v>
      </c>
      <c r="K355" s="194">
        <f>ROUND(E355*J355,2)</f>
        <v>3.74</v>
      </c>
      <c r="L355" s="194">
        <v>0</v>
      </c>
      <c r="M355" s="194">
        <f>ROUND(E355*L355,2)</f>
        <v>0</v>
      </c>
      <c r="N355" s="195"/>
      <c r="O355" s="221" t="s">
        <v>295</v>
      </c>
      <c r="P355" s="32"/>
      <c r="Q355" s="32"/>
      <c r="R355" s="32"/>
      <c r="S355" s="32"/>
      <c r="T355" s="32"/>
      <c r="U355" s="32"/>
      <c r="V355" s="32"/>
      <c r="W355" s="32"/>
      <c r="X355" s="32"/>
      <c r="Y355" s="32"/>
      <c r="Z355" s="32"/>
      <c r="AA355" s="32"/>
      <c r="AB355" s="32"/>
      <c r="AC355" s="32"/>
      <c r="AD355" s="32"/>
      <c r="AE355" s="32" t="s">
        <v>643</v>
      </c>
      <c r="AF355" s="32"/>
      <c r="AG355" s="32"/>
      <c r="AH355" s="32"/>
      <c r="AI355" s="32"/>
      <c r="AJ355" s="32"/>
      <c r="AK355" s="32"/>
      <c r="AL355" s="32"/>
      <c r="AM355" s="32">
        <v>21</v>
      </c>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8"/>
      <c r="B356" s="177"/>
      <c r="C356" s="243" t="s">
        <v>653</v>
      </c>
      <c r="D356" s="236"/>
      <c r="E356" s="239">
        <v>12.625</v>
      </c>
      <c r="F356" s="194"/>
      <c r="G356" s="194"/>
      <c r="H356" s="194"/>
      <c r="I356" s="194"/>
      <c r="J356" s="194"/>
      <c r="K356" s="194"/>
      <c r="L356" s="194"/>
      <c r="M356" s="194"/>
      <c r="N356" s="195"/>
      <c r="O356" s="221"/>
      <c r="P356" s="32"/>
      <c r="Q356" s="32"/>
      <c r="R356" s="32"/>
      <c r="S356" s="32"/>
      <c r="T356" s="32"/>
      <c r="U356" s="32"/>
      <c r="V356" s="32"/>
      <c r="W356" s="32"/>
      <c r="X356" s="32"/>
      <c r="Y356" s="32"/>
      <c r="Z356" s="32"/>
      <c r="AA356" s="32"/>
      <c r="AB356" s="32"/>
      <c r="AC356" s="32"/>
      <c r="AD356" s="32"/>
      <c r="AE356" s="32" t="s">
        <v>386</v>
      </c>
      <c r="AF356" s="32">
        <v>0</v>
      </c>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60</v>
      </c>
      <c r="B358" s="176" t="s">
        <v>654</v>
      </c>
      <c r="C358" s="202" t="s">
        <v>655</v>
      </c>
      <c r="D358" s="181" t="s">
        <v>638</v>
      </c>
      <c r="E358" s="186">
        <v>170</v>
      </c>
      <c r="F358" s="193"/>
      <c r="G358" s="194">
        <f>ROUND(E358*F358,2)</f>
        <v>0</v>
      </c>
      <c r="H358" s="194">
        <v>21</v>
      </c>
      <c r="I358" s="194">
        <f>G358*(1+H358/100)</f>
        <v>0</v>
      </c>
      <c r="J358" s="194">
        <v>0</v>
      </c>
      <c r="K358" s="194">
        <f>ROUND(E358*J358,2)</f>
        <v>0</v>
      </c>
      <c r="L358" s="194">
        <v>0</v>
      </c>
      <c r="M358" s="194">
        <f>ROUND(E358*L358,2)</f>
        <v>0</v>
      </c>
      <c r="N358" s="195"/>
      <c r="O358" s="221" t="s">
        <v>295</v>
      </c>
      <c r="P358" s="32"/>
      <c r="Q358" s="32"/>
      <c r="R358" s="32"/>
      <c r="S358" s="32"/>
      <c r="T358" s="32"/>
      <c r="U358" s="32"/>
      <c r="V358" s="32"/>
      <c r="W358" s="32"/>
      <c r="X358" s="32"/>
      <c r="Y358" s="32"/>
      <c r="Z358" s="32"/>
      <c r="AA358" s="32"/>
      <c r="AB358" s="32"/>
      <c r="AC358" s="32"/>
      <c r="AD358" s="32"/>
      <c r="AE358" s="32" t="s">
        <v>643</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x14ac:dyDescent="0.2">
      <c r="A360" s="216" t="s">
        <v>276</v>
      </c>
      <c r="B360" s="175" t="s">
        <v>112</v>
      </c>
      <c r="C360" s="201" t="s">
        <v>113</v>
      </c>
      <c r="D360" s="180"/>
      <c r="E360" s="185"/>
      <c r="F360" s="304">
        <f>SUM(G361:G491)</f>
        <v>0</v>
      </c>
      <c r="G360" s="305"/>
      <c r="H360" s="191"/>
      <c r="I360" s="191">
        <f>SUM(I361:I491)</f>
        <v>0</v>
      </c>
      <c r="J360" s="191"/>
      <c r="K360" s="191">
        <f>SUM(K361:K491)</f>
        <v>3231.7799999999997</v>
      </c>
      <c r="L360" s="191"/>
      <c r="M360" s="191">
        <f>SUM(M361:M491)</f>
        <v>0</v>
      </c>
      <c r="N360" s="192"/>
      <c r="O360" s="220"/>
      <c r="AE360" t="s">
        <v>277</v>
      </c>
    </row>
    <row r="361" spans="1:60" outlineLevel="1" x14ac:dyDescent="0.2">
      <c r="A361" s="218"/>
      <c r="B361" s="318" t="s">
        <v>656</v>
      </c>
      <c r="C361" s="319"/>
      <c r="D361" s="320"/>
      <c r="E361" s="321"/>
      <c r="F361" s="322"/>
      <c r="G361" s="323"/>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377</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61</v>
      </c>
      <c r="B362" s="176" t="s">
        <v>657</v>
      </c>
      <c r="C362" s="202" t="s">
        <v>658</v>
      </c>
      <c r="D362" s="181" t="s">
        <v>610</v>
      </c>
      <c r="E362" s="186">
        <v>3042.39</v>
      </c>
      <c r="F362" s="193"/>
      <c r="G362" s="194">
        <f>ROUND(E362*F362,2)</f>
        <v>0</v>
      </c>
      <c r="H362" s="194">
        <v>21</v>
      </c>
      <c r="I362" s="194">
        <f>G362*(1+H362/100)</f>
        <v>0</v>
      </c>
      <c r="J362" s="194">
        <v>0.15434999999999999</v>
      </c>
      <c r="K362" s="194">
        <f>ROUND(E362*J362,2)</f>
        <v>469.59</v>
      </c>
      <c r="L362" s="194">
        <v>0</v>
      </c>
      <c r="M362" s="194">
        <f>ROUND(E362*L362,2)</f>
        <v>0</v>
      </c>
      <c r="N362" s="195" t="s">
        <v>659</v>
      </c>
      <c r="O362" s="221" t="s">
        <v>281</v>
      </c>
      <c r="P362" s="32"/>
      <c r="Q362" s="32"/>
      <c r="R362" s="32"/>
      <c r="S362" s="32"/>
      <c r="T362" s="32"/>
      <c r="U362" s="32"/>
      <c r="V362" s="32"/>
      <c r="W362" s="32"/>
      <c r="X362" s="32"/>
      <c r="Y362" s="32"/>
      <c r="Z362" s="32"/>
      <c r="AA362" s="32"/>
      <c r="AB362" s="32"/>
      <c r="AC362" s="32"/>
      <c r="AD362" s="32"/>
      <c r="AE362" s="32" t="s">
        <v>384</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44" t="s">
        <v>444</v>
      </c>
      <c r="D363" s="237"/>
      <c r="E363" s="240"/>
      <c r="F363" s="194"/>
      <c r="G363" s="194"/>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177"/>
      <c r="C364" s="245" t="s">
        <v>660</v>
      </c>
      <c r="D364" s="237"/>
      <c r="E364" s="240">
        <v>2964.16</v>
      </c>
      <c r="F364" s="194"/>
      <c r="G364" s="194"/>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t="s">
        <v>386</v>
      </c>
      <c r="AF364" s="32">
        <v>2</v>
      </c>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177"/>
      <c r="C365" s="245" t="s">
        <v>661</v>
      </c>
      <c r="D365" s="237"/>
      <c r="E365" s="240">
        <v>-27.018000000000001</v>
      </c>
      <c r="F365" s="194"/>
      <c r="G365" s="194"/>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t="s">
        <v>386</v>
      </c>
      <c r="AF365" s="32">
        <v>2</v>
      </c>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8"/>
      <c r="B366" s="177"/>
      <c r="C366" s="245" t="s">
        <v>662</v>
      </c>
      <c r="D366" s="237"/>
      <c r="E366" s="240">
        <v>-0.41399999999999998</v>
      </c>
      <c r="F366" s="194"/>
      <c r="G366" s="194"/>
      <c r="H366" s="194"/>
      <c r="I366" s="194"/>
      <c r="J366" s="194"/>
      <c r="K366" s="194"/>
      <c r="L366" s="194"/>
      <c r="M366" s="194"/>
      <c r="N366" s="195"/>
      <c r="O366" s="221"/>
      <c r="P366" s="32"/>
      <c r="Q366" s="32"/>
      <c r="R366" s="32"/>
      <c r="S366" s="32"/>
      <c r="T366" s="32"/>
      <c r="U366" s="32"/>
      <c r="V366" s="32"/>
      <c r="W366" s="32"/>
      <c r="X366" s="32"/>
      <c r="Y366" s="32"/>
      <c r="Z366" s="32"/>
      <c r="AA366" s="32"/>
      <c r="AB366" s="32"/>
      <c r="AC366" s="32"/>
      <c r="AD366" s="32"/>
      <c r="AE366" s="32" t="s">
        <v>386</v>
      </c>
      <c r="AF366" s="32">
        <v>2</v>
      </c>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45" t="s">
        <v>663</v>
      </c>
      <c r="D367" s="237"/>
      <c r="E367" s="240">
        <v>-126.01819999999999</v>
      </c>
      <c r="F367" s="194"/>
      <c r="G367" s="194"/>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t="s">
        <v>386</v>
      </c>
      <c r="AF367" s="32">
        <v>2</v>
      </c>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8"/>
      <c r="B368" s="177"/>
      <c r="C368" s="245" t="s">
        <v>664</v>
      </c>
      <c r="D368" s="237"/>
      <c r="E368" s="240">
        <v>-6.391</v>
      </c>
      <c r="F368" s="194"/>
      <c r="G368" s="194"/>
      <c r="H368" s="194"/>
      <c r="I368" s="194"/>
      <c r="J368" s="194"/>
      <c r="K368" s="194"/>
      <c r="L368" s="194"/>
      <c r="M368" s="194"/>
      <c r="N368" s="195"/>
      <c r="O368" s="221"/>
      <c r="P368" s="32"/>
      <c r="Q368" s="32"/>
      <c r="R368" s="32"/>
      <c r="S368" s="32"/>
      <c r="T368" s="32"/>
      <c r="U368" s="32"/>
      <c r="V368" s="32"/>
      <c r="W368" s="32"/>
      <c r="X368" s="32"/>
      <c r="Y368" s="32"/>
      <c r="Z368" s="32"/>
      <c r="AA368" s="32"/>
      <c r="AB368" s="32"/>
      <c r="AC368" s="32"/>
      <c r="AD368" s="32"/>
      <c r="AE368" s="32" t="s">
        <v>386</v>
      </c>
      <c r="AF368" s="32">
        <v>2</v>
      </c>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45" t="s">
        <v>665</v>
      </c>
      <c r="D369" s="237"/>
      <c r="E369" s="240">
        <v>-6</v>
      </c>
      <c r="F369" s="194"/>
      <c r="G369" s="194"/>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t="s">
        <v>386</v>
      </c>
      <c r="AF369" s="32">
        <v>2</v>
      </c>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8"/>
      <c r="B370" s="177"/>
      <c r="C370" s="245" t="s">
        <v>666</v>
      </c>
      <c r="D370" s="237"/>
      <c r="E370" s="240">
        <v>-4</v>
      </c>
      <c r="F370" s="194"/>
      <c r="G370" s="194"/>
      <c r="H370" s="194"/>
      <c r="I370" s="194"/>
      <c r="J370" s="194"/>
      <c r="K370" s="194"/>
      <c r="L370" s="194"/>
      <c r="M370" s="194"/>
      <c r="N370" s="195"/>
      <c r="O370" s="221"/>
      <c r="P370" s="32"/>
      <c r="Q370" s="32"/>
      <c r="R370" s="32"/>
      <c r="S370" s="32"/>
      <c r="T370" s="32"/>
      <c r="U370" s="32"/>
      <c r="V370" s="32"/>
      <c r="W370" s="32"/>
      <c r="X370" s="32"/>
      <c r="Y370" s="32"/>
      <c r="Z370" s="32"/>
      <c r="AA370" s="32"/>
      <c r="AB370" s="32"/>
      <c r="AC370" s="32"/>
      <c r="AD370" s="32"/>
      <c r="AE370" s="32" t="s">
        <v>386</v>
      </c>
      <c r="AF370" s="32">
        <v>2</v>
      </c>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46" t="s">
        <v>451</v>
      </c>
      <c r="D371" s="238"/>
      <c r="E371" s="241">
        <v>2794.3188</v>
      </c>
      <c r="F371" s="194"/>
      <c r="G371" s="194"/>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t="s">
        <v>386</v>
      </c>
      <c r="AF371" s="32">
        <v>3</v>
      </c>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8"/>
      <c r="B372" s="177"/>
      <c r="C372" s="244" t="s">
        <v>452</v>
      </c>
      <c r="D372" s="237"/>
      <c r="E372" s="240"/>
      <c r="F372" s="194"/>
      <c r="G372" s="194"/>
      <c r="H372" s="194"/>
      <c r="I372" s="194"/>
      <c r="J372" s="194"/>
      <c r="K372" s="194"/>
      <c r="L372" s="194"/>
      <c r="M372" s="194"/>
      <c r="N372" s="195"/>
      <c r="O372" s="221"/>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43" t="s">
        <v>667</v>
      </c>
      <c r="D373" s="236"/>
      <c r="E373" s="239">
        <v>2794.32</v>
      </c>
      <c r="F373" s="194"/>
      <c r="G373" s="194"/>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t="s">
        <v>386</v>
      </c>
      <c r="AF373" s="32">
        <v>0</v>
      </c>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8"/>
      <c r="B374" s="177"/>
      <c r="C374" s="244" t="s">
        <v>444</v>
      </c>
      <c r="D374" s="237"/>
      <c r="E374" s="240"/>
      <c r="F374" s="194"/>
      <c r="G374" s="194"/>
      <c r="H374" s="194"/>
      <c r="I374" s="194"/>
      <c r="J374" s="194"/>
      <c r="K374" s="194"/>
      <c r="L374" s="194"/>
      <c r="M374" s="194"/>
      <c r="N374" s="195"/>
      <c r="O374" s="221"/>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45" t="s">
        <v>668</v>
      </c>
      <c r="D375" s="237"/>
      <c r="E375" s="240">
        <v>245.88</v>
      </c>
      <c r="F375" s="194"/>
      <c r="G375" s="194"/>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t="s">
        <v>386</v>
      </c>
      <c r="AF375" s="32">
        <v>2</v>
      </c>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8"/>
      <c r="B376" s="177"/>
      <c r="C376" s="245" t="s">
        <v>669</v>
      </c>
      <c r="D376" s="237"/>
      <c r="E376" s="240">
        <v>2.1877499999999999</v>
      </c>
      <c r="F376" s="194"/>
      <c r="G376" s="194"/>
      <c r="H376" s="194"/>
      <c r="I376" s="194"/>
      <c r="J376" s="194"/>
      <c r="K376" s="194"/>
      <c r="L376" s="194"/>
      <c r="M376" s="194"/>
      <c r="N376" s="195"/>
      <c r="O376" s="221"/>
      <c r="P376" s="32"/>
      <c r="Q376" s="32"/>
      <c r="R376" s="32"/>
      <c r="S376" s="32"/>
      <c r="T376" s="32"/>
      <c r="U376" s="32"/>
      <c r="V376" s="32"/>
      <c r="W376" s="32"/>
      <c r="X376" s="32"/>
      <c r="Y376" s="32"/>
      <c r="Z376" s="32"/>
      <c r="AA376" s="32"/>
      <c r="AB376" s="32"/>
      <c r="AC376" s="32"/>
      <c r="AD376" s="32"/>
      <c r="AE376" s="32" t="s">
        <v>386</v>
      </c>
      <c r="AF376" s="32">
        <v>2</v>
      </c>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46" t="s">
        <v>451</v>
      </c>
      <c r="D377" s="238"/>
      <c r="E377" s="241">
        <v>248.06774999999999</v>
      </c>
      <c r="F377" s="194"/>
      <c r="G377" s="194"/>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t="s">
        <v>386</v>
      </c>
      <c r="AF377" s="32">
        <v>3</v>
      </c>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8"/>
      <c r="B378" s="177"/>
      <c r="C378" s="244" t="s">
        <v>452</v>
      </c>
      <c r="D378" s="237"/>
      <c r="E378" s="240"/>
      <c r="F378" s="194"/>
      <c r="G378" s="194"/>
      <c r="H378" s="194"/>
      <c r="I378" s="194"/>
      <c r="J378" s="194"/>
      <c r="K378" s="194"/>
      <c r="L378" s="194"/>
      <c r="M378" s="194"/>
      <c r="N378" s="195"/>
      <c r="O378" s="221"/>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43" t="s">
        <v>670</v>
      </c>
      <c r="D379" s="236"/>
      <c r="E379" s="239">
        <v>248.07</v>
      </c>
      <c r="F379" s="194"/>
      <c r="G379" s="194"/>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t="s">
        <v>386</v>
      </c>
      <c r="AF379" s="32">
        <v>0</v>
      </c>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8"/>
      <c r="B380" s="177"/>
      <c r="C380" s="293"/>
      <c r="D380" s="294"/>
      <c r="E380" s="295"/>
      <c r="F380" s="296"/>
      <c r="G380" s="297"/>
      <c r="H380" s="194"/>
      <c r="I380" s="194"/>
      <c r="J380" s="194"/>
      <c r="K380" s="194"/>
      <c r="L380" s="194"/>
      <c r="M380" s="194"/>
      <c r="N380" s="195"/>
      <c r="O380" s="221"/>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312" t="s">
        <v>671</v>
      </c>
      <c r="C381" s="313"/>
      <c r="D381" s="314"/>
      <c r="E381" s="315"/>
      <c r="F381" s="316"/>
      <c r="G381" s="317"/>
      <c r="H381" s="194"/>
      <c r="I381" s="194"/>
      <c r="J381" s="194"/>
      <c r="K381" s="194"/>
      <c r="L381" s="194"/>
      <c r="M381" s="194"/>
      <c r="N381" s="195"/>
      <c r="O381" s="221"/>
      <c r="P381" s="32"/>
      <c r="Q381" s="32"/>
      <c r="R381" s="32"/>
      <c r="S381" s="32"/>
      <c r="T381" s="32"/>
      <c r="U381" s="32"/>
      <c r="V381" s="32"/>
      <c r="W381" s="32"/>
      <c r="X381" s="32"/>
      <c r="Y381" s="32"/>
      <c r="Z381" s="32"/>
      <c r="AA381" s="32"/>
      <c r="AB381" s="32"/>
      <c r="AC381" s="32">
        <v>0</v>
      </c>
      <c r="AD381" s="32"/>
      <c r="AE381" s="32" t="s">
        <v>377</v>
      </c>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8"/>
      <c r="B382" s="312" t="s">
        <v>672</v>
      </c>
      <c r="C382" s="313"/>
      <c r="D382" s="314"/>
      <c r="E382" s="315"/>
      <c r="F382" s="316"/>
      <c r="G382" s="317"/>
      <c r="H382" s="194"/>
      <c r="I382" s="194"/>
      <c r="J382" s="194"/>
      <c r="K382" s="194"/>
      <c r="L382" s="194"/>
      <c r="M382" s="194"/>
      <c r="N382" s="195"/>
      <c r="O382" s="221"/>
      <c r="P382" s="32"/>
      <c r="Q382" s="32"/>
      <c r="R382" s="32"/>
      <c r="S382" s="32"/>
      <c r="T382" s="32"/>
      <c r="U382" s="32"/>
      <c r="V382" s="32"/>
      <c r="W382" s="32"/>
      <c r="X382" s="32"/>
      <c r="Y382" s="32"/>
      <c r="Z382" s="32"/>
      <c r="AA382" s="32"/>
      <c r="AB382" s="32"/>
      <c r="AC382" s="32"/>
      <c r="AD382" s="32"/>
      <c r="AE382" s="32" t="s">
        <v>379</v>
      </c>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312" t="s">
        <v>673</v>
      </c>
      <c r="C383" s="313"/>
      <c r="D383" s="314"/>
      <c r="E383" s="315"/>
      <c r="F383" s="316"/>
      <c r="G383" s="317"/>
      <c r="H383" s="194"/>
      <c r="I383" s="194"/>
      <c r="J383" s="194"/>
      <c r="K383" s="194"/>
      <c r="L383" s="194"/>
      <c r="M383" s="194"/>
      <c r="N383" s="195"/>
      <c r="O383" s="221"/>
      <c r="P383" s="32"/>
      <c r="Q383" s="32"/>
      <c r="R383" s="32"/>
      <c r="S383" s="32"/>
      <c r="T383" s="32"/>
      <c r="U383" s="32"/>
      <c r="V383" s="32"/>
      <c r="W383" s="32"/>
      <c r="X383" s="32"/>
      <c r="Y383" s="32"/>
      <c r="Z383" s="32"/>
      <c r="AA383" s="32"/>
      <c r="AB383" s="32"/>
      <c r="AC383" s="32">
        <v>1</v>
      </c>
      <c r="AD383" s="32"/>
      <c r="AE383" s="32" t="s">
        <v>377</v>
      </c>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62</v>
      </c>
      <c r="B384" s="176" t="s">
        <v>674</v>
      </c>
      <c r="C384" s="202" t="s">
        <v>675</v>
      </c>
      <c r="D384" s="181" t="s">
        <v>610</v>
      </c>
      <c r="E384" s="186">
        <v>2794.32</v>
      </c>
      <c r="F384" s="193"/>
      <c r="G384" s="194">
        <f>ROUND(E384*F384,2)</f>
        <v>0</v>
      </c>
      <c r="H384" s="194">
        <v>21</v>
      </c>
      <c r="I384" s="194">
        <f>G384*(1+H384/100)</f>
        <v>0</v>
      </c>
      <c r="J384" s="194">
        <v>5.0000000000000001E-3</v>
      </c>
      <c r="K384" s="194">
        <f>ROUND(E384*J384,2)</f>
        <v>13.97</v>
      </c>
      <c r="L384" s="194">
        <v>0</v>
      </c>
      <c r="M384" s="194">
        <f>ROUND(E384*L384,2)</f>
        <v>0</v>
      </c>
      <c r="N384" s="195" t="s">
        <v>611</v>
      </c>
      <c r="O384" s="221" t="s">
        <v>281</v>
      </c>
      <c r="P384" s="32"/>
      <c r="Q384" s="32"/>
      <c r="R384" s="32"/>
      <c r="S384" s="32"/>
      <c r="T384" s="32"/>
      <c r="U384" s="32"/>
      <c r="V384" s="32"/>
      <c r="W384" s="32"/>
      <c r="X384" s="32"/>
      <c r="Y384" s="32"/>
      <c r="Z384" s="32"/>
      <c r="AA384" s="32"/>
      <c r="AB384" s="32"/>
      <c r="AC384" s="32"/>
      <c r="AD384" s="32"/>
      <c r="AE384" s="32" t="s">
        <v>384</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44" t="s">
        <v>444</v>
      </c>
      <c r="D385" s="237"/>
      <c r="E385" s="240"/>
      <c r="F385" s="194"/>
      <c r="G385" s="194"/>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8"/>
      <c r="B386" s="177"/>
      <c r="C386" s="245" t="s">
        <v>660</v>
      </c>
      <c r="D386" s="237"/>
      <c r="E386" s="240">
        <v>2964.16</v>
      </c>
      <c r="F386" s="194"/>
      <c r="G386" s="194"/>
      <c r="H386" s="194"/>
      <c r="I386" s="194"/>
      <c r="J386" s="194"/>
      <c r="K386" s="194"/>
      <c r="L386" s="194"/>
      <c r="M386" s="194"/>
      <c r="N386" s="195"/>
      <c r="O386" s="221"/>
      <c r="P386" s="32"/>
      <c r="Q386" s="32"/>
      <c r="R386" s="32"/>
      <c r="S386" s="32"/>
      <c r="T386" s="32"/>
      <c r="U386" s="32"/>
      <c r="V386" s="32"/>
      <c r="W386" s="32"/>
      <c r="X386" s="32"/>
      <c r="Y386" s="32"/>
      <c r="Z386" s="32"/>
      <c r="AA386" s="32"/>
      <c r="AB386" s="32"/>
      <c r="AC386" s="32"/>
      <c r="AD386" s="32"/>
      <c r="AE386" s="32" t="s">
        <v>386</v>
      </c>
      <c r="AF386" s="32">
        <v>2</v>
      </c>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45" t="s">
        <v>661</v>
      </c>
      <c r="D387" s="237"/>
      <c r="E387" s="240">
        <v>-27.018000000000001</v>
      </c>
      <c r="F387" s="194"/>
      <c r="G387" s="194"/>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t="s">
        <v>386</v>
      </c>
      <c r="AF387" s="32">
        <v>2</v>
      </c>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8"/>
      <c r="B388" s="177"/>
      <c r="C388" s="245" t="s">
        <v>662</v>
      </c>
      <c r="D388" s="237"/>
      <c r="E388" s="240">
        <v>-0.41399999999999998</v>
      </c>
      <c r="F388" s="194"/>
      <c r="G388" s="194"/>
      <c r="H388" s="194"/>
      <c r="I388" s="194"/>
      <c r="J388" s="194"/>
      <c r="K388" s="194"/>
      <c r="L388" s="194"/>
      <c r="M388" s="194"/>
      <c r="N388" s="195"/>
      <c r="O388" s="221"/>
      <c r="P388" s="32"/>
      <c r="Q388" s="32"/>
      <c r="R388" s="32"/>
      <c r="S388" s="32"/>
      <c r="T388" s="32"/>
      <c r="U388" s="32"/>
      <c r="V388" s="32"/>
      <c r="W388" s="32"/>
      <c r="X388" s="32"/>
      <c r="Y388" s="32"/>
      <c r="Z388" s="32"/>
      <c r="AA388" s="32"/>
      <c r="AB388" s="32"/>
      <c r="AC388" s="32"/>
      <c r="AD388" s="32"/>
      <c r="AE388" s="32" t="s">
        <v>386</v>
      </c>
      <c r="AF388" s="32">
        <v>2</v>
      </c>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45" t="s">
        <v>663</v>
      </c>
      <c r="D389" s="237"/>
      <c r="E389" s="240">
        <v>-126.01819999999999</v>
      </c>
      <c r="F389" s="194"/>
      <c r="G389" s="194"/>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t="s">
        <v>386</v>
      </c>
      <c r="AF389" s="32">
        <v>2</v>
      </c>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8"/>
      <c r="B390" s="177"/>
      <c r="C390" s="245" t="s">
        <v>664</v>
      </c>
      <c r="D390" s="237"/>
      <c r="E390" s="240">
        <v>-6.391</v>
      </c>
      <c r="F390" s="194"/>
      <c r="G390" s="194"/>
      <c r="H390" s="194"/>
      <c r="I390" s="194"/>
      <c r="J390" s="194"/>
      <c r="K390" s="194"/>
      <c r="L390" s="194"/>
      <c r="M390" s="194"/>
      <c r="N390" s="195"/>
      <c r="O390" s="221"/>
      <c r="P390" s="32"/>
      <c r="Q390" s="32"/>
      <c r="R390" s="32"/>
      <c r="S390" s="32"/>
      <c r="T390" s="32"/>
      <c r="U390" s="32"/>
      <c r="V390" s="32"/>
      <c r="W390" s="32"/>
      <c r="X390" s="32"/>
      <c r="Y390" s="32"/>
      <c r="Z390" s="32"/>
      <c r="AA390" s="32"/>
      <c r="AB390" s="32"/>
      <c r="AC390" s="32"/>
      <c r="AD390" s="32"/>
      <c r="AE390" s="32" t="s">
        <v>386</v>
      </c>
      <c r="AF390" s="32">
        <v>2</v>
      </c>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45" t="s">
        <v>665</v>
      </c>
      <c r="D391" s="237"/>
      <c r="E391" s="240">
        <v>-6</v>
      </c>
      <c r="F391" s="194"/>
      <c r="G391" s="194"/>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t="s">
        <v>386</v>
      </c>
      <c r="AF391" s="32">
        <v>2</v>
      </c>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8"/>
      <c r="B392" s="177"/>
      <c r="C392" s="245" t="s">
        <v>666</v>
      </c>
      <c r="D392" s="237"/>
      <c r="E392" s="240">
        <v>-4</v>
      </c>
      <c r="F392" s="194"/>
      <c r="G392" s="194"/>
      <c r="H392" s="194"/>
      <c r="I392" s="194"/>
      <c r="J392" s="194"/>
      <c r="K392" s="194"/>
      <c r="L392" s="194"/>
      <c r="M392" s="194"/>
      <c r="N392" s="195"/>
      <c r="O392" s="221"/>
      <c r="P392" s="32"/>
      <c r="Q392" s="32"/>
      <c r="R392" s="32"/>
      <c r="S392" s="32"/>
      <c r="T392" s="32"/>
      <c r="U392" s="32"/>
      <c r="V392" s="32"/>
      <c r="W392" s="32"/>
      <c r="X392" s="32"/>
      <c r="Y392" s="32"/>
      <c r="Z392" s="32"/>
      <c r="AA392" s="32"/>
      <c r="AB392" s="32"/>
      <c r="AC392" s="32"/>
      <c r="AD392" s="32"/>
      <c r="AE392" s="32" t="s">
        <v>386</v>
      </c>
      <c r="AF392" s="32">
        <v>2</v>
      </c>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46" t="s">
        <v>451</v>
      </c>
      <c r="D393" s="238"/>
      <c r="E393" s="241">
        <v>2794.3188</v>
      </c>
      <c r="F393" s="194"/>
      <c r="G393" s="194"/>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t="s">
        <v>386</v>
      </c>
      <c r="AF393" s="32">
        <v>3</v>
      </c>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177"/>
      <c r="C394" s="244" t="s">
        <v>452</v>
      </c>
      <c r="D394" s="237"/>
      <c r="E394" s="240"/>
      <c r="F394" s="194"/>
      <c r="G394" s="194"/>
      <c r="H394" s="194"/>
      <c r="I394" s="194"/>
      <c r="J394" s="194"/>
      <c r="K394" s="194"/>
      <c r="L394" s="194"/>
      <c r="M394" s="194"/>
      <c r="N394" s="195"/>
      <c r="O394" s="221"/>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43" t="s">
        <v>667</v>
      </c>
      <c r="D395" s="236"/>
      <c r="E395" s="239">
        <v>2794.32</v>
      </c>
      <c r="F395" s="194"/>
      <c r="G395" s="194"/>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t="s">
        <v>386</v>
      </c>
      <c r="AF395" s="32">
        <v>0</v>
      </c>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93"/>
      <c r="D396" s="294"/>
      <c r="E396" s="295"/>
      <c r="F396" s="296"/>
      <c r="G396" s="297"/>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312" t="s">
        <v>671</v>
      </c>
      <c r="C397" s="313"/>
      <c r="D397" s="314"/>
      <c r="E397" s="315"/>
      <c r="F397" s="316"/>
      <c r="G397" s="317"/>
      <c r="H397" s="194"/>
      <c r="I397" s="194"/>
      <c r="J397" s="194"/>
      <c r="K397" s="194"/>
      <c r="L397" s="194"/>
      <c r="M397" s="194"/>
      <c r="N397" s="195"/>
      <c r="O397" s="221"/>
      <c r="P397" s="32"/>
      <c r="Q397" s="32"/>
      <c r="R397" s="32"/>
      <c r="S397" s="32"/>
      <c r="T397" s="32"/>
      <c r="U397" s="32"/>
      <c r="V397" s="32"/>
      <c r="W397" s="32"/>
      <c r="X397" s="32"/>
      <c r="Y397" s="32"/>
      <c r="Z397" s="32"/>
      <c r="AA397" s="32"/>
      <c r="AB397" s="32"/>
      <c r="AC397" s="32">
        <v>0</v>
      </c>
      <c r="AD397" s="32"/>
      <c r="AE397" s="32" t="s">
        <v>377</v>
      </c>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672</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c r="AD398" s="32"/>
      <c r="AE398" s="32" t="s">
        <v>379</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312" t="s">
        <v>676</v>
      </c>
      <c r="C399" s="313"/>
      <c r="D399" s="314"/>
      <c r="E399" s="315"/>
      <c r="F399" s="316"/>
      <c r="G399" s="317"/>
      <c r="H399" s="194"/>
      <c r="I399" s="194"/>
      <c r="J399" s="194"/>
      <c r="K399" s="194"/>
      <c r="L399" s="194"/>
      <c r="M399" s="194"/>
      <c r="N399" s="195"/>
      <c r="O399" s="221"/>
      <c r="P399" s="32"/>
      <c r="Q399" s="32"/>
      <c r="R399" s="32"/>
      <c r="S399" s="32"/>
      <c r="T399" s="32"/>
      <c r="U399" s="32"/>
      <c r="V399" s="32"/>
      <c r="W399" s="32"/>
      <c r="X399" s="32"/>
      <c r="Y399" s="32"/>
      <c r="Z399" s="32"/>
      <c r="AA399" s="32"/>
      <c r="AB399" s="32"/>
      <c r="AC399" s="32">
        <v>1</v>
      </c>
      <c r="AD399" s="32"/>
      <c r="AE399" s="32" t="s">
        <v>377</v>
      </c>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7">
        <v>63</v>
      </c>
      <c r="B400" s="176" t="s">
        <v>677</v>
      </c>
      <c r="C400" s="202" t="s">
        <v>678</v>
      </c>
      <c r="D400" s="181" t="s">
        <v>382</v>
      </c>
      <c r="E400" s="186">
        <v>540.18809999999996</v>
      </c>
      <c r="F400" s="193"/>
      <c r="G400" s="194">
        <f>ROUND(E400*F400,2)</f>
        <v>0</v>
      </c>
      <c r="H400" s="194">
        <v>21</v>
      </c>
      <c r="I400" s="194">
        <f>G400*(1+H400/100)</f>
        <v>0</v>
      </c>
      <c r="J400" s="194">
        <v>2.3835999999999999</v>
      </c>
      <c r="K400" s="194">
        <f>ROUND(E400*J400,2)</f>
        <v>1287.5899999999999</v>
      </c>
      <c r="L400" s="194">
        <v>0</v>
      </c>
      <c r="M400" s="194">
        <f>ROUND(E400*L400,2)</f>
        <v>0</v>
      </c>
      <c r="N400" s="195"/>
      <c r="O400" s="221" t="s">
        <v>295</v>
      </c>
      <c r="P400" s="32"/>
      <c r="Q400" s="32"/>
      <c r="R400" s="32"/>
      <c r="S400" s="32"/>
      <c r="T400" s="32"/>
      <c r="U400" s="32"/>
      <c r="V400" s="32"/>
      <c r="W400" s="32"/>
      <c r="X400" s="32"/>
      <c r="Y400" s="32"/>
      <c r="Z400" s="32"/>
      <c r="AA400" s="32"/>
      <c r="AB400" s="32"/>
      <c r="AC400" s="32"/>
      <c r="AD400" s="32"/>
      <c r="AE400" s="32" t="s">
        <v>384</v>
      </c>
      <c r="AF400" s="32"/>
      <c r="AG400" s="32"/>
      <c r="AH400" s="32"/>
      <c r="AI400" s="32"/>
      <c r="AJ400" s="32"/>
      <c r="AK400" s="32"/>
      <c r="AL400" s="32"/>
      <c r="AM400" s="32">
        <v>21</v>
      </c>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177"/>
      <c r="C401" s="203" t="s">
        <v>679</v>
      </c>
      <c r="D401" s="182"/>
      <c r="E401" s="187"/>
      <c r="F401" s="196"/>
      <c r="G401" s="196"/>
      <c r="H401" s="194"/>
      <c r="I401" s="194"/>
      <c r="J401" s="194"/>
      <c r="K401" s="194"/>
      <c r="L401" s="194"/>
      <c r="M401" s="194"/>
      <c r="N401" s="195"/>
      <c r="O401" s="221"/>
      <c r="P401" s="32"/>
      <c r="Q401" s="32"/>
      <c r="R401" s="32"/>
      <c r="S401" s="32"/>
      <c r="T401" s="32"/>
      <c r="U401" s="32"/>
      <c r="V401" s="32"/>
      <c r="W401" s="32"/>
      <c r="X401" s="32"/>
      <c r="Y401" s="32"/>
      <c r="Z401" s="32"/>
      <c r="AA401" s="32"/>
      <c r="AB401" s="32"/>
      <c r="AC401" s="32"/>
      <c r="AD401" s="32"/>
      <c r="AE401" s="32" t="s">
        <v>284</v>
      </c>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44" t="s">
        <v>444</v>
      </c>
      <c r="D402" s="237"/>
      <c r="E402" s="240"/>
      <c r="F402" s="194"/>
      <c r="G402" s="194"/>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45" t="s">
        <v>660</v>
      </c>
      <c r="D403" s="237"/>
      <c r="E403" s="240">
        <v>2964.16</v>
      </c>
      <c r="F403" s="194"/>
      <c r="G403" s="194"/>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t="s">
        <v>386</v>
      </c>
      <c r="AF403" s="32">
        <v>2</v>
      </c>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45" t="s">
        <v>661</v>
      </c>
      <c r="D404" s="237"/>
      <c r="E404" s="240">
        <v>-27.018000000000001</v>
      </c>
      <c r="F404" s="194"/>
      <c r="G404" s="194"/>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t="s">
        <v>386</v>
      </c>
      <c r="AF404" s="32">
        <v>2</v>
      </c>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177"/>
      <c r="C405" s="245" t="s">
        <v>662</v>
      </c>
      <c r="D405" s="237"/>
      <c r="E405" s="240">
        <v>-0.41399999999999998</v>
      </c>
      <c r="F405" s="194"/>
      <c r="G405" s="194"/>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386</v>
      </c>
      <c r="AF405" s="32">
        <v>2</v>
      </c>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45" t="s">
        <v>663</v>
      </c>
      <c r="D406" s="237"/>
      <c r="E406" s="240">
        <v>-126.01819999999999</v>
      </c>
      <c r="F406" s="194"/>
      <c r="G406" s="194"/>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t="s">
        <v>386</v>
      </c>
      <c r="AF406" s="32">
        <v>2</v>
      </c>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177"/>
      <c r="C407" s="245" t="s">
        <v>664</v>
      </c>
      <c r="D407" s="237"/>
      <c r="E407" s="240">
        <v>-6.391</v>
      </c>
      <c r="F407" s="194"/>
      <c r="G407" s="194"/>
      <c r="H407" s="194"/>
      <c r="I407" s="194"/>
      <c r="J407" s="194"/>
      <c r="K407" s="194"/>
      <c r="L407" s="194"/>
      <c r="M407" s="194"/>
      <c r="N407" s="195"/>
      <c r="O407" s="221"/>
      <c r="P407" s="32"/>
      <c r="Q407" s="32"/>
      <c r="R407" s="32"/>
      <c r="S407" s="32"/>
      <c r="T407" s="32"/>
      <c r="U407" s="32"/>
      <c r="V407" s="32"/>
      <c r="W407" s="32"/>
      <c r="X407" s="32"/>
      <c r="Y407" s="32"/>
      <c r="Z407" s="32"/>
      <c r="AA407" s="32"/>
      <c r="AB407" s="32"/>
      <c r="AC407" s="32"/>
      <c r="AD407" s="32"/>
      <c r="AE407" s="32" t="s">
        <v>386</v>
      </c>
      <c r="AF407" s="32">
        <v>2</v>
      </c>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177"/>
      <c r="C408" s="245" t="s">
        <v>665</v>
      </c>
      <c r="D408" s="237"/>
      <c r="E408" s="240">
        <v>-6</v>
      </c>
      <c r="F408" s="194"/>
      <c r="G408" s="194"/>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t="s">
        <v>386</v>
      </c>
      <c r="AF408" s="32">
        <v>2</v>
      </c>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8"/>
      <c r="B409" s="177"/>
      <c r="C409" s="245" t="s">
        <v>666</v>
      </c>
      <c r="D409" s="237"/>
      <c r="E409" s="240">
        <v>-4</v>
      </c>
      <c r="F409" s="194"/>
      <c r="G409" s="194"/>
      <c r="H409" s="194"/>
      <c r="I409" s="194"/>
      <c r="J409" s="194"/>
      <c r="K409" s="194"/>
      <c r="L409" s="194"/>
      <c r="M409" s="194"/>
      <c r="N409" s="195"/>
      <c r="O409" s="221"/>
      <c r="P409" s="32"/>
      <c r="Q409" s="32"/>
      <c r="R409" s="32"/>
      <c r="S409" s="32"/>
      <c r="T409" s="32"/>
      <c r="U409" s="32"/>
      <c r="V409" s="32"/>
      <c r="W409" s="32"/>
      <c r="X409" s="32"/>
      <c r="Y409" s="32"/>
      <c r="Z409" s="32"/>
      <c r="AA409" s="32"/>
      <c r="AB409" s="32"/>
      <c r="AC409" s="32"/>
      <c r="AD409" s="32"/>
      <c r="AE409" s="32" t="s">
        <v>386</v>
      </c>
      <c r="AF409" s="32">
        <v>2</v>
      </c>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46" t="s">
        <v>451</v>
      </c>
      <c r="D410" s="238"/>
      <c r="E410" s="241">
        <v>2794.3188</v>
      </c>
      <c r="F410" s="194"/>
      <c r="G410" s="194"/>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t="s">
        <v>386</v>
      </c>
      <c r="AF410" s="32">
        <v>3</v>
      </c>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8"/>
      <c r="B411" s="177"/>
      <c r="C411" s="244" t="s">
        <v>452</v>
      </c>
      <c r="D411" s="237"/>
      <c r="E411" s="240"/>
      <c r="F411" s="194"/>
      <c r="G411" s="194"/>
      <c r="H411" s="194"/>
      <c r="I411" s="194"/>
      <c r="J411" s="194"/>
      <c r="K411" s="194"/>
      <c r="L411" s="194"/>
      <c r="M411" s="194"/>
      <c r="N411" s="195"/>
      <c r="O411" s="221"/>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8"/>
      <c r="B412" s="177"/>
      <c r="C412" s="243" t="s">
        <v>680</v>
      </c>
      <c r="D412" s="236"/>
      <c r="E412" s="239">
        <v>502.9776</v>
      </c>
      <c r="F412" s="194"/>
      <c r="G412" s="194"/>
      <c r="H412" s="194"/>
      <c r="I412" s="194"/>
      <c r="J412" s="194"/>
      <c r="K412" s="194"/>
      <c r="L412" s="194"/>
      <c r="M412" s="194"/>
      <c r="N412" s="195"/>
      <c r="O412" s="221"/>
      <c r="P412" s="32"/>
      <c r="Q412" s="32"/>
      <c r="R412" s="32"/>
      <c r="S412" s="32"/>
      <c r="T412" s="32"/>
      <c r="U412" s="32"/>
      <c r="V412" s="32"/>
      <c r="W412" s="32"/>
      <c r="X412" s="32"/>
      <c r="Y412" s="32"/>
      <c r="Z412" s="32"/>
      <c r="AA412" s="32"/>
      <c r="AB412" s="32"/>
      <c r="AC412" s="32"/>
      <c r="AD412" s="32"/>
      <c r="AE412" s="32" t="s">
        <v>386</v>
      </c>
      <c r="AF412" s="32">
        <v>0</v>
      </c>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8"/>
      <c r="B413" s="177"/>
      <c r="C413" s="244" t="s">
        <v>444</v>
      </c>
      <c r="D413" s="237"/>
      <c r="E413" s="240"/>
      <c r="F413" s="194"/>
      <c r="G413" s="194"/>
      <c r="H413" s="194"/>
      <c r="I413" s="194"/>
      <c r="J413" s="194"/>
      <c r="K413" s="194"/>
      <c r="L413" s="194"/>
      <c r="M413" s="194"/>
      <c r="N413" s="195"/>
      <c r="O413" s="221"/>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45" t="s">
        <v>668</v>
      </c>
      <c r="D414" s="237"/>
      <c r="E414" s="240">
        <v>245.88</v>
      </c>
      <c r="F414" s="194"/>
      <c r="G414" s="194"/>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t="s">
        <v>386</v>
      </c>
      <c r="AF414" s="32">
        <v>2</v>
      </c>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8"/>
      <c r="B415" s="177"/>
      <c r="C415" s="245" t="s">
        <v>669</v>
      </c>
      <c r="D415" s="237"/>
      <c r="E415" s="240">
        <v>2.1877499999999999</v>
      </c>
      <c r="F415" s="194"/>
      <c r="G415" s="194"/>
      <c r="H415" s="194"/>
      <c r="I415" s="194"/>
      <c r="J415" s="194"/>
      <c r="K415" s="194"/>
      <c r="L415" s="194"/>
      <c r="M415" s="194"/>
      <c r="N415" s="195"/>
      <c r="O415" s="221"/>
      <c r="P415" s="32"/>
      <c r="Q415" s="32"/>
      <c r="R415" s="32"/>
      <c r="S415" s="32"/>
      <c r="T415" s="32"/>
      <c r="U415" s="32"/>
      <c r="V415" s="32"/>
      <c r="W415" s="32"/>
      <c r="X415" s="32"/>
      <c r="Y415" s="32"/>
      <c r="Z415" s="32"/>
      <c r="AA415" s="32"/>
      <c r="AB415" s="32"/>
      <c r="AC415" s="32"/>
      <c r="AD415" s="32"/>
      <c r="AE415" s="32" t="s">
        <v>386</v>
      </c>
      <c r="AF415" s="32">
        <v>2</v>
      </c>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46" t="s">
        <v>451</v>
      </c>
      <c r="D416" s="238"/>
      <c r="E416" s="241">
        <v>248.06774999999999</v>
      </c>
      <c r="F416" s="194"/>
      <c r="G416" s="194"/>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t="s">
        <v>386</v>
      </c>
      <c r="AF416" s="32">
        <v>3</v>
      </c>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8"/>
      <c r="B417" s="177"/>
      <c r="C417" s="244" t="s">
        <v>452</v>
      </c>
      <c r="D417" s="237"/>
      <c r="E417" s="240"/>
      <c r="F417" s="194"/>
      <c r="G417" s="194"/>
      <c r="H417" s="194"/>
      <c r="I417" s="194"/>
      <c r="J417" s="194"/>
      <c r="K417" s="194"/>
      <c r="L417" s="194"/>
      <c r="M417" s="194"/>
      <c r="N417" s="195"/>
      <c r="O417" s="221"/>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43" t="s">
        <v>681</v>
      </c>
      <c r="D418" s="236"/>
      <c r="E418" s="239">
        <v>37.210500000000003</v>
      </c>
      <c r="F418" s="194"/>
      <c r="G418" s="194"/>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t="s">
        <v>386</v>
      </c>
      <c r="AF418" s="32">
        <v>0</v>
      </c>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8"/>
      <c r="B419" s="177"/>
      <c r="C419" s="293"/>
      <c r="D419" s="294"/>
      <c r="E419" s="295"/>
      <c r="F419" s="296"/>
      <c r="G419" s="297"/>
      <c r="H419" s="194"/>
      <c r="I419" s="194"/>
      <c r="J419" s="194"/>
      <c r="K419" s="194"/>
      <c r="L419" s="194"/>
      <c r="M419" s="194"/>
      <c r="N419" s="195"/>
      <c r="O419" s="221"/>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312" t="s">
        <v>682</v>
      </c>
      <c r="C420" s="313"/>
      <c r="D420" s="314"/>
      <c r="E420" s="315"/>
      <c r="F420" s="316"/>
      <c r="G420" s="317"/>
      <c r="H420" s="194"/>
      <c r="I420" s="194"/>
      <c r="J420" s="194"/>
      <c r="K420" s="194"/>
      <c r="L420" s="194"/>
      <c r="M420" s="194"/>
      <c r="N420" s="195"/>
      <c r="O420" s="221"/>
      <c r="P420" s="32"/>
      <c r="Q420" s="32"/>
      <c r="R420" s="32"/>
      <c r="S420" s="32"/>
      <c r="T420" s="32"/>
      <c r="U420" s="32"/>
      <c r="V420" s="32"/>
      <c r="W420" s="32"/>
      <c r="X420" s="32"/>
      <c r="Y420" s="32"/>
      <c r="Z420" s="32"/>
      <c r="AA420" s="32"/>
      <c r="AB420" s="32"/>
      <c r="AC420" s="32">
        <v>0</v>
      </c>
      <c r="AD420" s="32"/>
      <c r="AE420" s="32" t="s">
        <v>377</v>
      </c>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64</v>
      </c>
      <c r="B421" s="176" t="s">
        <v>683</v>
      </c>
      <c r="C421" s="202" t="s">
        <v>609</v>
      </c>
      <c r="D421" s="181" t="s">
        <v>610</v>
      </c>
      <c r="E421" s="186">
        <v>11.319000000000001</v>
      </c>
      <c r="F421" s="193"/>
      <c r="G421" s="194">
        <f>ROUND(E421*F421,2)</f>
        <v>0</v>
      </c>
      <c r="H421" s="194">
        <v>21</v>
      </c>
      <c r="I421" s="194">
        <f>G421*(1+H421/100)</f>
        <v>0</v>
      </c>
      <c r="J421" s="194">
        <v>1.41E-2</v>
      </c>
      <c r="K421" s="194">
        <f>ROUND(E421*J421,2)</f>
        <v>0.16</v>
      </c>
      <c r="L421" s="194">
        <v>0</v>
      </c>
      <c r="M421" s="194">
        <f>ROUND(E421*L421,2)</f>
        <v>0</v>
      </c>
      <c r="N421" s="195" t="s">
        <v>611</v>
      </c>
      <c r="O421" s="221" t="s">
        <v>281</v>
      </c>
      <c r="P421" s="32"/>
      <c r="Q421" s="32"/>
      <c r="R421" s="32"/>
      <c r="S421" s="32"/>
      <c r="T421" s="32"/>
      <c r="U421" s="32"/>
      <c r="V421" s="32"/>
      <c r="W421" s="32"/>
      <c r="X421" s="32"/>
      <c r="Y421" s="32"/>
      <c r="Z421" s="32"/>
      <c r="AA421" s="32"/>
      <c r="AB421" s="32"/>
      <c r="AC421" s="32"/>
      <c r="AD421" s="32"/>
      <c r="AE421" s="32" t="s">
        <v>384</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44" t="s">
        <v>444</v>
      </c>
      <c r="D422" s="237"/>
      <c r="E422" s="240"/>
      <c r="F422" s="194"/>
      <c r="G422" s="194"/>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8"/>
      <c r="B423" s="177"/>
      <c r="C423" s="245" t="s">
        <v>684</v>
      </c>
      <c r="D423" s="237"/>
      <c r="E423" s="240">
        <v>16.8</v>
      </c>
      <c r="F423" s="194"/>
      <c r="G423" s="194"/>
      <c r="H423" s="194"/>
      <c r="I423" s="194"/>
      <c r="J423" s="194"/>
      <c r="K423" s="194"/>
      <c r="L423" s="194"/>
      <c r="M423" s="194"/>
      <c r="N423" s="195"/>
      <c r="O423" s="221"/>
      <c r="P423" s="32"/>
      <c r="Q423" s="32"/>
      <c r="R423" s="32"/>
      <c r="S423" s="32"/>
      <c r="T423" s="32"/>
      <c r="U423" s="32"/>
      <c r="V423" s="32"/>
      <c r="W423" s="32"/>
      <c r="X423" s="32"/>
      <c r="Y423" s="32"/>
      <c r="Z423" s="32"/>
      <c r="AA423" s="32"/>
      <c r="AB423" s="32"/>
      <c r="AC423" s="32"/>
      <c r="AD423" s="32"/>
      <c r="AE423" s="32" t="s">
        <v>386</v>
      </c>
      <c r="AF423" s="32">
        <v>2</v>
      </c>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45" t="s">
        <v>685</v>
      </c>
      <c r="D424" s="237"/>
      <c r="E424" s="240">
        <v>19</v>
      </c>
      <c r="F424" s="194"/>
      <c r="G424" s="194"/>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t="s">
        <v>386</v>
      </c>
      <c r="AF424" s="32">
        <v>2</v>
      </c>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8"/>
      <c r="B425" s="177"/>
      <c r="C425" s="245" t="s">
        <v>686</v>
      </c>
      <c r="D425" s="237"/>
      <c r="E425" s="240">
        <v>11</v>
      </c>
      <c r="F425" s="194"/>
      <c r="G425" s="194"/>
      <c r="H425" s="194"/>
      <c r="I425" s="194"/>
      <c r="J425" s="194"/>
      <c r="K425" s="194"/>
      <c r="L425" s="194"/>
      <c r="M425" s="194"/>
      <c r="N425" s="195"/>
      <c r="O425" s="221"/>
      <c r="P425" s="32"/>
      <c r="Q425" s="32"/>
      <c r="R425" s="32"/>
      <c r="S425" s="32"/>
      <c r="T425" s="32"/>
      <c r="U425" s="32"/>
      <c r="V425" s="32"/>
      <c r="W425" s="32"/>
      <c r="X425" s="32"/>
      <c r="Y425" s="32"/>
      <c r="Z425" s="32"/>
      <c r="AA425" s="32"/>
      <c r="AB425" s="32"/>
      <c r="AC425" s="32"/>
      <c r="AD425" s="32"/>
      <c r="AE425" s="32" t="s">
        <v>386</v>
      </c>
      <c r="AF425" s="32">
        <v>2</v>
      </c>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46" t="s">
        <v>451</v>
      </c>
      <c r="D426" s="238"/>
      <c r="E426" s="241">
        <v>46.8</v>
      </c>
      <c r="F426" s="194"/>
      <c r="G426" s="194"/>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t="s">
        <v>386</v>
      </c>
      <c r="AF426" s="32">
        <v>3</v>
      </c>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8"/>
      <c r="B427" s="177"/>
      <c r="C427" s="244" t="s">
        <v>452</v>
      </c>
      <c r="D427" s="237"/>
      <c r="E427" s="240"/>
      <c r="F427" s="194"/>
      <c r="G427" s="194"/>
      <c r="H427" s="194"/>
      <c r="I427" s="194"/>
      <c r="J427" s="194"/>
      <c r="K427" s="194"/>
      <c r="L427" s="194"/>
      <c r="M427" s="194"/>
      <c r="N427" s="195"/>
      <c r="O427" s="221"/>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43" t="s">
        <v>687</v>
      </c>
      <c r="D428" s="236"/>
      <c r="E428" s="239">
        <v>8.4239999999999995</v>
      </c>
      <c r="F428" s="194"/>
      <c r="G428" s="194"/>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t="s">
        <v>386</v>
      </c>
      <c r="AF428" s="32">
        <v>0</v>
      </c>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8"/>
      <c r="B429" s="177"/>
      <c r="C429" s="244" t="s">
        <v>444</v>
      </c>
      <c r="D429" s="237"/>
      <c r="E429" s="240"/>
      <c r="F429" s="194"/>
      <c r="G429" s="194"/>
      <c r="H429" s="194"/>
      <c r="I429" s="194"/>
      <c r="J429" s="194"/>
      <c r="K429" s="194"/>
      <c r="L429" s="194"/>
      <c r="M429" s="194"/>
      <c r="N429" s="195"/>
      <c r="O429" s="221"/>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45" t="s">
        <v>688</v>
      </c>
      <c r="D430" s="237"/>
      <c r="E430" s="240">
        <v>10.55</v>
      </c>
      <c r="F430" s="194"/>
      <c r="G430" s="194"/>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t="s">
        <v>386</v>
      </c>
      <c r="AF430" s="32">
        <v>2</v>
      </c>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8"/>
      <c r="B431" s="177"/>
      <c r="C431" s="245" t="s">
        <v>689</v>
      </c>
      <c r="D431" s="237"/>
      <c r="E431" s="240">
        <v>8.7509999999999994</v>
      </c>
      <c r="F431" s="194"/>
      <c r="G431" s="194"/>
      <c r="H431" s="194"/>
      <c r="I431" s="194"/>
      <c r="J431" s="194"/>
      <c r="K431" s="194"/>
      <c r="L431" s="194"/>
      <c r="M431" s="194"/>
      <c r="N431" s="195"/>
      <c r="O431" s="221"/>
      <c r="P431" s="32"/>
      <c r="Q431" s="32"/>
      <c r="R431" s="32"/>
      <c r="S431" s="32"/>
      <c r="T431" s="32"/>
      <c r="U431" s="32"/>
      <c r="V431" s="32"/>
      <c r="W431" s="32"/>
      <c r="X431" s="32"/>
      <c r="Y431" s="32"/>
      <c r="Z431" s="32"/>
      <c r="AA431" s="32"/>
      <c r="AB431" s="32"/>
      <c r="AC431" s="32"/>
      <c r="AD431" s="32"/>
      <c r="AE431" s="32" t="s">
        <v>386</v>
      </c>
      <c r="AF431" s="32">
        <v>2</v>
      </c>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46" t="s">
        <v>451</v>
      </c>
      <c r="D432" s="238"/>
      <c r="E432" s="241">
        <v>19.300999999999998</v>
      </c>
      <c r="F432" s="194"/>
      <c r="G432" s="194"/>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t="s">
        <v>386</v>
      </c>
      <c r="AF432" s="32">
        <v>3</v>
      </c>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8"/>
      <c r="B433" s="177"/>
      <c r="C433" s="244" t="s">
        <v>452</v>
      </c>
      <c r="D433" s="237"/>
      <c r="E433" s="240"/>
      <c r="F433" s="194"/>
      <c r="G433" s="194"/>
      <c r="H433" s="194"/>
      <c r="I433" s="194"/>
      <c r="J433" s="194"/>
      <c r="K433" s="194"/>
      <c r="L433" s="194"/>
      <c r="M433" s="194"/>
      <c r="N433" s="195"/>
      <c r="O433" s="221"/>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43" t="s">
        <v>690</v>
      </c>
      <c r="D434" s="236"/>
      <c r="E434" s="239">
        <v>2.895</v>
      </c>
      <c r="F434" s="194"/>
      <c r="G434" s="194"/>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t="s">
        <v>386</v>
      </c>
      <c r="AF434" s="32">
        <v>0</v>
      </c>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8"/>
      <c r="B435" s="177"/>
      <c r="C435" s="293"/>
      <c r="D435" s="294"/>
      <c r="E435" s="295"/>
      <c r="F435" s="296"/>
      <c r="G435" s="297"/>
      <c r="H435" s="194"/>
      <c r="I435" s="194"/>
      <c r="J435" s="194"/>
      <c r="K435" s="194"/>
      <c r="L435" s="194"/>
      <c r="M435" s="194"/>
      <c r="N435" s="195"/>
      <c r="O435" s="221"/>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7">
        <v>65</v>
      </c>
      <c r="B436" s="176" t="s">
        <v>691</v>
      </c>
      <c r="C436" s="202" t="s">
        <v>619</v>
      </c>
      <c r="D436" s="181" t="s">
        <v>610</v>
      </c>
      <c r="E436" s="186">
        <v>11.319000000000001</v>
      </c>
      <c r="F436" s="193"/>
      <c r="G436" s="194">
        <f>ROUND(E436*F436,2)</f>
        <v>0</v>
      </c>
      <c r="H436" s="194">
        <v>21</v>
      </c>
      <c r="I436" s="194">
        <f>G436*(1+H436/100)</f>
        <v>0</v>
      </c>
      <c r="J436" s="194">
        <v>0</v>
      </c>
      <c r="K436" s="194">
        <f>ROUND(E436*J436,2)</f>
        <v>0</v>
      </c>
      <c r="L436" s="194">
        <v>0</v>
      </c>
      <c r="M436" s="194">
        <f>ROUND(E436*L436,2)</f>
        <v>0</v>
      </c>
      <c r="N436" s="195" t="s">
        <v>611</v>
      </c>
      <c r="O436" s="221" t="s">
        <v>281</v>
      </c>
      <c r="P436" s="32"/>
      <c r="Q436" s="32"/>
      <c r="R436" s="32"/>
      <c r="S436" s="32"/>
      <c r="T436" s="32"/>
      <c r="U436" s="32"/>
      <c r="V436" s="32"/>
      <c r="W436" s="32"/>
      <c r="X436" s="32"/>
      <c r="Y436" s="32"/>
      <c r="Z436" s="32"/>
      <c r="AA436" s="32"/>
      <c r="AB436" s="32"/>
      <c r="AC436" s="32"/>
      <c r="AD436" s="32"/>
      <c r="AE436" s="32" t="s">
        <v>384</v>
      </c>
      <c r="AF436" s="32"/>
      <c r="AG436" s="32"/>
      <c r="AH436" s="32"/>
      <c r="AI436" s="32"/>
      <c r="AJ436" s="32"/>
      <c r="AK436" s="32"/>
      <c r="AL436" s="32"/>
      <c r="AM436" s="32">
        <v>21</v>
      </c>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8"/>
      <c r="B437" s="177"/>
      <c r="C437" s="244" t="s">
        <v>444</v>
      </c>
      <c r="D437" s="237"/>
      <c r="E437" s="240"/>
      <c r="F437" s="194"/>
      <c r="G437" s="194"/>
      <c r="H437" s="194"/>
      <c r="I437" s="194"/>
      <c r="J437" s="194"/>
      <c r="K437" s="194"/>
      <c r="L437" s="194"/>
      <c r="M437" s="194"/>
      <c r="N437" s="195"/>
      <c r="O437" s="221"/>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45" t="s">
        <v>684</v>
      </c>
      <c r="D438" s="237"/>
      <c r="E438" s="240">
        <v>16.8</v>
      </c>
      <c r="F438" s="194"/>
      <c r="G438" s="194"/>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t="s">
        <v>386</v>
      </c>
      <c r="AF438" s="32">
        <v>2</v>
      </c>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8"/>
      <c r="B439" s="177"/>
      <c r="C439" s="245" t="s">
        <v>685</v>
      </c>
      <c r="D439" s="237"/>
      <c r="E439" s="240">
        <v>19</v>
      </c>
      <c r="F439" s="194"/>
      <c r="G439" s="194"/>
      <c r="H439" s="194"/>
      <c r="I439" s="194"/>
      <c r="J439" s="194"/>
      <c r="K439" s="194"/>
      <c r="L439" s="194"/>
      <c r="M439" s="194"/>
      <c r="N439" s="195"/>
      <c r="O439" s="221"/>
      <c r="P439" s="32"/>
      <c r="Q439" s="32"/>
      <c r="R439" s="32"/>
      <c r="S439" s="32"/>
      <c r="T439" s="32"/>
      <c r="U439" s="32"/>
      <c r="V439" s="32"/>
      <c r="W439" s="32"/>
      <c r="X439" s="32"/>
      <c r="Y439" s="32"/>
      <c r="Z439" s="32"/>
      <c r="AA439" s="32"/>
      <c r="AB439" s="32"/>
      <c r="AC439" s="32"/>
      <c r="AD439" s="32"/>
      <c r="AE439" s="32" t="s">
        <v>386</v>
      </c>
      <c r="AF439" s="32">
        <v>2</v>
      </c>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45" t="s">
        <v>686</v>
      </c>
      <c r="D440" s="237"/>
      <c r="E440" s="240">
        <v>11</v>
      </c>
      <c r="F440" s="194"/>
      <c r="G440" s="194"/>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t="s">
        <v>386</v>
      </c>
      <c r="AF440" s="32">
        <v>2</v>
      </c>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8"/>
      <c r="B441" s="177"/>
      <c r="C441" s="246" t="s">
        <v>451</v>
      </c>
      <c r="D441" s="238"/>
      <c r="E441" s="241">
        <v>46.8</v>
      </c>
      <c r="F441" s="194"/>
      <c r="G441" s="194"/>
      <c r="H441" s="194"/>
      <c r="I441" s="194"/>
      <c r="J441" s="194"/>
      <c r="K441" s="194"/>
      <c r="L441" s="194"/>
      <c r="M441" s="194"/>
      <c r="N441" s="195"/>
      <c r="O441" s="221"/>
      <c r="P441" s="32"/>
      <c r="Q441" s="32"/>
      <c r="R441" s="32"/>
      <c r="S441" s="32"/>
      <c r="T441" s="32"/>
      <c r="U441" s="32"/>
      <c r="V441" s="32"/>
      <c r="W441" s="32"/>
      <c r="X441" s="32"/>
      <c r="Y441" s="32"/>
      <c r="Z441" s="32"/>
      <c r="AA441" s="32"/>
      <c r="AB441" s="32"/>
      <c r="AC441" s="32"/>
      <c r="AD441" s="32"/>
      <c r="AE441" s="32" t="s">
        <v>386</v>
      </c>
      <c r="AF441" s="32">
        <v>3</v>
      </c>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44" t="s">
        <v>452</v>
      </c>
      <c r="D442" s="237"/>
      <c r="E442" s="240"/>
      <c r="F442" s="194"/>
      <c r="G442" s="194"/>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8"/>
      <c r="B443" s="177"/>
      <c r="C443" s="243" t="s">
        <v>687</v>
      </c>
      <c r="D443" s="236"/>
      <c r="E443" s="239">
        <v>8.4239999999999995</v>
      </c>
      <c r="F443" s="194"/>
      <c r="G443" s="194"/>
      <c r="H443" s="194"/>
      <c r="I443" s="194"/>
      <c r="J443" s="194"/>
      <c r="K443" s="194"/>
      <c r="L443" s="194"/>
      <c r="M443" s="194"/>
      <c r="N443" s="195"/>
      <c r="O443" s="221"/>
      <c r="P443" s="32"/>
      <c r="Q443" s="32"/>
      <c r="R443" s="32"/>
      <c r="S443" s="32"/>
      <c r="T443" s="32"/>
      <c r="U443" s="32"/>
      <c r="V443" s="32"/>
      <c r="W443" s="32"/>
      <c r="X443" s="32"/>
      <c r="Y443" s="32"/>
      <c r="Z443" s="32"/>
      <c r="AA443" s="32"/>
      <c r="AB443" s="32"/>
      <c r="AC443" s="32"/>
      <c r="AD443" s="32"/>
      <c r="AE443" s="32" t="s">
        <v>386</v>
      </c>
      <c r="AF443" s="32">
        <v>0</v>
      </c>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44" t="s">
        <v>444</v>
      </c>
      <c r="D444" s="237"/>
      <c r="E444" s="240"/>
      <c r="F444" s="194"/>
      <c r="G444" s="194"/>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outlineLevel="1" x14ac:dyDescent="0.2">
      <c r="A445" s="218"/>
      <c r="B445" s="177"/>
      <c r="C445" s="245" t="s">
        <v>688</v>
      </c>
      <c r="D445" s="237"/>
      <c r="E445" s="240">
        <v>10.55</v>
      </c>
      <c r="F445" s="194"/>
      <c r="G445" s="194"/>
      <c r="H445" s="194"/>
      <c r="I445" s="194"/>
      <c r="J445" s="194"/>
      <c r="K445" s="194"/>
      <c r="L445" s="194"/>
      <c r="M445" s="194"/>
      <c r="N445" s="195"/>
      <c r="O445" s="221"/>
      <c r="P445" s="32"/>
      <c r="Q445" s="32"/>
      <c r="R445" s="32"/>
      <c r="S445" s="32"/>
      <c r="T445" s="32"/>
      <c r="U445" s="32"/>
      <c r="V445" s="32"/>
      <c r="W445" s="32"/>
      <c r="X445" s="32"/>
      <c r="Y445" s="32"/>
      <c r="Z445" s="32"/>
      <c r="AA445" s="32"/>
      <c r="AB445" s="32"/>
      <c r="AC445" s="32"/>
      <c r="AD445" s="32"/>
      <c r="AE445" s="32" t="s">
        <v>386</v>
      </c>
      <c r="AF445" s="32">
        <v>2</v>
      </c>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8"/>
      <c r="B446" s="177"/>
      <c r="C446" s="245" t="s">
        <v>689</v>
      </c>
      <c r="D446" s="237"/>
      <c r="E446" s="240">
        <v>8.7509999999999994</v>
      </c>
      <c r="F446" s="194"/>
      <c r="G446" s="194"/>
      <c r="H446" s="194"/>
      <c r="I446" s="194"/>
      <c r="J446" s="194"/>
      <c r="K446" s="194"/>
      <c r="L446" s="194"/>
      <c r="M446" s="194"/>
      <c r="N446" s="195"/>
      <c r="O446" s="221"/>
      <c r="P446" s="32"/>
      <c r="Q446" s="32"/>
      <c r="R446" s="32"/>
      <c r="S446" s="32"/>
      <c r="T446" s="32"/>
      <c r="U446" s="32"/>
      <c r="V446" s="32"/>
      <c r="W446" s="32"/>
      <c r="X446" s="32"/>
      <c r="Y446" s="32"/>
      <c r="Z446" s="32"/>
      <c r="AA446" s="32"/>
      <c r="AB446" s="32"/>
      <c r="AC446" s="32"/>
      <c r="AD446" s="32"/>
      <c r="AE446" s="32" t="s">
        <v>386</v>
      </c>
      <c r="AF446" s="32">
        <v>2</v>
      </c>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46" t="s">
        <v>451</v>
      </c>
      <c r="D447" s="238"/>
      <c r="E447" s="241">
        <v>19.300999999999998</v>
      </c>
      <c r="F447" s="194"/>
      <c r="G447" s="194"/>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t="s">
        <v>386</v>
      </c>
      <c r="AF447" s="32">
        <v>3</v>
      </c>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8"/>
      <c r="B448" s="177"/>
      <c r="C448" s="244" t="s">
        <v>452</v>
      </c>
      <c r="D448" s="237"/>
      <c r="E448" s="240"/>
      <c r="F448" s="194"/>
      <c r="G448" s="194"/>
      <c r="H448" s="194"/>
      <c r="I448" s="194"/>
      <c r="J448" s="194"/>
      <c r="K448" s="194"/>
      <c r="L448" s="194"/>
      <c r="M448" s="194"/>
      <c r="N448" s="195"/>
      <c r="O448" s="221"/>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43" t="s">
        <v>690</v>
      </c>
      <c r="D449" s="236"/>
      <c r="E449" s="239">
        <v>2.895</v>
      </c>
      <c r="F449" s="194"/>
      <c r="G449" s="194"/>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t="s">
        <v>386</v>
      </c>
      <c r="AF449" s="32">
        <v>0</v>
      </c>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8"/>
      <c r="B450" s="177"/>
      <c r="C450" s="293"/>
      <c r="D450" s="294"/>
      <c r="E450" s="295"/>
      <c r="F450" s="296"/>
      <c r="G450" s="297"/>
      <c r="H450" s="194"/>
      <c r="I450" s="194"/>
      <c r="J450" s="194"/>
      <c r="K450" s="194"/>
      <c r="L450" s="194"/>
      <c r="M450" s="194"/>
      <c r="N450" s="195"/>
      <c r="O450" s="221"/>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312" t="s">
        <v>692</v>
      </c>
      <c r="C451" s="313"/>
      <c r="D451" s="314"/>
      <c r="E451" s="315"/>
      <c r="F451" s="316"/>
      <c r="G451" s="317"/>
      <c r="H451" s="194"/>
      <c r="I451" s="194"/>
      <c r="J451" s="194"/>
      <c r="K451" s="194"/>
      <c r="L451" s="194"/>
      <c r="M451" s="194"/>
      <c r="N451" s="195"/>
      <c r="O451" s="221"/>
      <c r="P451" s="32"/>
      <c r="Q451" s="32"/>
      <c r="R451" s="32"/>
      <c r="S451" s="32"/>
      <c r="T451" s="32"/>
      <c r="U451" s="32"/>
      <c r="V451" s="32"/>
      <c r="W451" s="32"/>
      <c r="X451" s="32"/>
      <c r="Y451" s="32"/>
      <c r="Z451" s="32"/>
      <c r="AA451" s="32"/>
      <c r="AB451" s="32"/>
      <c r="AC451" s="32">
        <v>0</v>
      </c>
      <c r="AD451" s="32"/>
      <c r="AE451" s="32" t="s">
        <v>377</v>
      </c>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312" t="s">
        <v>693</v>
      </c>
      <c r="C452" s="313"/>
      <c r="D452" s="314"/>
      <c r="E452" s="315"/>
      <c r="F452" s="316"/>
      <c r="G452" s="317"/>
      <c r="H452" s="194"/>
      <c r="I452" s="194"/>
      <c r="J452" s="194"/>
      <c r="K452" s="194"/>
      <c r="L452" s="194"/>
      <c r="M452" s="194"/>
      <c r="N452" s="195"/>
      <c r="O452" s="221"/>
      <c r="P452" s="32"/>
      <c r="Q452" s="32"/>
      <c r="R452" s="32"/>
      <c r="S452" s="32"/>
      <c r="T452" s="32"/>
      <c r="U452" s="32"/>
      <c r="V452" s="32"/>
      <c r="W452" s="32"/>
      <c r="X452" s="32"/>
      <c r="Y452" s="32"/>
      <c r="Z452" s="32"/>
      <c r="AA452" s="32"/>
      <c r="AB452" s="32"/>
      <c r="AC452" s="32"/>
      <c r="AD452" s="32"/>
      <c r="AE452" s="32" t="s">
        <v>379</v>
      </c>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outlineLevel="1" x14ac:dyDescent="0.2">
      <c r="A453" s="218"/>
      <c r="B453" s="312" t="s">
        <v>694</v>
      </c>
      <c r="C453" s="313"/>
      <c r="D453" s="314"/>
      <c r="E453" s="315"/>
      <c r="F453" s="316"/>
      <c r="G453" s="317"/>
      <c r="H453" s="194"/>
      <c r="I453" s="194"/>
      <c r="J453" s="194"/>
      <c r="K453" s="194"/>
      <c r="L453" s="194"/>
      <c r="M453" s="194"/>
      <c r="N453" s="195"/>
      <c r="O453" s="221"/>
      <c r="P453" s="32"/>
      <c r="Q453" s="32"/>
      <c r="R453" s="32"/>
      <c r="S453" s="32"/>
      <c r="T453" s="32"/>
      <c r="U453" s="32"/>
      <c r="V453" s="32"/>
      <c r="W453" s="32"/>
      <c r="X453" s="32"/>
      <c r="Y453" s="32"/>
      <c r="Z453" s="32"/>
      <c r="AA453" s="32"/>
      <c r="AB453" s="32"/>
      <c r="AC453" s="32">
        <v>1</v>
      </c>
      <c r="AD453" s="32"/>
      <c r="AE453" s="32" t="s">
        <v>377</v>
      </c>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7">
        <v>66</v>
      </c>
      <c r="B454" s="176" t="s">
        <v>695</v>
      </c>
      <c r="C454" s="202" t="s">
        <v>696</v>
      </c>
      <c r="D454" s="181" t="s">
        <v>382</v>
      </c>
      <c r="E454" s="186">
        <v>748.19399999999996</v>
      </c>
      <c r="F454" s="193"/>
      <c r="G454" s="194">
        <f>ROUND(E454*F454,2)</f>
        <v>0</v>
      </c>
      <c r="H454" s="194">
        <v>21</v>
      </c>
      <c r="I454" s="194">
        <f>G454*(1+H454/100)</f>
        <v>0</v>
      </c>
      <c r="J454" s="194">
        <v>1.837</v>
      </c>
      <c r="K454" s="194">
        <f>ROUND(E454*J454,2)</f>
        <v>1374.43</v>
      </c>
      <c r="L454" s="194">
        <v>0</v>
      </c>
      <c r="M454" s="194">
        <f>ROUND(E454*L454,2)</f>
        <v>0</v>
      </c>
      <c r="N454" s="195" t="s">
        <v>611</v>
      </c>
      <c r="O454" s="221" t="s">
        <v>281</v>
      </c>
      <c r="P454" s="32"/>
      <c r="Q454" s="32"/>
      <c r="R454" s="32"/>
      <c r="S454" s="32"/>
      <c r="T454" s="32"/>
      <c r="U454" s="32"/>
      <c r="V454" s="32"/>
      <c r="W454" s="32"/>
      <c r="X454" s="32"/>
      <c r="Y454" s="32"/>
      <c r="Z454" s="32"/>
      <c r="AA454" s="32"/>
      <c r="AB454" s="32"/>
      <c r="AC454" s="32"/>
      <c r="AD454" s="32"/>
      <c r="AE454" s="32" t="s">
        <v>384</v>
      </c>
      <c r="AF454" s="32"/>
      <c r="AG454" s="32"/>
      <c r="AH454" s="32"/>
      <c r="AI454" s="32"/>
      <c r="AJ454" s="32"/>
      <c r="AK454" s="32"/>
      <c r="AL454" s="32"/>
      <c r="AM454" s="32">
        <v>21</v>
      </c>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177"/>
      <c r="C455" s="244" t="s">
        <v>444</v>
      </c>
      <c r="D455" s="237"/>
      <c r="E455" s="240"/>
      <c r="F455" s="194"/>
      <c r="G455" s="194"/>
      <c r="H455" s="194"/>
      <c r="I455" s="194"/>
      <c r="J455" s="194"/>
      <c r="K455" s="194"/>
      <c r="L455" s="194"/>
      <c r="M455" s="194"/>
      <c r="N455" s="195"/>
      <c r="O455" s="221"/>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outlineLevel="1" x14ac:dyDescent="0.2">
      <c r="A456" s="218"/>
      <c r="B456" s="177"/>
      <c r="C456" s="245" t="s">
        <v>660</v>
      </c>
      <c r="D456" s="237"/>
      <c r="E456" s="240">
        <v>2964.16</v>
      </c>
      <c r="F456" s="194"/>
      <c r="G456" s="194"/>
      <c r="H456" s="194"/>
      <c r="I456" s="194"/>
      <c r="J456" s="194"/>
      <c r="K456" s="194"/>
      <c r="L456" s="194"/>
      <c r="M456" s="194"/>
      <c r="N456" s="195"/>
      <c r="O456" s="221"/>
      <c r="P456" s="32"/>
      <c r="Q456" s="32"/>
      <c r="R456" s="32"/>
      <c r="S456" s="32"/>
      <c r="T456" s="32"/>
      <c r="U456" s="32"/>
      <c r="V456" s="32"/>
      <c r="W456" s="32"/>
      <c r="X456" s="32"/>
      <c r="Y456" s="32"/>
      <c r="Z456" s="32"/>
      <c r="AA456" s="32"/>
      <c r="AB456" s="32"/>
      <c r="AC456" s="32"/>
      <c r="AD456" s="32"/>
      <c r="AE456" s="32" t="s">
        <v>386</v>
      </c>
      <c r="AF456" s="32">
        <v>2</v>
      </c>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45" t="s">
        <v>661</v>
      </c>
      <c r="D457" s="237"/>
      <c r="E457" s="240">
        <v>-27.018000000000001</v>
      </c>
      <c r="F457" s="194"/>
      <c r="G457" s="194"/>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t="s">
        <v>386</v>
      </c>
      <c r="AF457" s="32">
        <v>2</v>
      </c>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outlineLevel="1" x14ac:dyDescent="0.2">
      <c r="A458" s="218"/>
      <c r="B458" s="177"/>
      <c r="C458" s="245" t="s">
        <v>662</v>
      </c>
      <c r="D458" s="237"/>
      <c r="E458" s="240">
        <v>-0.41399999999999998</v>
      </c>
      <c r="F458" s="194"/>
      <c r="G458" s="194"/>
      <c r="H458" s="194"/>
      <c r="I458" s="194"/>
      <c r="J458" s="194"/>
      <c r="K458" s="194"/>
      <c r="L458" s="194"/>
      <c r="M458" s="194"/>
      <c r="N458" s="195"/>
      <c r="O458" s="221"/>
      <c r="P458" s="32"/>
      <c r="Q458" s="32"/>
      <c r="R458" s="32"/>
      <c r="S458" s="32"/>
      <c r="T458" s="32"/>
      <c r="U458" s="32"/>
      <c r="V458" s="32"/>
      <c r="W458" s="32"/>
      <c r="X458" s="32"/>
      <c r="Y458" s="32"/>
      <c r="Z458" s="32"/>
      <c r="AA458" s="32"/>
      <c r="AB458" s="32"/>
      <c r="AC458" s="32"/>
      <c r="AD458" s="32"/>
      <c r="AE458" s="32" t="s">
        <v>386</v>
      </c>
      <c r="AF458" s="32">
        <v>2</v>
      </c>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row>
    <row r="459" spans="1:60" outlineLevel="1" x14ac:dyDescent="0.2">
      <c r="A459" s="218"/>
      <c r="B459" s="177"/>
      <c r="C459" s="245" t="s">
        <v>663</v>
      </c>
      <c r="D459" s="237"/>
      <c r="E459" s="240">
        <v>-126.01819999999999</v>
      </c>
      <c r="F459" s="194"/>
      <c r="G459" s="194"/>
      <c r="H459" s="194"/>
      <c r="I459" s="194"/>
      <c r="J459" s="194"/>
      <c r="K459" s="194"/>
      <c r="L459" s="194"/>
      <c r="M459" s="194"/>
      <c r="N459" s="195"/>
      <c r="O459" s="221"/>
      <c r="P459" s="32"/>
      <c r="Q459" s="32"/>
      <c r="R459" s="32"/>
      <c r="S459" s="32"/>
      <c r="T459" s="32"/>
      <c r="U459" s="32"/>
      <c r="V459" s="32"/>
      <c r="W459" s="32"/>
      <c r="X459" s="32"/>
      <c r="Y459" s="32"/>
      <c r="Z459" s="32"/>
      <c r="AA459" s="32"/>
      <c r="AB459" s="32"/>
      <c r="AC459" s="32"/>
      <c r="AD459" s="32"/>
      <c r="AE459" s="32" t="s">
        <v>386</v>
      </c>
      <c r="AF459" s="32">
        <v>2</v>
      </c>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8"/>
      <c r="B460" s="177"/>
      <c r="C460" s="245" t="s">
        <v>664</v>
      </c>
      <c r="D460" s="237"/>
      <c r="E460" s="240">
        <v>-6.391</v>
      </c>
      <c r="F460" s="194"/>
      <c r="G460" s="194"/>
      <c r="H460" s="194"/>
      <c r="I460" s="194"/>
      <c r="J460" s="194"/>
      <c r="K460" s="194"/>
      <c r="L460" s="194"/>
      <c r="M460" s="194"/>
      <c r="N460" s="195"/>
      <c r="O460" s="221"/>
      <c r="P460" s="32"/>
      <c r="Q460" s="32"/>
      <c r="R460" s="32"/>
      <c r="S460" s="32"/>
      <c r="T460" s="32"/>
      <c r="U460" s="32"/>
      <c r="V460" s="32"/>
      <c r="W460" s="32"/>
      <c r="X460" s="32"/>
      <c r="Y460" s="32"/>
      <c r="Z460" s="32"/>
      <c r="AA460" s="32"/>
      <c r="AB460" s="32"/>
      <c r="AC460" s="32"/>
      <c r="AD460" s="32"/>
      <c r="AE460" s="32" t="s">
        <v>386</v>
      </c>
      <c r="AF460" s="32">
        <v>2</v>
      </c>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45" t="s">
        <v>665</v>
      </c>
      <c r="D461" s="237"/>
      <c r="E461" s="240">
        <v>-6</v>
      </c>
      <c r="F461" s="194"/>
      <c r="G461" s="194"/>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t="s">
        <v>386</v>
      </c>
      <c r="AF461" s="32">
        <v>2</v>
      </c>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outlineLevel="1" x14ac:dyDescent="0.2">
      <c r="A462" s="218"/>
      <c r="B462" s="177"/>
      <c r="C462" s="245" t="s">
        <v>666</v>
      </c>
      <c r="D462" s="237"/>
      <c r="E462" s="240">
        <v>-4</v>
      </c>
      <c r="F462" s="194"/>
      <c r="G462" s="194"/>
      <c r="H462" s="194"/>
      <c r="I462" s="194"/>
      <c r="J462" s="194"/>
      <c r="K462" s="194"/>
      <c r="L462" s="194"/>
      <c r="M462" s="194"/>
      <c r="N462" s="195"/>
      <c r="O462" s="221"/>
      <c r="P462" s="32"/>
      <c r="Q462" s="32"/>
      <c r="R462" s="32"/>
      <c r="S462" s="32"/>
      <c r="T462" s="32"/>
      <c r="U462" s="32"/>
      <c r="V462" s="32"/>
      <c r="W462" s="32"/>
      <c r="X462" s="32"/>
      <c r="Y462" s="32"/>
      <c r="Z462" s="32"/>
      <c r="AA462" s="32"/>
      <c r="AB462" s="32"/>
      <c r="AC462" s="32"/>
      <c r="AD462" s="32"/>
      <c r="AE462" s="32" t="s">
        <v>386</v>
      </c>
      <c r="AF462" s="32">
        <v>2</v>
      </c>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row>
    <row r="463" spans="1:60" outlineLevel="1" x14ac:dyDescent="0.2">
      <c r="A463" s="218"/>
      <c r="B463" s="177"/>
      <c r="C463" s="246" t="s">
        <v>451</v>
      </c>
      <c r="D463" s="238"/>
      <c r="E463" s="241">
        <v>2794.3188</v>
      </c>
      <c r="F463" s="194"/>
      <c r="G463" s="194"/>
      <c r="H463" s="194"/>
      <c r="I463" s="194"/>
      <c r="J463" s="194"/>
      <c r="K463" s="194"/>
      <c r="L463" s="194"/>
      <c r="M463" s="194"/>
      <c r="N463" s="195"/>
      <c r="O463" s="221"/>
      <c r="P463" s="32"/>
      <c r="Q463" s="32"/>
      <c r="R463" s="32"/>
      <c r="S463" s="32"/>
      <c r="T463" s="32"/>
      <c r="U463" s="32"/>
      <c r="V463" s="32"/>
      <c r="W463" s="32"/>
      <c r="X463" s="32"/>
      <c r="Y463" s="32"/>
      <c r="Z463" s="32"/>
      <c r="AA463" s="32"/>
      <c r="AB463" s="32"/>
      <c r="AC463" s="32"/>
      <c r="AD463" s="32"/>
      <c r="AE463" s="32" t="s">
        <v>386</v>
      </c>
      <c r="AF463" s="32">
        <v>3</v>
      </c>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177"/>
      <c r="C464" s="244" t="s">
        <v>452</v>
      </c>
      <c r="D464" s="237"/>
      <c r="E464" s="240"/>
      <c r="F464" s="194"/>
      <c r="G464" s="194"/>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8"/>
      <c r="B465" s="177"/>
      <c r="C465" s="243" t="s">
        <v>697</v>
      </c>
      <c r="D465" s="236"/>
      <c r="E465" s="239">
        <v>698.58</v>
      </c>
      <c r="F465" s="194"/>
      <c r="G465" s="194"/>
      <c r="H465" s="194"/>
      <c r="I465" s="194"/>
      <c r="J465" s="194"/>
      <c r="K465" s="194"/>
      <c r="L465" s="194"/>
      <c r="M465" s="194"/>
      <c r="N465" s="195"/>
      <c r="O465" s="221"/>
      <c r="P465" s="32"/>
      <c r="Q465" s="32"/>
      <c r="R465" s="32"/>
      <c r="S465" s="32"/>
      <c r="T465" s="32"/>
      <c r="U465" s="32"/>
      <c r="V465" s="32"/>
      <c r="W465" s="32"/>
      <c r="X465" s="32"/>
      <c r="Y465" s="32"/>
      <c r="Z465" s="32"/>
      <c r="AA465" s="32"/>
      <c r="AB465" s="32"/>
      <c r="AC465" s="32"/>
      <c r="AD465" s="32"/>
      <c r="AE465" s="32" t="s">
        <v>386</v>
      </c>
      <c r="AF465" s="32">
        <v>0</v>
      </c>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44" t="s">
        <v>444</v>
      </c>
      <c r="D466" s="237"/>
      <c r="E466" s="240"/>
      <c r="F466" s="194"/>
      <c r="G466" s="194"/>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8"/>
      <c r="B467" s="177"/>
      <c r="C467" s="245" t="s">
        <v>668</v>
      </c>
      <c r="D467" s="237"/>
      <c r="E467" s="240">
        <v>245.88</v>
      </c>
      <c r="F467" s="194"/>
      <c r="G467" s="194"/>
      <c r="H467" s="194"/>
      <c r="I467" s="194"/>
      <c r="J467" s="194"/>
      <c r="K467" s="194"/>
      <c r="L467" s="194"/>
      <c r="M467" s="194"/>
      <c r="N467" s="195"/>
      <c r="O467" s="221"/>
      <c r="P467" s="32"/>
      <c r="Q467" s="32"/>
      <c r="R467" s="32"/>
      <c r="S467" s="32"/>
      <c r="T467" s="32"/>
      <c r="U467" s="32"/>
      <c r="V467" s="32"/>
      <c r="W467" s="32"/>
      <c r="X467" s="32"/>
      <c r="Y467" s="32"/>
      <c r="Z467" s="32"/>
      <c r="AA467" s="32"/>
      <c r="AB467" s="32"/>
      <c r="AC467" s="32"/>
      <c r="AD467" s="32"/>
      <c r="AE467" s="32" t="s">
        <v>386</v>
      </c>
      <c r="AF467" s="32">
        <v>2</v>
      </c>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177"/>
      <c r="C468" s="245" t="s">
        <v>669</v>
      </c>
      <c r="D468" s="237"/>
      <c r="E468" s="240">
        <v>2.1877499999999999</v>
      </c>
      <c r="F468" s="194"/>
      <c r="G468" s="194"/>
      <c r="H468" s="194"/>
      <c r="I468" s="194"/>
      <c r="J468" s="194"/>
      <c r="K468" s="194"/>
      <c r="L468" s="194"/>
      <c r="M468" s="194"/>
      <c r="N468" s="195"/>
      <c r="O468" s="221"/>
      <c r="P468" s="32"/>
      <c r="Q468" s="32"/>
      <c r="R468" s="32"/>
      <c r="S468" s="32"/>
      <c r="T468" s="32"/>
      <c r="U468" s="32"/>
      <c r="V468" s="32"/>
      <c r="W468" s="32"/>
      <c r="X468" s="32"/>
      <c r="Y468" s="32"/>
      <c r="Z468" s="32"/>
      <c r="AA468" s="32"/>
      <c r="AB468" s="32"/>
      <c r="AC468" s="32"/>
      <c r="AD468" s="32"/>
      <c r="AE468" s="32" t="s">
        <v>386</v>
      </c>
      <c r="AF468" s="32">
        <v>2</v>
      </c>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8"/>
      <c r="B469" s="177"/>
      <c r="C469" s="246" t="s">
        <v>451</v>
      </c>
      <c r="D469" s="238"/>
      <c r="E469" s="241">
        <v>248.06774999999999</v>
      </c>
      <c r="F469" s="194"/>
      <c r="G469" s="194"/>
      <c r="H469" s="194"/>
      <c r="I469" s="194"/>
      <c r="J469" s="194"/>
      <c r="K469" s="194"/>
      <c r="L469" s="194"/>
      <c r="M469" s="194"/>
      <c r="N469" s="195"/>
      <c r="O469" s="221"/>
      <c r="P469" s="32"/>
      <c r="Q469" s="32"/>
      <c r="R469" s="32"/>
      <c r="S469" s="32"/>
      <c r="T469" s="32"/>
      <c r="U469" s="32"/>
      <c r="V469" s="32"/>
      <c r="W469" s="32"/>
      <c r="X469" s="32"/>
      <c r="Y469" s="32"/>
      <c r="Z469" s="32"/>
      <c r="AA469" s="32"/>
      <c r="AB469" s="32"/>
      <c r="AC469" s="32"/>
      <c r="AD469" s="32"/>
      <c r="AE469" s="32" t="s">
        <v>386</v>
      </c>
      <c r="AF469" s="32">
        <v>3</v>
      </c>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177"/>
      <c r="C470" s="244" t="s">
        <v>452</v>
      </c>
      <c r="D470" s="237"/>
      <c r="E470" s="240"/>
      <c r="F470" s="194"/>
      <c r="G470" s="194"/>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177"/>
      <c r="C471" s="243" t="s">
        <v>698</v>
      </c>
      <c r="D471" s="236"/>
      <c r="E471" s="239">
        <v>49.613999999999997</v>
      </c>
      <c r="F471" s="194"/>
      <c r="G471" s="194"/>
      <c r="H471" s="194"/>
      <c r="I471" s="194"/>
      <c r="J471" s="194"/>
      <c r="K471" s="194"/>
      <c r="L471" s="194"/>
      <c r="M471" s="194"/>
      <c r="N471" s="195"/>
      <c r="O471" s="221"/>
      <c r="P471" s="32"/>
      <c r="Q471" s="32"/>
      <c r="R471" s="32"/>
      <c r="S471" s="32"/>
      <c r="T471" s="32"/>
      <c r="U471" s="32"/>
      <c r="V471" s="32"/>
      <c r="W471" s="32"/>
      <c r="X471" s="32"/>
      <c r="Y471" s="32"/>
      <c r="Z471" s="32"/>
      <c r="AA471" s="32"/>
      <c r="AB471" s="32"/>
      <c r="AC471" s="32"/>
      <c r="AD471" s="32"/>
      <c r="AE471" s="32" t="s">
        <v>386</v>
      </c>
      <c r="AF471" s="32">
        <v>0</v>
      </c>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outlineLevel="1" x14ac:dyDescent="0.2">
      <c r="A472" s="218"/>
      <c r="B472" s="177"/>
      <c r="C472" s="293"/>
      <c r="D472" s="294"/>
      <c r="E472" s="295"/>
      <c r="F472" s="296"/>
      <c r="G472" s="297"/>
      <c r="H472" s="194"/>
      <c r="I472" s="194"/>
      <c r="J472" s="194"/>
      <c r="K472" s="194"/>
      <c r="L472" s="194"/>
      <c r="M472" s="194"/>
      <c r="N472" s="195"/>
      <c r="O472" s="221"/>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312" t="s">
        <v>692</v>
      </c>
      <c r="C473" s="313"/>
      <c r="D473" s="314"/>
      <c r="E473" s="315"/>
      <c r="F473" s="316"/>
      <c r="G473" s="317"/>
      <c r="H473" s="194"/>
      <c r="I473" s="194"/>
      <c r="J473" s="194"/>
      <c r="K473" s="194"/>
      <c r="L473" s="194"/>
      <c r="M473" s="194"/>
      <c r="N473" s="195"/>
      <c r="O473" s="221"/>
      <c r="P473" s="32"/>
      <c r="Q473" s="32"/>
      <c r="R473" s="32"/>
      <c r="S473" s="32"/>
      <c r="T473" s="32"/>
      <c r="U473" s="32"/>
      <c r="V473" s="32"/>
      <c r="W473" s="32"/>
      <c r="X473" s="32"/>
      <c r="Y473" s="32"/>
      <c r="Z473" s="32"/>
      <c r="AA473" s="32"/>
      <c r="AB473" s="32"/>
      <c r="AC473" s="32">
        <v>0</v>
      </c>
      <c r="AD473" s="32"/>
      <c r="AE473" s="32" t="s">
        <v>377</v>
      </c>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693</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c r="AD474" s="32"/>
      <c r="AE474" s="32" t="s">
        <v>379</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8"/>
      <c r="B475" s="312" t="s">
        <v>694</v>
      </c>
      <c r="C475" s="313"/>
      <c r="D475" s="314"/>
      <c r="E475" s="315"/>
      <c r="F475" s="316"/>
      <c r="G475" s="317"/>
      <c r="H475" s="194"/>
      <c r="I475" s="194"/>
      <c r="J475" s="194"/>
      <c r="K475" s="194"/>
      <c r="L475" s="194"/>
      <c r="M475" s="194"/>
      <c r="N475" s="195"/>
      <c r="O475" s="221"/>
      <c r="P475" s="32"/>
      <c r="Q475" s="32"/>
      <c r="R475" s="32"/>
      <c r="S475" s="32"/>
      <c r="T475" s="32"/>
      <c r="U475" s="32"/>
      <c r="V475" s="32"/>
      <c r="W475" s="32"/>
      <c r="X475" s="32"/>
      <c r="Y475" s="32"/>
      <c r="Z475" s="32"/>
      <c r="AA475" s="32"/>
      <c r="AB475" s="32"/>
      <c r="AC475" s="32">
        <v>1</v>
      </c>
      <c r="AD475" s="32"/>
      <c r="AE475" s="32" t="s">
        <v>377</v>
      </c>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7">
        <v>67</v>
      </c>
      <c r="B476" s="176" t="s">
        <v>695</v>
      </c>
      <c r="C476" s="202" t="s">
        <v>696</v>
      </c>
      <c r="D476" s="181" t="s">
        <v>382</v>
      </c>
      <c r="E476" s="186">
        <v>46.839359999999999</v>
      </c>
      <c r="F476" s="193"/>
      <c r="G476" s="194">
        <f>ROUND(E476*F476,2)</f>
        <v>0</v>
      </c>
      <c r="H476" s="194">
        <v>21</v>
      </c>
      <c r="I476" s="194">
        <f>G476*(1+H476/100)</f>
        <v>0</v>
      </c>
      <c r="J476" s="194">
        <v>1.837</v>
      </c>
      <c r="K476" s="194">
        <f>ROUND(E476*J476,2)</f>
        <v>86.04</v>
      </c>
      <c r="L476" s="194">
        <v>0</v>
      </c>
      <c r="M476" s="194">
        <f>ROUND(E476*L476,2)</f>
        <v>0</v>
      </c>
      <c r="N476" s="195" t="s">
        <v>611</v>
      </c>
      <c r="O476" s="221" t="s">
        <v>281</v>
      </c>
      <c r="P476" s="32"/>
      <c r="Q476" s="32"/>
      <c r="R476" s="32"/>
      <c r="S476" s="32"/>
      <c r="T476" s="32"/>
      <c r="U476" s="32"/>
      <c r="V476" s="32"/>
      <c r="W476" s="32"/>
      <c r="X476" s="32"/>
      <c r="Y476" s="32"/>
      <c r="Z476" s="32"/>
      <c r="AA476" s="32"/>
      <c r="AB476" s="32"/>
      <c r="AC476" s="32"/>
      <c r="AD476" s="32"/>
      <c r="AE476" s="32" t="s">
        <v>384</v>
      </c>
      <c r="AF476" s="32"/>
      <c r="AG476" s="32"/>
      <c r="AH476" s="32"/>
      <c r="AI476" s="32"/>
      <c r="AJ476" s="32"/>
      <c r="AK476" s="32"/>
      <c r="AL476" s="32"/>
      <c r="AM476" s="32">
        <v>21</v>
      </c>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outlineLevel="1" x14ac:dyDescent="0.2">
      <c r="A477" s="218"/>
      <c r="B477" s="177"/>
      <c r="C477" s="243" t="s">
        <v>699</v>
      </c>
      <c r="D477" s="236"/>
      <c r="E477" s="239">
        <v>0.8478</v>
      </c>
      <c r="F477" s="194"/>
      <c r="G477" s="194"/>
      <c r="H477" s="194"/>
      <c r="I477" s="194"/>
      <c r="J477" s="194"/>
      <c r="K477" s="194"/>
      <c r="L477" s="194"/>
      <c r="M477" s="194"/>
      <c r="N477" s="195"/>
      <c r="O477" s="221"/>
      <c r="P477" s="32"/>
      <c r="Q477" s="32"/>
      <c r="R477" s="32"/>
      <c r="S477" s="32"/>
      <c r="T477" s="32"/>
      <c r="U477" s="32"/>
      <c r="V477" s="32"/>
      <c r="W477" s="32"/>
      <c r="X477" s="32"/>
      <c r="Y477" s="32"/>
      <c r="Z477" s="32"/>
      <c r="AA477" s="32"/>
      <c r="AB477" s="32"/>
      <c r="AC477" s="32"/>
      <c r="AD477" s="32"/>
      <c r="AE477" s="32" t="s">
        <v>386</v>
      </c>
      <c r="AF477" s="32">
        <v>0</v>
      </c>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43" t="s">
        <v>338</v>
      </c>
      <c r="D478" s="236"/>
      <c r="E478" s="239"/>
      <c r="F478" s="194"/>
      <c r="G478" s="194"/>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t="s">
        <v>386</v>
      </c>
      <c r="AF478" s="32">
        <v>0</v>
      </c>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177"/>
      <c r="C479" s="243" t="s">
        <v>700</v>
      </c>
      <c r="D479" s="236"/>
      <c r="E479" s="239">
        <v>19.240649999999999</v>
      </c>
      <c r="F479" s="194"/>
      <c r="G479" s="194"/>
      <c r="H479" s="194"/>
      <c r="I479" s="194"/>
      <c r="J479" s="194"/>
      <c r="K479" s="194"/>
      <c r="L479" s="194"/>
      <c r="M479" s="194"/>
      <c r="N479" s="195"/>
      <c r="O479" s="221"/>
      <c r="P479" s="32"/>
      <c r="Q479" s="32"/>
      <c r="R479" s="32"/>
      <c r="S479" s="32"/>
      <c r="T479" s="32"/>
      <c r="U479" s="32"/>
      <c r="V479" s="32"/>
      <c r="W479" s="32"/>
      <c r="X479" s="32"/>
      <c r="Y479" s="32"/>
      <c r="Z479" s="32"/>
      <c r="AA479" s="32"/>
      <c r="AB479" s="32"/>
      <c r="AC479" s="32"/>
      <c r="AD479" s="32"/>
      <c r="AE479" s="32" t="s">
        <v>386</v>
      </c>
      <c r="AF479" s="32">
        <v>0</v>
      </c>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177"/>
      <c r="C480" s="243" t="s">
        <v>701</v>
      </c>
      <c r="D480" s="236"/>
      <c r="E480" s="239">
        <v>18.7759</v>
      </c>
      <c r="F480" s="194"/>
      <c r="G480" s="194"/>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386</v>
      </c>
      <c r="AF480" s="32">
        <v>0</v>
      </c>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177"/>
      <c r="C481" s="243" t="s">
        <v>702</v>
      </c>
      <c r="D481" s="236"/>
      <c r="E481" s="239">
        <v>6.79901</v>
      </c>
      <c r="F481" s="194"/>
      <c r="G481" s="194"/>
      <c r="H481" s="194"/>
      <c r="I481" s="194"/>
      <c r="J481" s="194"/>
      <c r="K481" s="194"/>
      <c r="L481" s="194"/>
      <c r="M481" s="194"/>
      <c r="N481" s="195"/>
      <c r="O481" s="221"/>
      <c r="P481" s="32"/>
      <c r="Q481" s="32"/>
      <c r="R481" s="32"/>
      <c r="S481" s="32"/>
      <c r="T481" s="32"/>
      <c r="U481" s="32"/>
      <c r="V481" s="32"/>
      <c r="W481" s="32"/>
      <c r="X481" s="32"/>
      <c r="Y481" s="32"/>
      <c r="Z481" s="32"/>
      <c r="AA481" s="32"/>
      <c r="AB481" s="32"/>
      <c r="AC481" s="32"/>
      <c r="AD481" s="32"/>
      <c r="AE481" s="32" t="s">
        <v>386</v>
      </c>
      <c r="AF481" s="32">
        <v>0</v>
      </c>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outlineLevel="1" x14ac:dyDescent="0.2">
      <c r="A482" s="218"/>
      <c r="B482" s="177"/>
      <c r="C482" s="243" t="s">
        <v>703</v>
      </c>
      <c r="D482" s="236"/>
      <c r="E482" s="239">
        <v>1.1759999999999999</v>
      </c>
      <c r="F482" s="194"/>
      <c r="G482" s="194"/>
      <c r="H482" s="194"/>
      <c r="I482" s="194"/>
      <c r="J482" s="194"/>
      <c r="K482" s="194"/>
      <c r="L482" s="194"/>
      <c r="M482" s="194"/>
      <c r="N482" s="195"/>
      <c r="O482" s="221"/>
      <c r="P482" s="32"/>
      <c r="Q482" s="32"/>
      <c r="R482" s="32"/>
      <c r="S482" s="32"/>
      <c r="T482" s="32"/>
      <c r="U482" s="32"/>
      <c r="V482" s="32"/>
      <c r="W482" s="32"/>
      <c r="X482" s="32"/>
      <c r="Y482" s="32"/>
      <c r="Z482" s="32"/>
      <c r="AA482" s="32"/>
      <c r="AB482" s="32"/>
      <c r="AC482" s="32"/>
      <c r="AD482" s="32"/>
      <c r="AE482" s="32" t="s">
        <v>386</v>
      </c>
      <c r="AF482" s="32">
        <v>0</v>
      </c>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93"/>
      <c r="D483" s="294"/>
      <c r="E483" s="295"/>
      <c r="F483" s="296"/>
      <c r="G483" s="297"/>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7">
        <v>68</v>
      </c>
      <c r="B484" s="176" t="s">
        <v>704</v>
      </c>
      <c r="C484" s="202" t="s">
        <v>705</v>
      </c>
      <c r="D484" s="181" t="s">
        <v>560</v>
      </c>
      <c r="E484" s="186">
        <v>634.91999999999996</v>
      </c>
      <c r="F484" s="193"/>
      <c r="G484" s="194">
        <f>ROUND(E484*F484,2)</f>
        <v>0</v>
      </c>
      <c r="H484" s="194">
        <v>21</v>
      </c>
      <c r="I484" s="194">
        <f>G484*(1+H484/100)</f>
        <v>0</v>
      </c>
      <c r="J484" s="194">
        <v>0</v>
      </c>
      <c r="K484" s="194">
        <f>ROUND(E484*J484,2)</f>
        <v>0</v>
      </c>
      <c r="L484" s="194">
        <v>0</v>
      </c>
      <c r="M484" s="194">
        <f>ROUND(E484*L484,2)</f>
        <v>0</v>
      </c>
      <c r="N484" s="195"/>
      <c r="O484" s="221" t="s">
        <v>295</v>
      </c>
      <c r="P484" s="32"/>
      <c r="Q484" s="32"/>
      <c r="R484" s="32"/>
      <c r="S484" s="32"/>
      <c r="T484" s="32"/>
      <c r="U484" s="32"/>
      <c r="V484" s="32"/>
      <c r="W484" s="32"/>
      <c r="X484" s="32"/>
      <c r="Y484" s="32"/>
      <c r="Z484" s="32"/>
      <c r="AA484" s="32"/>
      <c r="AB484" s="32"/>
      <c r="AC484" s="32"/>
      <c r="AD484" s="32"/>
      <c r="AE484" s="32" t="s">
        <v>384</v>
      </c>
      <c r="AF484" s="32"/>
      <c r="AG484" s="32"/>
      <c r="AH484" s="32"/>
      <c r="AI484" s="32"/>
      <c r="AJ484" s="32"/>
      <c r="AK484" s="32"/>
      <c r="AL484" s="32"/>
      <c r="AM484" s="32">
        <v>21</v>
      </c>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177"/>
      <c r="C485" s="243" t="s">
        <v>706</v>
      </c>
      <c r="D485" s="236"/>
      <c r="E485" s="239">
        <v>634.91999999999996</v>
      </c>
      <c r="F485" s="194"/>
      <c r="G485" s="194"/>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386</v>
      </c>
      <c r="AF485" s="32">
        <v>0</v>
      </c>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177"/>
      <c r="C486" s="293"/>
      <c r="D486" s="294"/>
      <c r="E486" s="295"/>
      <c r="F486" s="296"/>
      <c r="G486" s="297"/>
      <c r="H486" s="194"/>
      <c r="I486" s="194"/>
      <c r="J486" s="194"/>
      <c r="K486" s="194"/>
      <c r="L486" s="194"/>
      <c r="M486" s="194"/>
      <c r="N486" s="195"/>
      <c r="O486" s="221"/>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outlineLevel="1" x14ac:dyDescent="0.2">
      <c r="A487" s="217">
        <v>69</v>
      </c>
      <c r="B487" s="176" t="s">
        <v>707</v>
      </c>
      <c r="C487" s="202" t="s">
        <v>708</v>
      </c>
      <c r="D487" s="181" t="s">
        <v>560</v>
      </c>
      <c r="E487" s="186">
        <v>220.41</v>
      </c>
      <c r="F487" s="193"/>
      <c r="G487" s="194">
        <f>ROUND(E487*F487,2)</f>
        <v>0</v>
      </c>
      <c r="H487" s="194">
        <v>21</v>
      </c>
      <c r="I487" s="194">
        <f>G487*(1+H487/100)</f>
        <v>0</v>
      </c>
      <c r="J487" s="194">
        <v>0</v>
      </c>
      <c r="K487" s="194">
        <f>ROUND(E487*J487,2)</f>
        <v>0</v>
      </c>
      <c r="L487" s="194">
        <v>0</v>
      </c>
      <c r="M487" s="194">
        <f>ROUND(E487*L487,2)</f>
        <v>0</v>
      </c>
      <c r="N487" s="195"/>
      <c r="O487" s="221" t="s">
        <v>295</v>
      </c>
      <c r="P487" s="32"/>
      <c r="Q487" s="32"/>
      <c r="R487" s="32"/>
      <c r="S487" s="32"/>
      <c r="T487" s="32"/>
      <c r="U487" s="32"/>
      <c r="V487" s="32"/>
      <c r="W487" s="32"/>
      <c r="X487" s="32"/>
      <c r="Y487" s="32"/>
      <c r="Z487" s="32"/>
      <c r="AA487" s="32"/>
      <c r="AB487" s="32"/>
      <c r="AC487" s="32"/>
      <c r="AD487" s="32"/>
      <c r="AE487" s="32" t="s">
        <v>643</v>
      </c>
      <c r="AF487" s="32"/>
      <c r="AG487" s="32"/>
      <c r="AH487" s="32"/>
      <c r="AI487" s="32"/>
      <c r="AJ487" s="32"/>
      <c r="AK487" s="32"/>
      <c r="AL487" s="32"/>
      <c r="AM487" s="32">
        <v>21</v>
      </c>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43" t="s">
        <v>709</v>
      </c>
      <c r="D488" s="236"/>
      <c r="E488" s="239">
        <v>112.96</v>
      </c>
      <c r="F488" s="194"/>
      <c r="G488" s="194"/>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t="s">
        <v>386</v>
      </c>
      <c r="AF488" s="32">
        <v>0</v>
      </c>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177"/>
      <c r="C489" s="243" t="s">
        <v>710</v>
      </c>
      <c r="D489" s="236"/>
      <c r="E489" s="239">
        <v>63.45</v>
      </c>
      <c r="F489" s="194"/>
      <c r="G489" s="194"/>
      <c r="H489" s="194"/>
      <c r="I489" s="194"/>
      <c r="J489" s="194"/>
      <c r="K489" s="194"/>
      <c r="L489" s="194"/>
      <c r="M489" s="194"/>
      <c r="N489" s="195"/>
      <c r="O489" s="221"/>
      <c r="P489" s="32"/>
      <c r="Q489" s="32"/>
      <c r="R489" s="32"/>
      <c r="S489" s="32"/>
      <c r="T489" s="32"/>
      <c r="U489" s="32"/>
      <c r="V489" s="32"/>
      <c r="W489" s="32"/>
      <c r="X489" s="32"/>
      <c r="Y489" s="32"/>
      <c r="Z489" s="32"/>
      <c r="AA489" s="32"/>
      <c r="AB489" s="32"/>
      <c r="AC489" s="32"/>
      <c r="AD489" s="32"/>
      <c r="AE489" s="32" t="s">
        <v>386</v>
      </c>
      <c r="AF489" s="32">
        <v>0</v>
      </c>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177"/>
      <c r="C490" s="243" t="s">
        <v>711</v>
      </c>
      <c r="D490" s="236"/>
      <c r="E490" s="239">
        <v>44</v>
      </c>
      <c r="F490" s="194"/>
      <c r="G490" s="194"/>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386</v>
      </c>
      <c r="AF490" s="32">
        <v>0</v>
      </c>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177"/>
      <c r="C491" s="293"/>
      <c r="D491" s="294"/>
      <c r="E491" s="295"/>
      <c r="F491" s="296"/>
      <c r="G491" s="297"/>
      <c r="H491" s="194"/>
      <c r="I491" s="194"/>
      <c r="J491" s="194"/>
      <c r="K491" s="194"/>
      <c r="L491" s="194"/>
      <c r="M491" s="194"/>
      <c r="N491" s="195"/>
      <c r="O491" s="221"/>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x14ac:dyDescent="0.2">
      <c r="A492" s="216" t="s">
        <v>276</v>
      </c>
      <c r="B492" s="175" t="s">
        <v>118</v>
      </c>
      <c r="C492" s="201" t="s">
        <v>119</v>
      </c>
      <c r="D492" s="180"/>
      <c r="E492" s="185"/>
      <c r="F492" s="304">
        <f>SUM(G493:G534)</f>
        <v>0</v>
      </c>
      <c r="G492" s="305"/>
      <c r="H492" s="191"/>
      <c r="I492" s="191">
        <f>SUM(I493:I534)</f>
        <v>0</v>
      </c>
      <c r="J492" s="191"/>
      <c r="K492" s="191">
        <f>SUM(K493:K534)</f>
        <v>48.21</v>
      </c>
      <c r="L492" s="191"/>
      <c r="M492" s="191">
        <f>SUM(M493:M534)</f>
        <v>0</v>
      </c>
      <c r="N492" s="192"/>
      <c r="O492" s="220"/>
      <c r="AE492" t="s">
        <v>277</v>
      </c>
    </row>
    <row r="493" spans="1:60" outlineLevel="1" x14ac:dyDescent="0.2">
      <c r="A493" s="218"/>
      <c r="B493" s="318" t="s">
        <v>712</v>
      </c>
      <c r="C493" s="319"/>
      <c r="D493" s="320"/>
      <c r="E493" s="321"/>
      <c r="F493" s="322"/>
      <c r="G493" s="323"/>
      <c r="H493" s="194"/>
      <c r="I493" s="194"/>
      <c r="J493" s="194"/>
      <c r="K493" s="194"/>
      <c r="L493" s="194"/>
      <c r="M493" s="194"/>
      <c r="N493" s="195"/>
      <c r="O493" s="221"/>
      <c r="P493" s="32"/>
      <c r="Q493" s="32"/>
      <c r="R493" s="32"/>
      <c r="S493" s="32"/>
      <c r="T493" s="32"/>
      <c r="U493" s="32"/>
      <c r="V493" s="32"/>
      <c r="W493" s="32"/>
      <c r="X493" s="32"/>
      <c r="Y493" s="32"/>
      <c r="Z493" s="32"/>
      <c r="AA493" s="32"/>
      <c r="AB493" s="32"/>
      <c r="AC493" s="32">
        <v>0</v>
      </c>
      <c r="AD493" s="32"/>
      <c r="AE493" s="32" t="s">
        <v>377</v>
      </c>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312" t="s">
        <v>713</v>
      </c>
      <c r="C494" s="313"/>
      <c r="D494" s="314"/>
      <c r="E494" s="315"/>
      <c r="F494" s="316"/>
      <c r="G494" s="317"/>
      <c r="H494" s="194"/>
      <c r="I494" s="194"/>
      <c r="J494" s="194"/>
      <c r="K494" s="194"/>
      <c r="L494" s="194"/>
      <c r="M494" s="194"/>
      <c r="N494" s="195"/>
      <c r="O494" s="221"/>
      <c r="P494" s="32"/>
      <c r="Q494" s="32"/>
      <c r="R494" s="32"/>
      <c r="S494" s="32"/>
      <c r="T494" s="32"/>
      <c r="U494" s="32"/>
      <c r="V494" s="32"/>
      <c r="W494" s="32"/>
      <c r="X494" s="32"/>
      <c r="Y494" s="32"/>
      <c r="Z494" s="32"/>
      <c r="AA494" s="32"/>
      <c r="AB494" s="32"/>
      <c r="AC494" s="32">
        <v>1</v>
      </c>
      <c r="AD494" s="32"/>
      <c r="AE494" s="32" t="s">
        <v>377</v>
      </c>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7">
        <v>70</v>
      </c>
      <c r="B495" s="176" t="s">
        <v>714</v>
      </c>
      <c r="C495" s="202" t="s">
        <v>715</v>
      </c>
      <c r="D495" s="181" t="s">
        <v>478</v>
      </c>
      <c r="E495" s="186">
        <v>0.34988999999999998</v>
      </c>
      <c r="F495" s="193"/>
      <c r="G495" s="194">
        <f>ROUND(E495*F495,2)</f>
        <v>0</v>
      </c>
      <c r="H495" s="194">
        <v>21</v>
      </c>
      <c r="I495" s="194">
        <f>G495*(1+H495/100)</f>
        <v>0</v>
      </c>
      <c r="J495" s="194">
        <v>1.0210999999999999</v>
      </c>
      <c r="K495" s="194">
        <f>ROUND(E495*J495,2)</f>
        <v>0.36</v>
      </c>
      <c r="L495" s="194">
        <v>0</v>
      </c>
      <c r="M495" s="194">
        <f>ROUND(E495*L495,2)</f>
        <v>0</v>
      </c>
      <c r="N495" s="195" t="s">
        <v>611</v>
      </c>
      <c r="O495" s="221" t="s">
        <v>281</v>
      </c>
      <c r="P495" s="32"/>
      <c r="Q495" s="32"/>
      <c r="R495" s="32"/>
      <c r="S495" s="32"/>
      <c r="T495" s="32"/>
      <c r="U495" s="32"/>
      <c r="V495" s="32"/>
      <c r="W495" s="32"/>
      <c r="X495" s="32"/>
      <c r="Y495" s="32"/>
      <c r="Z495" s="32"/>
      <c r="AA495" s="32"/>
      <c r="AB495" s="32"/>
      <c r="AC495" s="32"/>
      <c r="AD495" s="32"/>
      <c r="AE495" s="32" t="s">
        <v>397</v>
      </c>
      <c r="AF495" s="32"/>
      <c r="AG495" s="32"/>
      <c r="AH495" s="32"/>
      <c r="AI495" s="32"/>
      <c r="AJ495" s="32"/>
      <c r="AK495" s="32"/>
      <c r="AL495" s="32"/>
      <c r="AM495" s="32">
        <v>21</v>
      </c>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177"/>
      <c r="C496" s="243" t="s">
        <v>716</v>
      </c>
      <c r="D496" s="236"/>
      <c r="E496" s="239">
        <v>0.23075999999999999</v>
      </c>
      <c r="F496" s="194"/>
      <c r="G496" s="194"/>
      <c r="H496" s="194"/>
      <c r="I496" s="194"/>
      <c r="J496" s="194"/>
      <c r="K496" s="194"/>
      <c r="L496" s="194"/>
      <c r="M496" s="194"/>
      <c r="N496" s="195"/>
      <c r="O496" s="221"/>
      <c r="P496" s="32"/>
      <c r="Q496" s="32"/>
      <c r="R496" s="32"/>
      <c r="S496" s="32"/>
      <c r="T496" s="32"/>
      <c r="U496" s="32"/>
      <c r="V496" s="32"/>
      <c r="W496" s="32"/>
      <c r="X496" s="32"/>
      <c r="Y496" s="32"/>
      <c r="Z496" s="32"/>
      <c r="AA496" s="32"/>
      <c r="AB496" s="32"/>
      <c r="AC496" s="32"/>
      <c r="AD496" s="32"/>
      <c r="AE496" s="32" t="s">
        <v>386</v>
      </c>
      <c r="AF496" s="32">
        <v>0</v>
      </c>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outlineLevel="1" x14ac:dyDescent="0.2">
      <c r="A497" s="218"/>
      <c r="B497" s="177"/>
      <c r="C497" s="243" t="s">
        <v>717</v>
      </c>
      <c r="D497" s="236"/>
      <c r="E497" s="239">
        <v>0.11913</v>
      </c>
      <c r="F497" s="194"/>
      <c r="G497" s="194"/>
      <c r="H497" s="194"/>
      <c r="I497" s="194"/>
      <c r="J497" s="194"/>
      <c r="K497" s="194"/>
      <c r="L497" s="194"/>
      <c r="M497" s="194"/>
      <c r="N497" s="195"/>
      <c r="O497" s="221"/>
      <c r="P497" s="32"/>
      <c r="Q497" s="32"/>
      <c r="R497" s="32"/>
      <c r="S497" s="32"/>
      <c r="T497" s="32"/>
      <c r="U497" s="32"/>
      <c r="V497" s="32"/>
      <c r="W497" s="32"/>
      <c r="X497" s="32"/>
      <c r="Y497" s="32"/>
      <c r="Z497" s="32"/>
      <c r="AA497" s="32"/>
      <c r="AB497" s="32"/>
      <c r="AC497" s="32"/>
      <c r="AD497" s="32"/>
      <c r="AE497" s="32" t="s">
        <v>386</v>
      </c>
      <c r="AF497" s="32">
        <v>0</v>
      </c>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93"/>
      <c r="D498" s="294"/>
      <c r="E498" s="295"/>
      <c r="F498" s="296"/>
      <c r="G498" s="297"/>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312" t="s">
        <v>671</v>
      </c>
      <c r="C499" s="313"/>
      <c r="D499" s="314"/>
      <c r="E499" s="315"/>
      <c r="F499" s="316"/>
      <c r="G499" s="317"/>
      <c r="H499" s="194"/>
      <c r="I499" s="194"/>
      <c r="J499" s="194"/>
      <c r="K499" s="194"/>
      <c r="L499" s="194"/>
      <c r="M499" s="194"/>
      <c r="N499" s="195"/>
      <c r="O499" s="221"/>
      <c r="P499" s="32"/>
      <c r="Q499" s="32"/>
      <c r="R499" s="32"/>
      <c r="S499" s="32"/>
      <c r="T499" s="32"/>
      <c r="U499" s="32"/>
      <c r="V499" s="32"/>
      <c r="W499" s="32"/>
      <c r="X499" s="32"/>
      <c r="Y499" s="32"/>
      <c r="Z499" s="32"/>
      <c r="AA499" s="32"/>
      <c r="AB499" s="32"/>
      <c r="AC499" s="32">
        <v>0</v>
      </c>
      <c r="AD499" s="32"/>
      <c r="AE499" s="32" t="s">
        <v>377</v>
      </c>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outlineLevel="1" x14ac:dyDescent="0.2">
      <c r="A500" s="218"/>
      <c r="B500" s="312" t="s">
        <v>672</v>
      </c>
      <c r="C500" s="313"/>
      <c r="D500" s="314"/>
      <c r="E500" s="315"/>
      <c r="F500" s="316"/>
      <c r="G500" s="317"/>
      <c r="H500" s="194"/>
      <c r="I500" s="194"/>
      <c r="J500" s="194"/>
      <c r="K500" s="194"/>
      <c r="L500" s="194"/>
      <c r="M500" s="194"/>
      <c r="N500" s="195"/>
      <c r="O500" s="221"/>
      <c r="P500" s="32"/>
      <c r="Q500" s="32"/>
      <c r="R500" s="32"/>
      <c r="S500" s="32"/>
      <c r="T500" s="32"/>
      <c r="U500" s="32"/>
      <c r="V500" s="32"/>
      <c r="W500" s="32"/>
      <c r="X500" s="32"/>
      <c r="Y500" s="32"/>
      <c r="Z500" s="32"/>
      <c r="AA500" s="32"/>
      <c r="AB500" s="32"/>
      <c r="AC500" s="32"/>
      <c r="AD500" s="32"/>
      <c r="AE500" s="32" t="s">
        <v>379</v>
      </c>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312" t="s">
        <v>718</v>
      </c>
      <c r="C501" s="313"/>
      <c r="D501" s="314"/>
      <c r="E501" s="315"/>
      <c r="F501" s="316"/>
      <c r="G501" s="317"/>
      <c r="H501" s="194"/>
      <c r="I501" s="194"/>
      <c r="J501" s="194"/>
      <c r="K501" s="194"/>
      <c r="L501" s="194"/>
      <c r="M501" s="194"/>
      <c r="N501" s="195"/>
      <c r="O501" s="221"/>
      <c r="P501" s="32"/>
      <c r="Q501" s="32"/>
      <c r="R501" s="32"/>
      <c r="S501" s="32"/>
      <c r="T501" s="32"/>
      <c r="U501" s="32"/>
      <c r="V501" s="32"/>
      <c r="W501" s="32"/>
      <c r="X501" s="32"/>
      <c r="Y501" s="32"/>
      <c r="Z501" s="32"/>
      <c r="AA501" s="32"/>
      <c r="AB501" s="32"/>
      <c r="AC501" s="32">
        <v>1</v>
      </c>
      <c r="AD501" s="32"/>
      <c r="AE501" s="32" t="s">
        <v>377</v>
      </c>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7">
        <v>71</v>
      </c>
      <c r="B502" s="176" t="s">
        <v>719</v>
      </c>
      <c r="C502" s="202" t="s">
        <v>720</v>
      </c>
      <c r="D502" s="181" t="s">
        <v>382</v>
      </c>
      <c r="E502" s="186">
        <v>2.2400000000000002</v>
      </c>
      <c r="F502" s="193"/>
      <c r="G502" s="194">
        <f>ROUND(E502*F502,2)</f>
        <v>0</v>
      </c>
      <c r="H502" s="194">
        <v>21</v>
      </c>
      <c r="I502" s="194">
        <f>G502*(1+H502/100)</f>
        <v>0</v>
      </c>
      <c r="J502" s="194">
        <v>2.5249999999999999</v>
      </c>
      <c r="K502" s="194">
        <f>ROUND(E502*J502,2)</f>
        <v>5.66</v>
      </c>
      <c r="L502" s="194">
        <v>0</v>
      </c>
      <c r="M502" s="194">
        <f>ROUND(E502*L502,2)</f>
        <v>0</v>
      </c>
      <c r="N502" s="195" t="s">
        <v>611</v>
      </c>
      <c r="O502" s="221" t="s">
        <v>281</v>
      </c>
      <c r="P502" s="32"/>
      <c r="Q502" s="32"/>
      <c r="R502" s="32"/>
      <c r="S502" s="32"/>
      <c r="T502" s="32"/>
      <c r="U502" s="32"/>
      <c r="V502" s="32"/>
      <c r="W502" s="32"/>
      <c r="X502" s="32"/>
      <c r="Y502" s="32"/>
      <c r="Z502" s="32"/>
      <c r="AA502" s="32"/>
      <c r="AB502" s="32"/>
      <c r="AC502" s="32"/>
      <c r="AD502" s="32"/>
      <c r="AE502" s="32" t="s">
        <v>397</v>
      </c>
      <c r="AF502" s="32"/>
      <c r="AG502" s="32"/>
      <c r="AH502" s="32"/>
      <c r="AI502" s="32"/>
      <c r="AJ502" s="32"/>
      <c r="AK502" s="32"/>
      <c r="AL502" s="32"/>
      <c r="AM502" s="32">
        <v>21</v>
      </c>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177"/>
      <c r="C503" s="203" t="s">
        <v>679</v>
      </c>
      <c r="D503" s="182"/>
      <c r="E503" s="187"/>
      <c r="F503" s="196"/>
      <c r="G503" s="196"/>
      <c r="H503" s="194"/>
      <c r="I503" s="194"/>
      <c r="J503" s="194"/>
      <c r="K503" s="194"/>
      <c r="L503" s="194"/>
      <c r="M503" s="194"/>
      <c r="N503" s="195"/>
      <c r="O503" s="221"/>
      <c r="P503" s="32"/>
      <c r="Q503" s="32"/>
      <c r="R503" s="32"/>
      <c r="S503" s="32"/>
      <c r="T503" s="32"/>
      <c r="U503" s="32"/>
      <c r="V503" s="32"/>
      <c r="W503" s="32"/>
      <c r="X503" s="32"/>
      <c r="Y503" s="32"/>
      <c r="Z503" s="32"/>
      <c r="AA503" s="32"/>
      <c r="AB503" s="32"/>
      <c r="AC503" s="32"/>
      <c r="AD503" s="32"/>
      <c r="AE503" s="32" t="s">
        <v>284</v>
      </c>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outlineLevel="1" x14ac:dyDescent="0.2">
      <c r="A504" s="218"/>
      <c r="B504" s="177"/>
      <c r="C504" s="243" t="s">
        <v>721</v>
      </c>
      <c r="D504" s="236"/>
      <c r="E504" s="239">
        <v>2.2400000000000002</v>
      </c>
      <c r="F504" s="194"/>
      <c r="G504" s="194"/>
      <c r="H504" s="194"/>
      <c r="I504" s="194"/>
      <c r="J504" s="194"/>
      <c r="K504" s="194"/>
      <c r="L504" s="194"/>
      <c r="M504" s="194"/>
      <c r="N504" s="195"/>
      <c r="O504" s="221"/>
      <c r="P504" s="32"/>
      <c r="Q504" s="32"/>
      <c r="R504" s="32"/>
      <c r="S504" s="32"/>
      <c r="T504" s="32"/>
      <c r="U504" s="32"/>
      <c r="V504" s="32"/>
      <c r="W504" s="32"/>
      <c r="X504" s="32"/>
      <c r="Y504" s="32"/>
      <c r="Z504" s="32"/>
      <c r="AA504" s="32"/>
      <c r="AB504" s="32"/>
      <c r="AC504" s="32"/>
      <c r="AD504" s="32"/>
      <c r="AE504" s="32" t="s">
        <v>386</v>
      </c>
      <c r="AF504" s="32">
        <v>0</v>
      </c>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93"/>
      <c r="D505" s="294"/>
      <c r="E505" s="295"/>
      <c r="F505" s="296"/>
      <c r="G505" s="297"/>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312" t="s">
        <v>722</v>
      </c>
      <c r="C506" s="313"/>
      <c r="D506" s="314"/>
      <c r="E506" s="315"/>
      <c r="F506" s="316"/>
      <c r="G506" s="317"/>
      <c r="H506" s="194"/>
      <c r="I506" s="194"/>
      <c r="J506" s="194"/>
      <c r="K506" s="194"/>
      <c r="L506" s="194"/>
      <c r="M506" s="194"/>
      <c r="N506" s="195"/>
      <c r="O506" s="221"/>
      <c r="P506" s="32"/>
      <c r="Q506" s="32"/>
      <c r="R506" s="32"/>
      <c r="S506" s="32"/>
      <c r="T506" s="32"/>
      <c r="U506" s="32"/>
      <c r="V506" s="32"/>
      <c r="W506" s="32"/>
      <c r="X506" s="32"/>
      <c r="Y506" s="32"/>
      <c r="Z506" s="32"/>
      <c r="AA506" s="32"/>
      <c r="AB506" s="32"/>
      <c r="AC506" s="32">
        <v>0</v>
      </c>
      <c r="AD506" s="32"/>
      <c r="AE506" s="32" t="s">
        <v>377</v>
      </c>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312" t="s">
        <v>723</v>
      </c>
      <c r="C507" s="313"/>
      <c r="D507" s="314"/>
      <c r="E507" s="315"/>
      <c r="F507" s="316"/>
      <c r="G507" s="317"/>
      <c r="H507" s="194"/>
      <c r="I507" s="194"/>
      <c r="J507" s="194"/>
      <c r="K507" s="194"/>
      <c r="L507" s="194"/>
      <c r="M507" s="194"/>
      <c r="N507" s="195"/>
      <c r="O507" s="221"/>
      <c r="P507" s="32"/>
      <c r="Q507" s="32"/>
      <c r="R507" s="32"/>
      <c r="S507" s="32"/>
      <c r="T507" s="32"/>
      <c r="U507" s="32"/>
      <c r="V507" s="32"/>
      <c r="W507" s="32"/>
      <c r="X507" s="32"/>
      <c r="Y507" s="32"/>
      <c r="Z507" s="32"/>
      <c r="AA507" s="32"/>
      <c r="AB507" s="32"/>
      <c r="AC507" s="32"/>
      <c r="AD507" s="32"/>
      <c r="AE507" s="32" t="s">
        <v>379</v>
      </c>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outlineLevel="1" x14ac:dyDescent="0.2">
      <c r="A508" s="217">
        <v>72</v>
      </c>
      <c r="B508" s="176" t="s">
        <v>724</v>
      </c>
      <c r="C508" s="202" t="s">
        <v>725</v>
      </c>
      <c r="D508" s="181" t="s">
        <v>382</v>
      </c>
      <c r="E508" s="186">
        <v>2.2400000000000002</v>
      </c>
      <c r="F508" s="193"/>
      <c r="G508" s="194">
        <f>ROUND(E508*F508,2)</f>
        <v>0</v>
      </c>
      <c r="H508" s="194">
        <v>21</v>
      </c>
      <c r="I508" s="194">
        <f>G508*(1+H508/100)</f>
        <v>0</v>
      </c>
      <c r="J508" s="194">
        <v>0</v>
      </c>
      <c r="K508" s="194">
        <f>ROUND(E508*J508,2)</f>
        <v>0</v>
      </c>
      <c r="L508" s="194">
        <v>0</v>
      </c>
      <c r="M508" s="194">
        <f>ROUND(E508*L508,2)</f>
        <v>0</v>
      </c>
      <c r="N508" s="195" t="s">
        <v>611</v>
      </c>
      <c r="O508" s="221" t="s">
        <v>281</v>
      </c>
      <c r="P508" s="32"/>
      <c r="Q508" s="32"/>
      <c r="R508" s="32"/>
      <c r="S508" s="32"/>
      <c r="T508" s="32"/>
      <c r="U508" s="32"/>
      <c r="V508" s="32"/>
      <c r="W508" s="32"/>
      <c r="X508" s="32"/>
      <c r="Y508" s="32"/>
      <c r="Z508" s="32"/>
      <c r="AA508" s="32"/>
      <c r="AB508" s="32"/>
      <c r="AC508" s="32"/>
      <c r="AD508" s="32"/>
      <c r="AE508" s="32" t="s">
        <v>397</v>
      </c>
      <c r="AF508" s="32"/>
      <c r="AG508" s="32"/>
      <c r="AH508" s="32"/>
      <c r="AI508" s="32"/>
      <c r="AJ508" s="32"/>
      <c r="AK508" s="32"/>
      <c r="AL508" s="32"/>
      <c r="AM508" s="32">
        <v>21</v>
      </c>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43" t="s">
        <v>721</v>
      </c>
      <c r="D509" s="236"/>
      <c r="E509" s="239">
        <v>2.2400000000000002</v>
      </c>
      <c r="F509" s="194"/>
      <c r="G509" s="194"/>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t="s">
        <v>386</v>
      </c>
      <c r="AF509" s="32">
        <v>0</v>
      </c>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177"/>
      <c r="C510" s="293"/>
      <c r="D510" s="294"/>
      <c r="E510" s="295"/>
      <c r="F510" s="296"/>
      <c r="G510" s="297"/>
      <c r="H510" s="194"/>
      <c r="I510" s="194"/>
      <c r="J510" s="194"/>
      <c r="K510" s="194"/>
      <c r="L510" s="194"/>
      <c r="M510" s="194"/>
      <c r="N510" s="195"/>
      <c r="O510" s="221"/>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312" t="s">
        <v>726</v>
      </c>
      <c r="C511" s="313"/>
      <c r="D511" s="314"/>
      <c r="E511" s="315"/>
      <c r="F511" s="316"/>
      <c r="G511" s="317"/>
      <c r="H511" s="194"/>
      <c r="I511" s="194"/>
      <c r="J511" s="194"/>
      <c r="K511" s="194"/>
      <c r="L511" s="194"/>
      <c r="M511" s="194"/>
      <c r="N511" s="195"/>
      <c r="O511" s="221"/>
      <c r="P511" s="32"/>
      <c r="Q511" s="32"/>
      <c r="R511" s="32"/>
      <c r="S511" s="32"/>
      <c r="T511" s="32"/>
      <c r="U511" s="32"/>
      <c r="V511" s="32"/>
      <c r="W511" s="32"/>
      <c r="X511" s="32"/>
      <c r="Y511" s="32"/>
      <c r="Z511" s="32"/>
      <c r="AA511" s="32"/>
      <c r="AB511" s="32"/>
      <c r="AC511" s="32">
        <v>0</v>
      </c>
      <c r="AD511" s="32"/>
      <c r="AE511" s="32" t="s">
        <v>377</v>
      </c>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outlineLevel="1" x14ac:dyDescent="0.2">
      <c r="A512" s="218"/>
      <c r="B512" s="312" t="s">
        <v>727</v>
      </c>
      <c r="C512" s="313"/>
      <c r="D512" s="314"/>
      <c r="E512" s="315"/>
      <c r="F512" s="316"/>
      <c r="G512" s="317"/>
      <c r="H512" s="194"/>
      <c r="I512" s="194"/>
      <c r="J512" s="194"/>
      <c r="K512" s="194"/>
      <c r="L512" s="194"/>
      <c r="M512" s="194"/>
      <c r="N512" s="195"/>
      <c r="O512" s="221"/>
      <c r="P512" s="32"/>
      <c r="Q512" s="32"/>
      <c r="R512" s="32"/>
      <c r="S512" s="32"/>
      <c r="T512" s="32"/>
      <c r="U512" s="32"/>
      <c r="V512" s="32"/>
      <c r="W512" s="32"/>
      <c r="X512" s="32"/>
      <c r="Y512" s="32"/>
      <c r="Z512" s="32"/>
      <c r="AA512" s="32"/>
      <c r="AB512" s="32"/>
      <c r="AC512" s="32">
        <v>1</v>
      </c>
      <c r="AD512" s="32"/>
      <c r="AE512" s="32" t="s">
        <v>377</v>
      </c>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7">
        <v>73</v>
      </c>
      <c r="B513" s="176" t="s">
        <v>728</v>
      </c>
      <c r="C513" s="202" t="s">
        <v>729</v>
      </c>
      <c r="D513" s="181" t="s">
        <v>478</v>
      </c>
      <c r="E513" s="186">
        <v>4.9279999999999997E-2</v>
      </c>
      <c r="F513" s="193"/>
      <c r="G513" s="194">
        <f>ROUND(E513*F513,2)</f>
        <v>0</v>
      </c>
      <c r="H513" s="194">
        <v>21</v>
      </c>
      <c r="I513" s="194">
        <f>G513*(1+H513/100)</f>
        <v>0</v>
      </c>
      <c r="J513" s="194">
        <v>1.0662499999999999</v>
      </c>
      <c r="K513" s="194">
        <f>ROUND(E513*J513,2)</f>
        <v>0.05</v>
      </c>
      <c r="L513" s="194">
        <v>0</v>
      </c>
      <c r="M513" s="194">
        <f>ROUND(E513*L513,2)</f>
        <v>0</v>
      </c>
      <c r="N513" s="195" t="s">
        <v>611</v>
      </c>
      <c r="O513" s="221" t="s">
        <v>281</v>
      </c>
      <c r="P513" s="32"/>
      <c r="Q513" s="32"/>
      <c r="R513" s="32"/>
      <c r="S513" s="32"/>
      <c r="T513" s="32"/>
      <c r="U513" s="32"/>
      <c r="V513" s="32"/>
      <c r="W513" s="32"/>
      <c r="X513" s="32"/>
      <c r="Y513" s="32"/>
      <c r="Z513" s="32"/>
      <c r="AA513" s="32"/>
      <c r="AB513" s="32"/>
      <c r="AC513" s="32"/>
      <c r="AD513" s="32"/>
      <c r="AE513" s="32" t="s">
        <v>397</v>
      </c>
      <c r="AF513" s="32"/>
      <c r="AG513" s="32"/>
      <c r="AH513" s="32"/>
      <c r="AI513" s="32"/>
      <c r="AJ513" s="32"/>
      <c r="AK513" s="32"/>
      <c r="AL513" s="32"/>
      <c r="AM513" s="32">
        <v>21</v>
      </c>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177"/>
      <c r="C514" s="243" t="s">
        <v>730</v>
      </c>
      <c r="D514" s="236"/>
      <c r="E514" s="239">
        <v>4.9279999999999997E-2</v>
      </c>
      <c r="F514" s="194"/>
      <c r="G514" s="194"/>
      <c r="H514" s="194"/>
      <c r="I514" s="194"/>
      <c r="J514" s="194"/>
      <c r="K514" s="194"/>
      <c r="L514" s="194"/>
      <c r="M514" s="194"/>
      <c r="N514" s="195"/>
      <c r="O514" s="221"/>
      <c r="P514" s="32"/>
      <c r="Q514" s="32"/>
      <c r="R514" s="32"/>
      <c r="S514" s="32"/>
      <c r="T514" s="32"/>
      <c r="U514" s="32"/>
      <c r="V514" s="32"/>
      <c r="W514" s="32"/>
      <c r="X514" s="32"/>
      <c r="Y514" s="32"/>
      <c r="Z514" s="32"/>
      <c r="AA514" s="32"/>
      <c r="AB514" s="32"/>
      <c r="AC514" s="32"/>
      <c r="AD514" s="32"/>
      <c r="AE514" s="32" t="s">
        <v>386</v>
      </c>
      <c r="AF514" s="32">
        <v>0</v>
      </c>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8"/>
      <c r="B515" s="177"/>
      <c r="C515" s="293"/>
      <c r="D515" s="294"/>
      <c r="E515" s="295"/>
      <c r="F515" s="296"/>
      <c r="G515" s="297"/>
      <c r="H515" s="194"/>
      <c r="I515" s="194"/>
      <c r="J515" s="194"/>
      <c r="K515" s="194"/>
      <c r="L515" s="194"/>
      <c r="M515" s="194"/>
      <c r="N515" s="195"/>
      <c r="O515" s="221"/>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outlineLevel="1" x14ac:dyDescent="0.2">
      <c r="A516" s="218"/>
      <c r="B516" s="312" t="s">
        <v>692</v>
      </c>
      <c r="C516" s="313"/>
      <c r="D516" s="314"/>
      <c r="E516" s="315"/>
      <c r="F516" s="316"/>
      <c r="G516" s="317"/>
      <c r="H516" s="194"/>
      <c r="I516" s="194"/>
      <c r="J516" s="194"/>
      <c r="K516" s="194"/>
      <c r="L516" s="194"/>
      <c r="M516" s="194"/>
      <c r="N516" s="195"/>
      <c r="O516" s="221"/>
      <c r="P516" s="32"/>
      <c r="Q516" s="32"/>
      <c r="R516" s="32"/>
      <c r="S516" s="32"/>
      <c r="T516" s="32"/>
      <c r="U516" s="32"/>
      <c r="V516" s="32"/>
      <c r="W516" s="32"/>
      <c r="X516" s="32"/>
      <c r="Y516" s="32"/>
      <c r="Z516" s="32"/>
      <c r="AA516" s="32"/>
      <c r="AB516" s="32"/>
      <c r="AC516" s="32">
        <v>0</v>
      </c>
      <c r="AD516" s="32"/>
      <c r="AE516" s="32" t="s">
        <v>377</v>
      </c>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312" t="s">
        <v>693</v>
      </c>
      <c r="C517" s="313"/>
      <c r="D517" s="314"/>
      <c r="E517" s="315"/>
      <c r="F517" s="316"/>
      <c r="G517" s="317"/>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t="s">
        <v>379</v>
      </c>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312" t="s">
        <v>694</v>
      </c>
      <c r="C518" s="313"/>
      <c r="D518" s="314"/>
      <c r="E518" s="315"/>
      <c r="F518" s="316"/>
      <c r="G518" s="317"/>
      <c r="H518" s="194"/>
      <c r="I518" s="194"/>
      <c r="J518" s="194"/>
      <c r="K518" s="194"/>
      <c r="L518" s="194"/>
      <c r="M518" s="194"/>
      <c r="N518" s="195"/>
      <c r="O518" s="221"/>
      <c r="P518" s="32"/>
      <c r="Q518" s="32"/>
      <c r="R518" s="32"/>
      <c r="S518" s="32"/>
      <c r="T518" s="32"/>
      <c r="U518" s="32"/>
      <c r="V518" s="32"/>
      <c r="W518" s="32"/>
      <c r="X518" s="32"/>
      <c r="Y518" s="32"/>
      <c r="Z518" s="32"/>
      <c r="AA518" s="32"/>
      <c r="AB518" s="32"/>
      <c r="AC518" s="32">
        <v>1</v>
      </c>
      <c r="AD518" s="32"/>
      <c r="AE518" s="32" t="s">
        <v>377</v>
      </c>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7">
        <v>74</v>
      </c>
      <c r="B519" s="176" t="s">
        <v>731</v>
      </c>
      <c r="C519" s="202" t="s">
        <v>732</v>
      </c>
      <c r="D519" s="181" t="s">
        <v>382</v>
      </c>
      <c r="E519" s="186">
        <v>2.88</v>
      </c>
      <c r="F519" s="193"/>
      <c r="G519" s="194">
        <f>ROUND(E519*F519,2)</f>
        <v>0</v>
      </c>
      <c r="H519" s="194">
        <v>21</v>
      </c>
      <c r="I519" s="194">
        <f>G519*(1+H519/100)</f>
        <v>0</v>
      </c>
      <c r="J519" s="194">
        <v>1.837</v>
      </c>
      <c r="K519" s="194">
        <f>ROUND(E519*J519,2)</f>
        <v>5.29</v>
      </c>
      <c r="L519" s="194">
        <v>0</v>
      </c>
      <c r="M519" s="194">
        <f>ROUND(E519*L519,2)</f>
        <v>0</v>
      </c>
      <c r="N519" s="195" t="s">
        <v>611</v>
      </c>
      <c r="O519" s="221" t="s">
        <v>281</v>
      </c>
      <c r="P519" s="32"/>
      <c r="Q519" s="32"/>
      <c r="R519" s="32"/>
      <c r="S519" s="32"/>
      <c r="T519" s="32"/>
      <c r="U519" s="32"/>
      <c r="V519" s="32"/>
      <c r="W519" s="32"/>
      <c r="X519" s="32"/>
      <c r="Y519" s="32"/>
      <c r="Z519" s="32"/>
      <c r="AA519" s="32"/>
      <c r="AB519" s="32"/>
      <c r="AC519" s="32"/>
      <c r="AD519" s="32"/>
      <c r="AE519" s="32" t="s">
        <v>397</v>
      </c>
      <c r="AF519" s="32"/>
      <c r="AG519" s="32"/>
      <c r="AH519" s="32"/>
      <c r="AI519" s="32"/>
      <c r="AJ519" s="32"/>
      <c r="AK519" s="32"/>
      <c r="AL519" s="32"/>
      <c r="AM519" s="32">
        <v>21</v>
      </c>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outlineLevel="1" x14ac:dyDescent="0.2">
      <c r="A520" s="218"/>
      <c r="B520" s="177"/>
      <c r="C520" s="243" t="s">
        <v>733</v>
      </c>
      <c r="D520" s="236"/>
      <c r="E520" s="239">
        <v>2.88</v>
      </c>
      <c r="F520" s="194"/>
      <c r="G520" s="194"/>
      <c r="H520" s="194"/>
      <c r="I520" s="194"/>
      <c r="J520" s="194"/>
      <c r="K520" s="194"/>
      <c r="L520" s="194"/>
      <c r="M520" s="194"/>
      <c r="N520" s="195"/>
      <c r="O520" s="221"/>
      <c r="P520" s="32"/>
      <c r="Q520" s="32"/>
      <c r="R520" s="32"/>
      <c r="S520" s="32"/>
      <c r="T520" s="32"/>
      <c r="U520" s="32"/>
      <c r="V520" s="32"/>
      <c r="W520" s="32"/>
      <c r="X520" s="32"/>
      <c r="Y520" s="32"/>
      <c r="Z520" s="32"/>
      <c r="AA520" s="32"/>
      <c r="AB520" s="32"/>
      <c r="AC520" s="32"/>
      <c r="AD520" s="32"/>
      <c r="AE520" s="32" t="s">
        <v>386</v>
      </c>
      <c r="AF520" s="32">
        <v>0</v>
      </c>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93"/>
      <c r="D521" s="294"/>
      <c r="E521" s="295"/>
      <c r="F521" s="296"/>
      <c r="G521" s="297"/>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312" t="s">
        <v>734</v>
      </c>
      <c r="C522" s="313"/>
      <c r="D522" s="314"/>
      <c r="E522" s="315"/>
      <c r="F522" s="316"/>
      <c r="G522" s="317"/>
      <c r="H522" s="194"/>
      <c r="I522" s="194"/>
      <c r="J522" s="194"/>
      <c r="K522" s="194"/>
      <c r="L522" s="194"/>
      <c r="M522" s="194"/>
      <c r="N522" s="195"/>
      <c r="O522" s="221"/>
      <c r="P522" s="32"/>
      <c r="Q522" s="32"/>
      <c r="R522" s="32"/>
      <c r="S522" s="32"/>
      <c r="T522" s="32"/>
      <c r="U522" s="32"/>
      <c r="V522" s="32"/>
      <c r="W522" s="32"/>
      <c r="X522" s="32"/>
      <c r="Y522" s="32"/>
      <c r="Z522" s="32"/>
      <c r="AA522" s="32"/>
      <c r="AB522" s="32"/>
      <c r="AC522" s="32">
        <v>0</v>
      </c>
      <c r="AD522" s="32"/>
      <c r="AE522" s="32" t="s">
        <v>377</v>
      </c>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ht="22.5" outlineLevel="1" x14ac:dyDescent="0.2">
      <c r="A523" s="218"/>
      <c r="B523" s="312" t="s">
        <v>735</v>
      </c>
      <c r="C523" s="313"/>
      <c r="D523" s="314"/>
      <c r="E523" s="315"/>
      <c r="F523" s="316"/>
      <c r="G523" s="317"/>
      <c r="H523" s="194"/>
      <c r="I523" s="194"/>
      <c r="J523" s="194"/>
      <c r="K523" s="194"/>
      <c r="L523" s="194"/>
      <c r="M523" s="194"/>
      <c r="N523" s="195"/>
      <c r="O523" s="221"/>
      <c r="P523" s="32"/>
      <c r="Q523" s="32"/>
      <c r="R523" s="32"/>
      <c r="S523" s="32"/>
      <c r="T523" s="32"/>
      <c r="U523" s="32"/>
      <c r="V523" s="32"/>
      <c r="W523" s="32"/>
      <c r="X523" s="32"/>
      <c r="Y523" s="32"/>
      <c r="Z523" s="32"/>
      <c r="AA523" s="32"/>
      <c r="AB523" s="32"/>
      <c r="AC523" s="32"/>
      <c r="AD523" s="32"/>
      <c r="AE523" s="32" t="s">
        <v>379</v>
      </c>
      <c r="AF523" s="32"/>
      <c r="AG523" s="32"/>
      <c r="AH523" s="32"/>
      <c r="AI523" s="32"/>
      <c r="AJ523" s="32"/>
      <c r="AK523" s="32"/>
      <c r="AL523" s="32"/>
      <c r="AM523" s="32"/>
      <c r="AN523" s="32"/>
      <c r="AO523" s="32"/>
      <c r="AP523" s="32"/>
      <c r="AQ523" s="32"/>
      <c r="AR523" s="32"/>
      <c r="AS523" s="32"/>
      <c r="AT523" s="32"/>
      <c r="AU523" s="32"/>
      <c r="AV523" s="32"/>
      <c r="AW523" s="32"/>
      <c r="AX523" s="32"/>
      <c r="AY523" s="32"/>
      <c r="AZ523" s="235" t="str">
        <f>B523</f>
        <v>se základovou deskou (dnem) z betonu, se stěnami z betonu, s obetonováním potrubí ve stěnách a nade dnem, s cementovým potěrem ve spádu k čistící vložce, s dodáním a osazením lehkého litinového poklopu vel. 600 x 600 mm</v>
      </c>
      <c r="BA523" s="32"/>
      <c r="BB523" s="32"/>
      <c r="BC523" s="32"/>
      <c r="BD523" s="32"/>
      <c r="BE523" s="32"/>
      <c r="BF523" s="32"/>
      <c r="BG523" s="32"/>
      <c r="BH523" s="32"/>
    </row>
    <row r="524" spans="1:60" outlineLevel="1" x14ac:dyDescent="0.2">
      <c r="A524" s="217">
        <v>75</v>
      </c>
      <c r="B524" s="176" t="s">
        <v>736</v>
      </c>
      <c r="C524" s="202" t="s">
        <v>737</v>
      </c>
      <c r="D524" s="181" t="s">
        <v>382</v>
      </c>
      <c r="E524" s="186">
        <v>14.28</v>
      </c>
      <c r="F524" s="193"/>
      <c r="G524" s="194">
        <f>ROUND(E524*F524,2)</f>
        <v>0</v>
      </c>
      <c r="H524" s="194">
        <v>21</v>
      </c>
      <c r="I524" s="194">
        <f>G524*(1+H524/100)</f>
        <v>0</v>
      </c>
      <c r="J524" s="194">
        <v>2.5629900000000001</v>
      </c>
      <c r="K524" s="194">
        <f>ROUND(E524*J524,2)</f>
        <v>36.6</v>
      </c>
      <c r="L524" s="194">
        <v>0</v>
      </c>
      <c r="M524" s="194">
        <f>ROUND(E524*L524,2)</f>
        <v>0</v>
      </c>
      <c r="N524" s="195" t="s">
        <v>611</v>
      </c>
      <c r="O524" s="221" t="s">
        <v>281</v>
      </c>
      <c r="P524" s="32"/>
      <c r="Q524" s="32"/>
      <c r="R524" s="32"/>
      <c r="S524" s="32"/>
      <c r="T524" s="32"/>
      <c r="U524" s="32"/>
      <c r="V524" s="32"/>
      <c r="W524" s="32"/>
      <c r="X524" s="32"/>
      <c r="Y524" s="32"/>
      <c r="Z524" s="32"/>
      <c r="AA524" s="32"/>
      <c r="AB524" s="32"/>
      <c r="AC524" s="32"/>
      <c r="AD524" s="32"/>
      <c r="AE524" s="32" t="s">
        <v>397</v>
      </c>
      <c r="AF524" s="32"/>
      <c r="AG524" s="32"/>
      <c r="AH524" s="32"/>
      <c r="AI524" s="32"/>
      <c r="AJ524" s="32"/>
      <c r="AK524" s="32"/>
      <c r="AL524" s="32"/>
      <c r="AM524" s="32">
        <v>21</v>
      </c>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03" t="s">
        <v>738</v>
      </c>
      <c r="D525" s="182"/>
      <c r="E525" s="187"/>
      <c r="F525" s="196"/>
      <c r="G525" s="196"/>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t="s">
        <v>284</v>
      </c>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177"/>
      <c r="C526" s="243" t="s">
        <v>739</v>
      </c>
      <c r="D526" s="236"/>
      <c r="E526" s="239">
        <v>14.28</v>
      </c>
      <c r="F526" s="194"/>
      <c r="G526" s="194"/>
      <c r="H526" s="194"/>
      <c r="I526" s="194"/>
      <c r="J526" s="194"/>
      <c r="K526" s="194"/>
      <c r="L526" s="194"/>
      <c r="M526" s="194"/>
      <c r="N526" s="195"/>
      <c r="O526" s="221"/>
      <c r="P526" s="32"/>
      <c r="Q526" s="32"/>
      <c r="R526" s="32"/>
      <c r="S526" s="32"/>
      <c r="T526" s="32"/>
      <c r="U526" s="32"/>
      <c r="V526" s="32"/>
      <c r="W526" s="32"/>
      <c r="X526" s="32"/>
      <c r="Y526" s="32"/>
      <c r="Z526" s="32"/>
      <c r="AA526" s="32"/>
      <c r="AB526" s="32"/>
      <c r="AC526" s="32"/>
      <c r="AD526" s="32"/>
      <c r="AE526" s="32" t="s">
        <v>386</v>
      </c>
      <c r="AF526" s="32">
        <v>0</v>
      </c>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177"/>
      <c r="C527" s="293"/>
      <c r="D527" s="294"/>
      <c r="E527" s="295"/>
      <c r="F527" s="296"/>
      <c r="G527" s="297"/>
      <c r="H527" s="194"/>
      <c r="I527" s="194"/>
      <c r="J527" s="194"/>
      <c r="K527" s="194"/>
      <c r="L527" s="194"/>
      <c r="M527" s="194"/>
      <c r="N527" s="195"/>
      <c r="O527" s="221"/>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outlineLevel="1" x14ac:dyDescent="0.2">
      <c r="A528" s="218"/>
      <c r="B528" s="312" t="s">
        <v>740</v>
      </c>
      <c r="C528" s="313"/>
      <c r="D528" s="314"/>
      <c r="E528" s="315"/>
      <c r="F528" s="316"/>
      <c r="G528" s="317"/>
      <c r="H528" s="194"/>
      <c r="I528" s="194"/>
      <c r="J528" s="194"/>
      <c r="K528" s="194"/>
      <c r="L528" s="194"/>
      <c r="M528" s="194"/>
      <c r="N528" s="195"/>
      <c r="O528" s="221"/>
      <c r="P528" s="32"/>
      <c r="Q528" s="32"/>
      <c r="R528" s="32"/>
      <c r="S528" s="32"/>
      <c r="T528" s="32"/>
      <c r="U528" s="32"/>
      <c r="V528" s="32"/>
      <c r="W528" s="32"/>
      <c r="X528" s="32"/>
      <c r="Y528" s="32"/>
      <c r="Z528" s="32"/>
      <c r="AA528" s="32"/>
      <c r="AB528" s="32"/>
      <c r="AC528" s="32">
        <v>0</v>
      </c>
      <c r="AD528" s="32"/>
      <c r="AE528" s="32" t="s">
        <v>377</v>
      </c>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7">
        <v>76</v>
      </c>
      <c r="B529" s="176" t="s">
        <v>741</v>
      </c>
      <c r="C529" s="202" t="s">
        <v>742</v>
      </c>
      <c r="D529" s="181" t="s">
        <v>498</v>
      </c>
      <c r="E529" s="186">
        <v>5</v>
      </c>
      <c r="F529" s="193"/>
      <c r="G529" s="194">
        <f>ROUND(E529*F529,2)</f>
        <v>0</v>
      </c>
      <c r="H529" s="194">
        <v>21</v>
      </c>
      <c r="I529" s="194">
        <f>G529*(1+H529/100)</f>
        <v>0</v>
      </c>
      <c r="J529" s="194">
        <v>4.6800000000000001E-3</v>
      </c>
      <c r="K529" s="194">
        <f>ROUND(E529*J529,2)</f>
        <v>0.02</v>
      </c>
      <c r="L529" s="194">
        <v>0</v>
      </c>
      <c r="M529" s="194">
        <f>ROUND(E529*L529,2)</f>
        <v>0</v>
      </c>
      <c r="N529" s="195" t="s">
        <v>743</v>
      </c>
      <c r="O529" s="221" t="s">
        <v>281</v>
      </c>
      <c r="P529" s="32"/>
      <c r="Q529" s="32"/>
      <c r="R529" s="32"/>
      <c r="S529" s="32"/>
      <c r="T529" s="32"/>
      <c r="U529" s="32"/>
      <c r="V529" s="32"/>
      <c r="W529" s="32"/>
      <c r="X529" s="32"/>
      <c r="Y529" s="32"/>
      <c r="Z529" s="32"/>
      <c r="AA529" s="32"/>
      <c r="AB529" s="32"/>
      <c r="AC529" s="32"/>
      <c r="AD529" s="32"/>
      <c r="AE529" s="32" t="s">
        <v>397</v>
      </c>
      <c r="AF529" s="32"/>
      <c r="AG529" s="32"/>
      <c r="AH529" s="32"/>
      <c r="AI529" s="32"/>
      <c r="AJ529" s="32"/>
      <c r="AK529" s="32"/>
      <c r="AL529" s="32"/>
      <c r="AM529" s="32">
        <v>21</v>
      </c>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177"/>
      <c r="C530" s="243" t="s">
        <v>744</v>
      </c>
      <c r="D530" s="236"/>
      <c r="E530" s="239">
        <v>5</v>
      </c>
      <c r="F530" s="194"/>
      <c r="G530" s="194"/>
      <c r="H530" s="194"/>
      <c r="I530" s="194"/>
      <c r="J530" s="194"/>
      <c r="K530" s="194"/>
      <c r="L530" s="194"/>
      <c r="M530" s="194"/>
      <c r="N530" s="195"/>
      <c r="O530" s="221"/>
      <c r="P530" s="32"/>
      <c r="Q530" s="32"/>
      <c r="R530" s="32"/>
      <c r="S530" s="32"/>
      <c r="T530" s="32"/>
      <c r="U530" s="32"/>
      <c r="V530" s="32"/>
      <c r="W530" s="32"/>
      <c r="X530" s="32"/>
      <c r="Y530" s="32"/>
      <c r="Z530" s="32"/>
      <c r="AA530" s="32"/>
      <c r="AB530" s="32"/>
      <c r="AC530" s="32"/>
      <c r="AD530" s="32"/>
      <c r="AE530" s="32" t="s">
        <v>386</v>
      </c>
      <c r="AF530" s="32">
        <v>0</v>
      </c>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outlineLevel="1" x14ac:dyDescent="0.2">
      <c r="A531" s="218"/>
      <c r="B531" s="177"/>
      <c r="C531" s="293"/>
      <c r="D531" s="294"/>
      <c r="E531" s="295"/>
      <c r="F531" s="296"/>
      <c r="G531" s="297"/>
      <c r="H531" s="194"/>
      <c r="I531" s="194"/>
      <c r="J531" s="194"/>
      <c r="K531" s="194"/>
      <c r="L531" s="194"/>
      <c r="M531" s="194"/>
      <c r="N531" s="195"/>
      <c r="O531" s="221"/>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ht="22.5" outlineLevel="1" x14ac:dyDescent="0.2">
      <c r="A532" s="217">
        <v>77</v>
      </c>
      <c r="B532" s="176" t="s">
        <v>745</v>
      </c>
      <c r="C532" s="202" t="s">
        <v>746</v>
      </c>
      <c r="D532" s="181" t="s">
        <v>498</v>
      </c>
      <c r="E532" s="186">
        <v>5</v>
      </c>
      <c r="F532" s="193"/>
      <c r="G532" s="194">
        <f>ROUND(E532*F532,2)</f>
        <v>0</v>
      </c>
      <c r="H532" s="194">
        <v>21</v>
      </c>
      <c r="I532" s="194">
        <f>G532*(1+H532/100)</f>
        <v>0</v>
      </c>
      <c r="J532" s="194">
        <v>4.5999999999999999E-2</v>
      </c>
      <c r="K532" s="194">
        <f>ROUND(E532*J532,2)</f>
        <v>0.23</v>
      </c>
      <c r="L532" s="194">
        <v>0</v>
      </c>
      <c r="M532" s="194">
        <f>ROUND(E532*L532,2)</f>
        <v>0</v>
      </c>
      <c r="N532" s="195" t="s">
        <v>479</v>
      </c>
      <c r="O532" s="221" t="s">
        <v>281</v>
      </c>
      <c r="P532" s="32"/>
      <c r="Q532" s="32"/>
      <c r="R532" s="32"/>
      <c r="S532" s="32"/>
      <c r="T532" s="32"/>
      <c r="U532" s="32"/>
      <c r="V532" s="32"/>
      <c r="W532" s="32"/>
      <c r="X532" s="32"/>
      <c r="Y532" s="32"/>
      <c r="Z532" s="32"/>
      <c r="AA532" s="32"/>
      <c r="AB532" s="32"/>
      <c r="AC532" s="32"/>
      <c r="AD532" s="32"/>
      <c r="AE532" s="32" t="s">
        <v>480</v>
      </c>
      <c r="AF532" s="32"/>
      <c r="AG532" s="32"/>
      <c r="AH532" s="32"/>
      <c r="AI532" s="32"/>
      <c r="AJ532" s="32"/>
      <c r="AK532" s="32"/>
      <c r="AL532" s="32"/>
      <c r="AM532" s="32">
        <v>21</v>
      </c>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43" t="s">
        <v>744</v>
      </c>
      <c r="D533" s="236"/>
      <c r="E533" s="239">
        <v>5</v>
      </c>
      <c r="F533" s="194"/>
      <c r="G533" s="194"/>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t="s">
        <v>386</v>
      </c>
      <c r="AF533" s="32">
        <v>0</v>
      </c>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177"/>
      <c r="C534" s="293"/>
      <c r="D534" s="294"/>
      <c r="E534" s="295"/>
      <c r="F534" s="296"/>
      <c r="G534" s="297"/>
      <c r="H534" s="194"/>
      <c r="I534" s="194"/>
      <c r="J534" s="194"/>
      <c r="K534" s="194"/>
      <c r="L534" s="194"/>
      <c r="M534" s="194"/>
      <c r="N534" s="195"/>
      <c r="O534" s="221"/>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x14ac:dyDescent="0.2">
      <c r="A535" s="216" t="s">
        <v>276</v>
      </c>
      <c r="B535" s="175" t="s">
        <v>150</v>
      </c>
      <c r="C535" s="201" t="s">
        <v>151</v>
      </c>
      <c r="D535" s="180"/>
      <c r="E535" s="185"/>
      <c r="F535" s="304">
        <f>SUM(G536:G563)</f>
        <v>0</v>
      </c>
      <c r="G535" s="305"/>
      <c r="H535" s="191"/>
      <c r="I535" s="191">
        <f>SUM(I536:I563)</f>
        <v>0</v>
      </c>
      <c r="J535" s="191"/>
      <c r="K535" s="191">
        <f>SUM(K536:K563)</f>
        <v>0.37</v>
      </c>
      <c r="L535" s="191"/>
      <c r="M535" s="191">
        <f>SUM(M536:M563)</f>
        <v>0</v>
      </c>
      <c r="N535" s="192"/>
      <c r="O535" s="220"/>
      <c r="AE535" t="s">
        <v>277</v>
      </c>
    </row>
    <row r="536" spans="1:60" outlineLevel="1" x14ac:dyDescent="0.2">
      <c r="A536" s="218"/>
      <c r="B536" s="318" t="s">
        <v>747</v>
      </c>
      <c r="C536" s="319"/>
      <c r="D536" s="320"/>
      <c r="E536" s="321"/>
      <c r="F536" s="322"/>
      <c r="G536" s="323"/>
      <c r="H536" s="194"/>
      <c r="I536" s="194"/>
      <c r="J536" s="194"/>
      <c r="K536" s="194"/>
      <c r="L536" s="194"/>
      <c r="M536" s="194"/>
      <c r="N536" s="195"/>
      <c r="O536" s="221"/>
      <c r="P536" s="32"/>
      <c r="Q536" s="32"/>
      <c r="R536" s="32"/>
      <c r="S536" s="32"/>
      <c r="T536" s="32"/>
      <c r="U536" s="32"/>
      <c r="V536" s="32"/>
      <c r="W536" s="32"/>
      <c r="X536" s="32"/>
      <c r="Y536" s="32"/>
      <c r="Z536" s="32"/>
      <c r="AA536" s="32"/>
      <c r="AB536" s="32"/>
      <c r="AC536" s="32">
        <v>0</v>
      </c>
      <c r="AD536" s="32"/>
      <c r="AE536" s="32" t="s">
        <v>377</v>
      </c>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312" t="s">
        <v>748</v>
      </c>
      <c r="C537" s="313"/>
      <c r="D537" s="314"/>
      <c r="E537" s="315"/>
      <c r="F537" s="316"/>
      <c r="G537" s="317"/>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t="s">
        <v>379</v>
      </c>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312" t="s">
        <v>749</v>
      </c>
      <c r="C538" s="313"/>
      <c r="D538" s="314"/>
      <c r="E538" s="315"/>
      <c r="F538" s="316"/>
      <c r="G538" s="317"/>
      <c r="H538" s="194"/>
      <c r="I538" s="194"/>
      <c r="J538" s="194"/>
      <c r="K538" s="194"/>
      <c r="L538" s="194"/>
      <c r="M538" s="194"/>
      <c r="N538" s="195"/>
      <c r="O538" s="221"/>
      <c r="P538" s="32"/>
      <c r="Q538" s="32"/>
      <c r="R538" s="32"/>
      <c r="S538" s="32"/>
      <c r="T538" s="32"/>
      <c r="U538" s="32"/>
      <c r="V538" s="32"/>
      <c r="W538" s="32"/>
      <c r="X538" s="32"/>
      <c r="Y538" s="32"/>
      <c r="Z538" s="32"/>
      <c r="AA538" s="32"/>
      <c r="AB538" s="32"/>
      <c r="AC538" s="32">
        <v>1</v>
      </c>
      <c r="AD538" s="32"/>
      <c r="AE538" s="32" t="s">
        <v>377</v>
      </c>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7">
        <v>78</v>
      </c>
      <c r="B539" s="176" t="s">
        <v>750</v>
      </c>
      <c r="C539" s="202" t="s">
        <v>751</v>
      </c>
      <c r="D539" s="181" t="s">
        <v>498</v>
      </c>
      <c r="E539" s="186">
        <v>2</v>
      </c>
      <c r="F539" s="193"/>
      <c r="G539" s="194">
        <f>ROUND(E539*F539,2)</f>
        <v>0</v>
      </c>
      <c r="H539" s="194">
        <v>21</v>
      </c>
      <c r="I539" s="194">
        <f>G539*(1+H539/100)</f>
        <v>0</v>
      </c>
      <c r="J539" s="194">
        <v>2.5000000000000001E-4</v>
      </c>
      <c r="K539" s="194">
        <f>ROUND(E539*J539,2)</f>
        <v>0</v>
      </c>
      <c r="L539" s="194">
        <v>0</v>
      </c>
      <c r="M539" s="194">
        <f>ROUND(E539*L539,2)</f>
        <v>0</v>
      </c>
      <c r="N539" s="195" t="s">
        <v>611</v>
      </c>
      <c r="O539" s="221" t="s">
        <v>281</v>
      </c>
      <c r="P539" s="32"/>
      <c r="Q539" s="32"/>
      <c r="R539" s="32"/>
      <c r="S539" s="32"/>
      <c r="T539" s="32"/>
      <c r="U539" s="32"/>
      <c r="V539" s="32"/>
      <c r="W539" s="32"/>
      <c r="X539" s="32"/>
      <c r="Y539" s="32"/>
      <c r="Z539" s="32"/>
      <c r="AA539" s="32"/>
      <c r="AB539" s="32"/>
      <c r="AC539" s="32"/>
      <c r="AD539" s="32"/>
      <c r="AE539" s="32" t="s">
        <v>397</v>
      </c>
      <c r="AF539" s="32"/>
      <c r="AG539" s="32"/>
      <c r="AH539" s="32"/>
      <c r="AI539" s="32"/>
      <c r="AJ539" s="32"/>
      <c r="AK539" s="32"/>
      <c r="AL539" s="32"/>
      <c r="AM539" s="32">
        <v>21</v>
      </c>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outlineLevel="1" x14ac:dyDescent="0.2">
      <c r="A540" s="218"/>
      <c r="B540" s="177"/>
      <c r="C540" s="243" t="s">
        <v>752</v>
      </c>
      <c r="D540" s="236"/>
      <c r="E540" s="239">
        <v>2</v>
      </c>
      <c r="F540" s="194"/>
      <c r="G540" s="194"/>
      <c r="H540" s="194"/>
      <c r="I540" s="194"/>
      <c r="J540" s="194"/>
      <c r="K540" s="194"/>
      <c r="L540" s="194"/>
      <c r="M540" s="194"/>
      <c r="N540" s="195"/>
      <c r="O540" s="221"/>
      <c r="P540" s="32"/>
      <c r="Q540" s="32"/>
      <c r="R540" s="32"/>
      <c r="S540" s="32"/>
      <c r="T540" s="32"/>
      <c r="U540" s="32"/>
      <c r="V540" s="32"/>
      <c r="W540" s="32"/>
      <c r="X540" s="32"/>
      <c r="Y540" s="32"/>
      <c r="Z540" s="32"/>
      <c r="AA540" s="32"/>
      <c r="AB540" s="32"/>
      <c r="AC540" s="32"/>
      <c r="AD540" s="32"/>
      <c r="AE540" s="32" t="s">
        <v>386</v>
      </c>
      <c r="AF540" s="32">
        <v>0</v>
      </c>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outlineLevel="1" x14ac:dyDescent="0.2">
      <c r="A541" s="218"/>
      <c r="B541" s="177"/>
      <c r="C541" s="293"/>
      <c r="D541" s="294"/>
      <c r="E541" s="295"/>
      <c r="F541" s="296"/>
      <c r="G541" s="297"/>
      <c r="H541" s="194"/>
      <c r="I541" s="194"/>
      <c r="J541" s="194"/>
      <c r="K541" s="194"/>
      <c r="L541" s="194"/>
      <c r="M541" s="194"/>
      <c r="N541" s="195"/>
      <c r="O541" s="221"/>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312" t="s">
        <v>747</v>
      </c>
      <c r="C542" s="313"/>
      <c r="D542" s="314"/>
      <c r="E542" s="315"/>
      <c r="F542" s="316"/>
      <c r="G542" s="317"/>
      <c r="H542" s="194"/>
      <c r="I542" s="194"/>
      <c r="J542" s="194"/>
      <c r="K542" s="194"/>
      <c r="L542" s="194"/>
      <c r="M542" s="194"/>
      <c r="N542" s="195"/>
      <c r="O542" s="221"/>
      <c r="P542" s="32"/>
      <c r="Q542" s="32"/>
      <c r="R542" s="32"/>
      <c r="S542" s="32"/>
      <c r="T542" s="32"/>
      <c r="U542" s="32"/>
      <c r="V542" s="32"/>
      <c r="W542" s="32"/>
      <c r="X542" s="32"/>
      <c r="Y542" s="32"/>
      <c r="Z542" s="32"/>
      <c r="AA542" s="32"/>
      <c r="AB542" s="32"/>
      <c r="AC542" s="32">
        <v>0</v>
      </c>
      <c r="AD542" s="32"/>
      <c r="AE542" s="32" t="s">
        <v>377</v>
      </c>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312" t="s">
        <v>748</v>
      </c>
      <c r="C543" s="313"/>
      <c r="D543" s="314"/>
      <c r="E543" s="315"/>
      <c r="F543" s="316"/>
      <c r="G543" s="317"/>
      <c r="H543" s="194"/>
      <c r="I543" s="194"/>
      <c r="J543" s="194"/>
      <c r="K543" s="194"/>
      <c r="L543" s="194"/>
      <c r="M543" s="194"/>
      <c r="N543" s="195"/>
      <c r="O543" s="221"/>
      <c r="P543" s="32"/>
      <c r="Q543" s="32"/>
      <c r="R543" s="32"/>
      <c r="S543" s="32"/>
      <c r="T543" s="32"/>
      <c r="U543" s="32"/>
      <c r="V543" s="32"/>
      <c r="W543" s="32"/>
      <c r="X543" s="32"/>
      <c r="Y543" s="32"/>
      <c r="Z543" s="32"/>
      <c r="AA543" s="32"/>
      <c r="AB543" s="32"/>
      <c r="AC543" s="32"/>
      <c r="AD543" s="32"/>
      <c r="AE543" s="32" t="s">
        <v>379</v>
      </c>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outlineLevel="1" x14ac:dyDescent="0.2">
      <c r="A544" s="218"/>
      <c r="B544" s="312" t="s">
        <v>749</v>
      </c>
      <c r="C544" s="313"/>
      <c r="D544" s="314"/>
      <c r="E544" s="315"/>
      <c r="F544" s="316"/>
      <c r="G544" s="317"/>
      <c r="H544" s="194"/>
      <c r="I544" s="194"/>
      <c r="J544" s="194"/>
      <c r="K544" s="194"/>
      <c r="L544" s="194"/>
      <c r="M544" s="194"/>
      <c r="N544" s="195"/>
      <c r="O544" s="221"/>
      <c r="P544" s="32"/>
      <c r="Q544" s="32"/>
      <c r="R544" s="32"/>
      <c r="S544" s="32"/>
      <c r="T544" s="32"/>
      <c r="U544" s="32"/>
      <c r="V544" s="32"/>
      <c r="W544" s="32"/>
      <c r="X544" s="32"/>
      <c r="Y544" s="32"/>
      <c r="Z544" s="32"/>
      <c r="AA544" s="32"/>
      <c r="AB544" s="32"/>
      <c r="AC544" s="32">
        <v>1</v>
      </c>
      <c r="AD544" s="32"/>
      <c r="AE544" s="32" t="s">
        <v>377</v>
      </c>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7">
        <v>79</v>
      </c>
      <c r="B545" s="176" t="s">
        <v>753</v>
      </c>
      <c r="C545" s="202" t="s">
        <v>754</v>
      </c>
      <c r="D545" s="181" t="s">
        <v>498</v>
      </c>
      <c r="E545" s="186">
        <v>4</v>
      </c>
      <c r="F545" s="193"/>
      <c r="G545" s="194">
        <f>ROUND(E545*F545,2)</f>
        <v>0</v>
      </c>
      <c r="H545" s="194">
        <v>21</v>
      </c>
      <c r="I545" s="194">
        <f>G545*(1+H545/100)</f>
        <v>0</v>
      </c>
      <c r="J545" s="194">
        <v>6.8000000000000005E-4</v>
      </c>
      <c r="K545" s="194">
        <f>ROUND(E545*J545,2)</f>
        <v>0</v>
      </c>
      <c r="L545" s="194">
        <v>0</v>
      </c>
      <c r="M545" s="194">
        <f>ROUND(E545*L545,2)</f>
        <v>0</v>
      </c>
      <c r="N545" s="195" t="s">
        <v>611</v>
      </c>
      <c r="O545" s="221" t="s">
        <v>281</v>
      </c>
      <c r="P545" s="32"/>
      <c r="Q545" s="32"/>
      <c r="R545" s="32"/>
      <c r="S545" s="32"/>
      <c r="T545" s="32"/>
      <c r="U545" s="32"/>
      <c r="V545" s="32"/>
      <c r="W545" s="32"/>
      <c r="X545" s="32"/>
      <c r="Y545" s="32"/>
      <c r="Z545" s="32"/>
      <c r="AA545" s="32"/>
      <c r="AB545" s="32"/>
      <c r="AC545" s="32"/>
      <c r="AD545" s="32"/>
      <c r="AE545" s="32" t="s">
        <v>397</v>
      </c>
      <c r="AF545" s="32"/>
      <c r="AG545" s="32"/>
      <c r="AH545" s="32"/>
      <c r="AI545" s="32"/>
      <c r="AJ545" s="32"/>
      <c r="AK545" s="32"/>
      <c r="AL545" s="32"/>
      <c r="AM545" s="32">
        <v>21</v>
      </c>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177"/>
      <c r="C546" s="243" t="s">
        <v>755</v>
      </c>
      <c r="D546" s="236"/>
      <c r="E546" s="239">
        <v>1</v>
      </c>
      <c r="F546" s="194"/>
      <c r="G546" s="194"/>
      <c r="H546" s="194"/>
      <c r="I546" s="194"/>
      <c r="J546" s="194"/>
      <c r="K546" s="194"/>
      <c r="L546" s="194"/>
      <c r="M546" s="194"/>
      <c r="N546" s="195"/>
      <c r="O546" s="221"/>
      <c r="P546" s="32"/>
      <c r="Q546" s="32"/>
      <c r="R546" s="32"/>
      <c r="S546" s="32"/>
      <c r="T546" s="32"/>
      <c r="U546" s="32"/>
      <c r="V546" s="32"/>
      <c r="W546" s="32"/>
      <c r="X546" s="32"/>
      <c r="Y546" s="32"/>
      <c r="Z546" s="32"/>
      <c r="AA546" s="32"/>
      <c r="AB546" s="32"/>
      <c r="AC546" s="32"/>
      <c r="AD546" s="32"/>
      <c r="AE546" s="32" t="s">
        <v>386</v>
      </c>
      <c r="AF546" s="32">
        <v>0</v>
      </c>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177"/>
      <c r="C547" s="243" t="s">
        <v>756</v>
      </c>
      <c r="D547" s="236"/>
      <c r="E547" s="239">
        <v>3</v>
      </c>
      <c r="F547" s="194"/>
      <c r="G547" s="194"/>
      <c r="H547" s="194"/>
      <c r="I547" s="194"/>
      <c r="J547" s="194"/>
      <c r="K547" s="194"/>
      <c r="L547" s="194"/>
      <c r="M547" s="194"/>
      <c r="N547" s="195"/>
      <c r="O547" s="221"/>
      <c r="P547" s="32"/>
      <c r="Q547" s="32"/>
      <c r="R547" s="32"/>
      <c r="S547" s="32"/>
      <c r="T547" s="32"/>
      <c r="U547" s="32"/>
      <c r="V547" s="32"/>
      <c r="W547" s="32"/>
      <c r="X547" s="32"/>
      <c r="Y547" s="32"/>
      <c r="Z547" s="32"/>
      <c r="AA547" s="32"/>
      <c r="AB547" s="32"/>
      <c r="AC547" s="32"/>
      <c r="AD547" s="32"/>
      <c r="AE547" s="32" t="s">
        <v>386</v>
      </c>
      <c r="AF547" s="32">
        <v>0</v>
      </c>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outlineLevel="1" x14ac:dyDescent="0.2">
      <c r="A548" s="218"/>
      <c r="B548" s="177"/>
      <c r="C548" s="293"/>
      <c r="D548" s="294"/>
      <c r="E548" s="295"/>
      <c r="F548" s="296"/>
      <c r="G548" s="297"/>
      <c r="H548" s="194"/>
      <c r="I548" s="194"/>
      <c r="J548" s="194"/>
      <c r="K548" s="194"/>
      <c r="L548" s="194"/>
      <c r="M548" s="194"/>
      <c r="N548" s="195"/>
      <c r="O548" s="221"/>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ht="22.5" outlineLevel="1" x14ac:dyDescent="0.2">
      <c r="A549" s="217">
        <v>80</v>
      </c>
      <c r="B549" s="176" t="s">
        <v>757</v>
      </c>
      <c r="C549" s="202" t="s">
        <v>758</v>
      </c>
      <c r="D549" s="181" t="s">
        <v>759</v>
      </c>
      <c r="E549" s="186">
        <v>2</v>
      </c>
      <c r="F549" s="193"/>
      <c r="G549" s="194">
        <f>ROUND(E549*F549,2)</f>
        <v>0</v>
      </c>
      <c r="H549" s="194">
        <v>21</v>
      </c>
      <c r="I549" s="194">
        <f>G549*(1+H549/100)</f>
        <v>0</v>
      </c>
      <c r="J549" s="194">
        <v>2.3199999999999998E-2</v>
      </c>
      <c r="K549" s="194">
        <f>ROUND(E549*J549,2)</f>
        <v>0.05</v>
      </c>
      <c r="L549" s="194">
        <v>0</v>
      </c>
      <c r="M549" s="194">
        <f>ROUND(E549*L549,2)</f>
        <v>0</v>
      </c>
      <c r="N549" s="195"/>
      <c r="O549" s="221" t="s">
        <v>295</v>
      </c>
      <c r="P549" s="32"/>
      <c r="Q549" s="32"/>
      <c r="R549" s="32"/>
      <c r="S549" s="32"/>
      <c r="T549" s="32"/>
      <c r="U549" s="32"/>
      <c r="V549" s="32"/>
      <c r="W549" s="32"/>
      <c r="X549" s="32"/>
      <c r="Y549" s="32"/>
      <c r="Z549" s="32"/>
      <c r="AA549" s="32"/>
      <c r="AB549" s="32"/>
      <c r="AC549" s="32"/>
      <c r="AD549" s="32"/>
      <c r="AE549" s="32" t="s">
        <v>480</v>
      </c>
      <c r="AF549" s="32"/>
      <c r="AG549" s="32"/>
      <c r="AH549" s="32"/>
      <c r="AI549" s="32"/>
      <c r="AJ549" s="32"/>
      <c r="AK549" s="32"/>
      <c r="AL549" s="32"/>
      <c r="AM549" s="32">
        <v>21</v>
      </c>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177"/>
      <c r="C550" s="203" t="s">
        <v>760</v>
      </c>
      <c r="D550" s="182"/>
      <c r="E550" s="187"/>
      <c r="F550" s="196"/>
      <c r="G550" s="196"/>
      <c r="H550" s="194"/>
      <c r="I550" s="194"/>
      <c r="J550" s="194"/>
      <c r="K550" s="194"/>
      <c r="L550" s="194"/>
      <c r="M550" s="194"/>
      <c r="N550" s="195"/>
      <c r="O550" s="221"/>
      <c r="P550" s="32"/>
      <c r="Q550" s="32"/>
      <c r="R550" s="32"/>
      <c r="S550" s="32"/>
      <c r="T550" s="32"/>
      <c r="U550" s="32"/>
      <c r="V550" s="32"/>
      <c r="W550" s="32"/>
      <c r="X550" s="32"/>
      <c r="Y550" s="32"/>
      <c r="Z550" s="32"/>
      <c r="AA550" s="32"/>
      <c r="AB550" s="32"/>
      <c r="AC550" s="32"/>
      <c r="AD550" s="32"/>
      <c r="AE550" s="32" t="s">
        <v>284</v>
      </c>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outlineLevel="1" x14ac:dyDescent="0.2">
      <c r="A551" s="218"/>
      <c r="B551" s="177"/>
      <c r="C551" s="203" t="s">
        <v>761</v>
      </c>
      <c r="D551" s="182"/>
      <c r="E551" s="187"/>
      <c r="F551" s="196"/>
      <c r="G551" s="196"/>
      <c r="H551" s="194"/>
      <c r="I551" s="194"/>
      <c r="J551" s="194"/>
      <c r="K551" s="194"/>
      <c r="L551" s="194"/>
      <c r="M551" s="194"/>
      <c r="N551" s="195"/>
      <c r="O551" s="221"/>
      <c r="P551" s="32"/>
      <c r="Q551" s="32"/>
      <c r="R551" s="32"/>
      <c r="S551" s="32"/>
      <c r="T551" s="32"/>
      <c r="U551" s="32"/>
      <c r="V551" s="32"/>
      <c r="W551" s="32"/>
      <c r="X551" s="32"/>
      <c r="Y551" s="32"/>
      <c r="Z551" s="32"/>
      <c r="AA551" s="32"/>
      <c r="AB551" s="32"/>
      <c r="AC551" s="32"/>
      <c r="AD551" s="32"/>
      <c r="AE551" s="32" t="s">
        <v>284</v>
      </c>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outlineLevel="1" x14ac:dyDescent="0.2">
      <c r="A552" s="218"/>
      <c r="B552" s="177"/>
      <c r="C552" s="243" t="s">
        <v>752</v>
      </c>
      <c r="D552" s="236"/>
      <c r="E552" s="239">
        <v>2</v>
      </c>
      <c r="F552" s="194"/>
      <c r="G552" s="194"/>
      <c r="H552" s="194"/>
      <c r="I552" s="194"/>
      <c r="J552" s="194"/>
      <c r="K552" s="194"/>
      <c r="L552" s="194"/>
      <c r="M552" s="194"/>
      <c r="N552" s="195"/>
      <c r="O552" s="221"/>
      <c r="P552" s="32"/>
      <c r="Q552" s="32"/>
      <c r="R552" s="32"/>
      <c r="S552" s="32"/>
      <c r="T552" s="32"/>
      <c r="U552" s="32"/>
      <c r="V552" s="32"/>
      <c r="W552" s="32"/>
      <c r="X552" s="32"/>
      <c r="Y552" s="32"/>
      <c r="Z552" s="32"/>
      <c r="AA552" s="32"/>
      <c r="AB552" s="32"/>
      <c r="AC552" s="32"/>
      <c r="AD552" s="32"/>
      <c r="AE552" s="32" t="s">
        <v>386</v>
      </c>
      <c r="AF552" s="32">
        <v>0</v>
      </c>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93"/>
      <c r="D553" s="294"/>
      <c r="E553" s="295"/>
      <c r="F553" s="296"/>
      <c r="G553" s="297"/>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ht="22.5" outlineLevel="1" x14ac:dyDescent="0.2">
      <c r="A554" s="217">
        <v>81</v>
      </c>
      <c r="B554" s="176" t="s">
        <v>762</v>
      </c>
      <c r="C554" s="202" t="s">
        <v>763</v>
      </c>
      <c r="D554" s="181" t="s">
        <v>759</v>
      </c>
      <c r="E554" s="186">
        <v>3</v>
      </c>
      <c r="F554" s="193"/>
      <c r="G554" s="194">
        <f>ROUND(E554*F554,2)</f>
        <v>0</v>
      </c>
      <c r="H554" s="194">
        <v>21</v>
      </c>
      <c r="I554" s="194">
        <f>G554*(1+H554/100)</f>
        <v>0</v>
      </c>
      <c r="J554" s="194">
        <v>8.6569999999999994E-2</v>
      </c>
      <c r="K554" s="194">
        <f>ROUND(E554*J554,2)</f>
        <v>0.26</v>
      </c>
      <c r="L554" s="194">
        <v>0</v>
      </c>
      <c r="M554" s="194">
        <f>ROUND(E554*L554,2)</f>
        <v>0</v>
      </c>
      <c r="N554" s="195"/>
      <c r="O554" s="221" t="s">
        <v>295</v>
      </c>
      <c r="P554" s="32"/>
      <c r="Q554" s="32"/>
      <c r="R554" s="32"/>
      <c r="S554" s="32"/>
      <c r="T554" s="32"/>
      <c r="U554" s="32"/>
      <c r="V554" s="32"/>
      <c r="W554" s="32"/>
      <c r="X554" s="32"/>
      <c r="Y554" s="32"/>
      <c r="Z554" s="32"/>
      <c r="AA554" s="32"/>
      <c r="AB554" s="32"/>
      <c r="AC554" s="32"/>
      <c r="AD554" s="32"/>
      <c r="AE554" s="32" t="s">
        <v>480</v>
      </c>
      <c r="AF554" s="32"/>
      <c r="AG554" s="32"/>
      <c r="AH554" s="32"/>
      <c r="AI554" s="32"/>
      <c r="AJ554" s="32"/>
      <c r="AK554" s="32"/>
      <c r="AL554" s="32"/>
      <c r="AM554" s="32">
        <v>21</v>
      </c>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8"/>
      <c r="B555" s="177"/>
      <c r="C555" s="203" t="s">
        <v>760</v>
      </c>
      <c r="D555" s="182"/>
      <c r="E555" s="187"/>
      <c r="F555" s="196"/>
      <c r="G555" s="196"/>
      <c r="H555" s="194"/>
      <c r="I555" s="194"/>
      <c r="J555" s="194"/>
      <c r="K555" s="194"/>
      <c r="L555" s="194"/>
      <c r="M555" s="194"/>
      <c r="N555" s="195"/>
      <c r="O555" s="221"/>
      <c r="P555" s="32"/>
      <c r="Q555" s="32"/>
      <c r="R555" s="32"/>
      <c r="S555" s="32"/>
      <c r="T555" s="32"/>
      <c r="U555" s="32"/>
      <c r="V555" s="32"/>
      <c r="W555" s="32"/>
      <c r="X555" s="32"/>
      <c r="Y555" s="32"/>
      <c r="Z555" s="32"/>
      <c r="AA555" s="32"/>
      <c r="AB555" s="32"/>
      <c r="AC555" s="32"/>
      <c r="AD555" s="32"/>
      <c r="AE555" s="32" t="s">
        <v>284</v>
      </c>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177"/>
      <c r="C556" s="203" t="s">
        <v>761</v>
      </c>
      <c r="D556" s="182"/>
      <c r="E556" s="187"/>
      <c r="F556" s="196"/>
      <c r="G556" s="196"/>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t="s">
        <v>284</v>
      </c>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8"/>
      <c r="B557" s="177"/>
      <c r="C557" s="243" t="s">
        <v>756</v>
      </c>
      <c r="D557" s="236"/>
      <c r="E557" s="239">
        <v>3</v>
      </c>
      <c r="F557" s="194"/>
      <c r="G557" s="194"/>
      <c r="H557" s="194"/>
      <c r="I557" s="194"/>
      <c r="J557" s="194"/>
      <c r="K557" s="194"/>
      <c r="L557" s="194"/>
      <c r="M557" s="194"/>
      <c r="N557" s="195"/>
      <c r="O557" s="221"/>
      <c r="P557" s="32"/>
      <c r="Q557" s="32"/>
      <c r="R557" s="32"/>
      <c r="S557" s="32"/>
      <c r="T557" s="32"/>
      <c r="U557" s="32"/>
      <c r="V557" s="32"/>
      <c r="W557" s="32"/>
      <c r="X557" s="32"/>
      <c r="Y557" s="32"/>
      <c r="Z557" s="32"/>
      <c r="AA557" s="32"/>
      <c r="AB557" s="32"/>
      <c r="AC557" s="32"/>
      <c r="AD557" s="32"/>
      <c r="AE557" s="32" t="s">
        <v>386</v>
      </c>
      <c r="AF557" s="32">
        <v>0</v>
      </c>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outlineLevel="1" x14ac:dyDescent="0.2">
      <c r="A559" s="217">
        <v>82</v>
      </c>
      <c r="B559" s="176" t="s">
        <v>764</v>
      </c>
      <c r="C559" s="202" t="s">
        <v>765</v>
      </c>
      <c r="D559" s="181" t="s">
        <v>638</v>
      </c>
      <c r="E559" s="186">
        <v>60.42</v>
      </c>
      <c r="F559" s="193"/>
      <c r="G559" s="194">
        <f>ROUND(E559*F559,2)</f>
        <v>0</v>
      </c>
      <c r="H559" s="194">
        <v>21</v>
      </c>
      <c r="I559" s="194">
        <f>G559*(1+H559/100)</f>
        <v>0</v>
      </c>
      <c r="J559" s="194">
        <v>1E-3</v>
      </c>
      <c r="K559" s="194">
        <f>ROUND(E559*J559,2)</f>
        <v>0.06</v>
      </c>
      <c r="L559" s="194">
        <v>0</v>
      </c>
      <c r="M559" s="194">
        <f>ROUND(E559*L559,2)</f>
        <v>0</v>
      </c>
      <c r="N559" s="195"/>
      <c r="O559" s="221" t="s">
        <v>295</v>
      </c>
      <c r="P559" s="32"/>
      <c r="Q559" s="32"/>
      <c r="R559" s="32"/>
      <c r="S559" s="32"/>
      <c r="T559" s="32"/>
      <c r="U559" s="32"/>
      <c r="V559" s="32"/>
      <c r="W559" s="32"/>
      <c r="X559" s="32"/>
      <c r="Y559" s="32"/>
      <c r="Z559" s="32"/>
      <c r="AA559" s="32"/>
      <c r="AB559" s="32"/>
      <c r="AC559" s="32"/>
      <c r="AD559" s="32"/>
      <c r="AE559" s="32" t="s">
        <v>480</v>
      </c>
      <c r="AF559" s="32"/>
      <c r="AG559" s="32"/>
      <c r="AH559" s="32"/>
      <c r="AI559" s="32"/>
      <c r="AJ559" s="32"/>
      <c r="AK559" s="32"/>
      <c r="AL559" s="32"/>
      <c r="AM559" s="32">
        <v>21</v>
      </c>
      <c r="AN559" s="32"/>
      <c r="AO559" s="32"/>
      <c r="AP559" s="32"/>
      <c r="AQ559" s="32"/>
      <c r="AR559" s="32"/>
      <c r="AS559" s="32"/>
      <c r="AT559" s="32"/>
      <c r="AU559" s="32"/>
      <c r="AV559" s="32"/>
      <c r="AW559" s="32"/>
      <c r="AX559" s="32"/>
      <c r="AY559" s="32"/>
      <c r="AZ559" s="32"/>
      <c r="BA559" s="32"/>
      <c r="BB559" s="32"/>
      <c r="BC559" s="32"/>
      <c r="BD559" s="32"/>
      <c r="BE559" s="32"/>
      <c r="BF559" s="32"/>
      <c r="BG559" s="32"/>
      <c r="BH559" s="32"/>
    </row>
    <row r="560" spans="1:60" outlineLevel="1" x14ac:dyDescent="0.2">
      <c r="A560" s="218"/>
      <c r="B560" s="177"/>
      <c r="C560" s="203" t="s">
        <v>760</v>
      </c>
      <c r="D560" s="182"/>
      <c r="E560" s="187"/>
      <c r="F560" s="196"/>
      <c r="G560" s="196"/>
      <c r="H560" s="194"/>
      <c r="I560" s="194"/>
      <c r="J560" s="194"/>
      <c r="K560" s="194"/>
      <c r="L560" s="194"/>
      <c r="M560" s="194"/>
      <c r="N560" s="195"/>
      <c r="O560" s="221"/>
      <c r="P560" s="32"/>
      <c r="Q560" s="32"/>
      <c r="R560" s="32"/>
      <c r="S560" s="32"/>
      <c r="T560" s="32"/>
      <c r="U560" s="32"/>
      <c r="V560" s="32"/>
      <c r="W560" s="32"/>
      <c r="X560" s="32"/>
      <c r="Y560" s="32"/>
      <c r="Z560" s="32"/>
      <c r="AA560" s="32"/>
      <c r="AB560" s="32"/>
      <c r="AC560" s="32"/>
      <c r="AD560" s="32"/>
      <c r="AE560" s="32" t="s">
        <v>284</v>
      </c>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8"/>
      <c r="B561" s="177"/>
      <c r="C561" s="203" t="s">
        <v>761</v>
      </c>
      <c r="D561" s="182"/>
      <c r="E561" s="187"/>
      <c r="F561" s="196"/>
      <c r="G561" s="196"/>
      <c r="H561" s="194"/>
      <c r="I561" s="194"/>
      <c r="J561" s="194"/>
      <c r="K561" s="194"/>
      <c r="L561" s="194"/>
      <c r="M561" s="194"/>
      <c r="N561" s="195"/>
      <c r="O561" s="221"/>
      <c r="P561" s="32"/>
      <c r="Q561" s="32"/>
      <c r="R561" s="32"/>
      <c r="S561" s="32"/>
      <c r="T561" s="32"/>
      <c r="U561" s="32"/>
      <c r="V561" s="32"/>
      <c r="W561" s="32"/>
      <c r="X561" s="32"/>
      <c r="Y561" s="32"/>
      <c r="Z561" s="32"/>
      <c r="AA561" s="32"/>
      <c r="AB561" s="32"/>
      <c r="AC561" s="32"/>
      <c r="AD561" s="32"/>
      <c r="AE561" s="32" t="s">
        <v>284</v>
      </c>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8"/>
      <c r="B562" s="177"/>
      <c r="C562" s="243" t="s">
        <v>766</v>
      </c>
      <c r="D562" s="236"/>
      <c r="E562" s="239">
        <v>60.42</v>
      </c>
      <c r="F562" s="194"/>
      <c r="G562" s="194"/>
      <c r="H562" s="194"/>
      <c r="I562" s="194"/>
      <c r="J562" s="194"/>
      <c r="K562" s="194"/>
      <c r="L562" s="194"/>
      <c r="M562" s="194"/>
      <c r="N562" s="195"/>
      <c r="O562" s="221"/>
      <c r="P562" s="32"/>
      <c r="Q562" s="32"/>
      <c r="R562" s="32"/>
      <c r="S562" s="32"/>
      <c r="T562" s="32"/>
      <c r="U562" s="32"/>
      <c r="V562" s="32"/>
      <c r="W562" s="32"/>
      <c r="X562" s="32"/>
      <c r="Y562" s="32"/>
      <c r="Z562" s="32"/>
      <c r="AA562" s="32"/>
      <c r="AB562" s="32"/>
      <c r="AC562" s="32"/>
      <c r="AD562" s="32"/>
      <c r="AE562" s="32" t="s">
        <v>386</v>
      </c>
      <c r="AF562" s="32">
        <v>0</v>
      </c>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177"/>
      <c r="C563" s="293"/>
      <c r="D563" s="294"/>
      <c r="E563" s="295"/>
      <c r="F563" s="296"/>
      <c r="G563" s="297"/>
      <c r="H563" s="194"/>
      <c r="I563" s="194"/>
      <c r="J563" s="194"/>
      <c r="K563" s="194"/>
      <c r="L563" s="194"/>
      <c r="M563" s="194"/>
      <c r="N563" s="195"/>
      <c r="O563" s="221"/>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x14ac:dyDescent="0.2">
      <c r="A564" s="216" t="s">
        <v>276</v>
      </c>
      <c r="B564" s="175" t="s">
        <v>157</v>
      </c>
      <c r="C564" s="201" t="s">
        <v>158</v>
      </c>
      <c r="D564" s="180"/>
      <c r="E564" s="185"/>
      <c r="F564" s="304">
        <f>SUM(G565:G576)</f>
        <v>0</v>
      </c>
      <c r="G564" s="305"/>
      <c r="H564" s="191"/>
      <c r="I564" s="191">
        <f>SUM(I565:I576)</f>
        <v>0</v>
      </c>
      <c r="J564" s="191"/>
      <c r="K564" s="191">
        <f>SUM(K565:K576)</f>
        <v>0</v>
      </c>
      <c r="L564" s="191"/>
      <c r="M564" s="191">
        <f>SUM(M565:M576)</f>
        <v>0</v>
      </c>
      <c r="N564" s="192"/>
      <c r="O564" s="220"/>
      <c r="AE564" t="s">
        <v>277</v>
      </c>
    </row>
    <row r="565" spans="1:60" outlineLevel="1" x14ac:dyDescent="0.2">
      <c r="A565" s="218"/>
      <c r="B565" s="318" t="s">
        <v>767</v>
      </c>
      <c r="C565" s="319"/>
      <c r="D565" s="320"/>
      <c r="E565" s="321"/>
      <c r="F565" s="322"/>
      <c r="G565" s="323"/>
      <c r="H565" s="194"/>
      <c r="I565" s="194"/>
      <c r="J565" s="194"/>
      <c r="K565" s="194"/>
      <c r="L565" s="194"/>
      <c r="M565" s="194"/>
      <c r="N565" s="195"/>
      <c r="O565" s="221"/>
      <c r="P565" s="32"/>
      <c r="Q565" s="32"/>
      <c r="R565" s="32"/>
      <c r="S565" s="32"/>
      <c r="T565" s="32"/>
      <c r="U565" s="32"/>
      <c r="V565" s="32"/>
      <c r="W565" s="32"/>
      <c r="X565" s="32"/>
      <c r="Y565" s="32"/>
      <c r="Z565" s="32"/>
      <c r="AA565" s="32"/>
      <c r="AB565" s="32"/>
      <c r="AC565" s="32">
        <v>0</v>
      </c>
      <c r="AD565" s="32"/>
      <c r="AE565" s="32" t="s">
        <v>377</v>
      </c>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8"/>
      <c r="B566" s="312" t="s">
        <v>768</v>
      </c>
      <c r="C566" s="313"/>
      <c r="D566" s="314"/>
      <c r="E566" s="315"/>
      <c r="F566" s="316"/>
      <c r="G566" s="317"/>
      <c r="H566" s="194"/>
      <c r="I566" s="194"/>
      <c r="J566" s="194"/>
      <c r="K566" s="194"/>
      <c r="L566" s="194"/>
      <c r="M566" s="194"/>
      <c r="N566" s="195"/>
      <c r="O566" s="221"/>
      <c r="P566" s="32"/>
      <c r="Q566" s="32"/>
      <c r="R566" s="32"/>
      <c r="S566" s="32"/>
      <c r="T566" s="32"/>
      <c r="U566" s="32"/>
      <c r="V566" s="32"/>
      <c r="W566" s="32"/>
      <c r="X566" s="32"/>
      <c r="Y566" s="32"/>
      <c r="Z566" s="32"/>
      <c r="AA566" s="32"/>
      <c r="AB566" s="32"/>
      <c r="AC566" s="32"/>
      <c r="AD566" s="32"/>
      <c r="AE566" s="32" t="s">
        <v>769</v>
      </c>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c r="B567" s="312" t="s">
        <v>770</v>
      </c>
      <c r="C567" s="313"/>
      <c r="D567" s="314"/>
      <c r="E567" s="315"/>
      <c r="F567" s="316"/>
      <c r="G567" s="317"/>
      <c r="H567" s="194"/>
      <c r="I567" s="194"/>
      <c r="J567" s="194"/>
      <c r="K567" s="194"/>
      <c r="L567" s="194"/>
      <c r="M567" s="194"/>
      <c r="N567" s="195"/>
      <c r="O567" s="221"/>
      <c r="P567" s="32"/>
      <c r="Q567" s="32"/>
      <c r="R567" s="32"/>
      <c r="S567" s="32"/>
      <c r="T567" s="32"/>
      <c r="U567" s="32"/>
      <c r="V567" s="32"/>
      <c r="W567" s="32"/>
      <c r="X567" s="32"/>
      <c r="Y567" s="32"/>
      <c r="Z567" s="32"/>
      <c r="AA567" s="32"/>
      <c r="AB567" s="32"/>
      <c r="AC567" s="32"/>
      <c r="AD567" s="32"/>
      <c r="AE567" s="32" t="s">
        <v>769</v>
      </c>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8"/>
      <c r="B568" s="312" t="s">
        <v>771</v>
      </c>
      <c r="C568" s="313"/>
      <c r="D568" s="314"/>
      <c r="E568" s="315"/>
      <c r="F568" s="316"/>
      <c r="G568" s="317"/>
      <c r="H568" s="194"/>
      <c r="I568" s="194"/>
      <c r="J568" s="194"/>
      <c r="K568" s="194"/>
      <c r="L568" s="194"/>
      <c r="M568" s="194"/>
      <c r="N568" s="195"/>
      <c r="O568" s="221"/>
      <c r="P568" s="32"/>
      <c r="Q568" s="32"/>
      <c r="R568" s="32"/>
      <c r="S568" s="32"/>
      <c r="T568" s="32"/>
      <c r="U568" s="32"/>
      <c r="V568" s="32"/>
      <c r="W568" s="32"/>
      <c r="X568" s="32"/>
      <c r="Y568" s="32"/>
      <c r="Z568" s="32"/>
      <c r="AA568" s="32"/>
      <c r="AB568" s="32"/>
      <c r="AC568" s="32"/>
      <c r="AD568" s="32"/>
      <c r="AE568" s="32" t="s">
        <v>769</v>
      </c>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outlineLevel="1" x14ac:dyDescent="0.2">
      <c r="A569" s="218"/>
      <c r="B569" s="312" t="s">
        <v>772</v>
      </c>
      <c r="C569" s="313"/>
      <c r="D569" s="314"/>
      <c r="E569" s="315"/>
      <c r="F569" s="316"/>
      <c r="G569" s="317"/>
      <c r="H569" s="194"/>
      <c r="I569" s="194"/>
      <c r="J569" s="194"/>
      <c r="K569" s="194"/>
      <c r="L569" s="194"/>
      <c r="M569" s="194"/>
      <c r="N569" s="195"/>
      <c r="O569" s="221"/>
      <c r="P569" s="32"/>
      <c r="Q569" s="32"/>
      <c r="R569" s="32"/>
      <c r="S569" s="32"/>
      <c r="T569" s="32"/>
      <c r="U569" s="32"/>
      <c r="V569" s="32"/>
      <c r="W569" s="32"/>
      <c r="X569" s="32"/>
      <c r="Y569" s="32"/>
      <c r="Z569" s="32"/>
      <c r="AA569" s="32"/>
      <c r="AB569" s="32"/>
      <c r="AC569" s="32"/>
      <c r="AD569" s="32"/>
      <c r="AE569" s="32" t="s">
        <v>769</v>
      </c>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row>
    <row r="570" spans="1:60" outlineLevel="1" x14ac:dyDescent="0.2">
      <c r="A570" s="218"/>
      <c r="B570" s="312" t="s">
        <v>773</v>
      </c>
      <c r="C570" s="313"/>
      <c r="D570" s="314"/>
      <c r="E570" s="315"/>
      <c r="F570" s="316"/>
      <c r="G570" s="317"/>
      <c r="H570" s="194"/>
      <c r="I570" s="194"/>
      <c r="J570" s="194"/>
      <c r="K570" s="194"/>
      <c r="L570" s="194"/>
      <c r="M570" s="194"/>
      <c r="N570" s="195"/>
      <c r="O570" s="221"/>
      <c r="P570" s="32"/>
      <c r="Q570" s="32"/>
      <c r="R570" s="32"/>
      <c r="S570" s="32"/>
      <c r="T570" s="32"/>
      <c r="U570" s="32"/>
      <c r="V570" s="32"/>
      <c r="W570" s="32"/>
      <c r="X570" s="32"/>
      <c r="Y570" s="32"/>
      <c r="Z570" s="32"/>
      <c r="AA570" s="32"/>
      <c r="AB570" s="32"/>
      <c r="AC570" s="32"/>
      <c r="AD570" s="32"/>
      <c r="AE570" s="32" t="s">
        <v>769</v>
      </c>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312" t="s">
        <v>774</v>
      </c>
      <c r="C571" s="313"/>
      <c r="D571" s="314"/>
      <c r="E571" s="315"/>
      <c r="F571" s="316"/>
      <c r="G571" s="317"/>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769</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312" t="s">
        <v>775</v>
      </c>
      <c r="C572" s="313"/>
      <c r="D572" s="314"/>
      <c r="E572" s="315"/>
      <c r="F572" s="316"/>
      <c r="G572" s="317"/>
      <c r="H572" s="194"/>
      <c r="I572" s="194"/>
      <c r="J572" s="194"/>
      <c r="K572" s="194"/>
      <c r="L572" s="194"/>
      <c r="M572" s="194"/>
      <c r="N572" s="195"/>
      <c r="O572" s="221"/>
      <c r="P572" s="32"/>
      <c r="Q572" s="32"/>
      <c r="R572" s="32"/>
      <c r="S572" s="32"/>
      <c r="T572" s="32"/>
      <c r="U572" s="32"/>
      <c r="V572" s="32"/>
      <c r="W572" s="32"/>
      <c r="X572" s="32"/>
      <c r="Y572" s="32"/>
      <c r="Z572" s="32"/>
      <c r="AA572" s="32"/>
      <c r="AB572" s="32"/>
      <c r="AC572" s="32"/>
      <c r="AD572" s="32"/>
      <c r="AE572" s="32" t="s">
        <v>769</v>
      </c>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8"/>
      <c r="B573" s="312" t="s">
        <v>776</v>
      </c>
      <c r="C573" s="313"/>
      <c r="D573" s="314"/>
      <c r="E573" s="315"/>
      <c r="F573" s="316"/>
      <c r="G573" s="317"/>
      <c r="H573" s="194"/>
      <c r="I573" s="194"/>
      <c r="J573" s="194"/>
      <c r="K573" s="194"/>
      <c r="L573" s="194"/>
      <c r="M573" s="194"/>
      <c r="N573" s="195"/>
      <c r="O573" s="221"/>
      <c r="P573" s="32"/>
      <c r="Q573" s="32"/>
      <c r="R573" s="32"/>
      <c r="S573" s="32"/>
      <c r="T573" s="32"/>
      <c r="U573" s="32"/>
      <c r="V573" s="32"/>
      <c r="W573" s="32"/>
      <c r="X573" s="32"/>
      <c r="Y573" s="32"/>
      <c r="Z573" s="32"/>
      <c r="AA573" s="32"/>
      <c r="AB573" s="32"/>
      <c r="AC573" s="32"/>
      <c r="AD573" s="32"/>
      <c r="AE573" s="32" t="s">
        <v>769</v>
      </c>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8"/>
      <c r="B574" s="312" t="s">
        <v>777</v>
      </c>
      <c r="C574" s="313"/>
      <c r="D574" s="314"/>
      <c r="E574" s="315"/>
      <c r="F574" s="316"/>
      <c r="G574" s="317"/>
      <c r="H574" s="194"/>
      <c r="I574" s="194"/>
      <c r="J574" s="194"/>
      <c r="K574" s="194"/>
      <c r="L574" s="194"/>
      <c r="M574" s="194"/>
      <c r="N574" s="195"/>
      <c r="O574" s="221"/>
      <c r="P574" s="32"/>
      <c r="Q574" s="32"/>
      <c r="R574" s="32"/>
      <c r="S574" s="32"/>
      <c r="T574" s="32"/>
      <c r="U574" s="32"/>
      <c r="V574" s="32"/>
      <c r="W574" s="32"/>
      <c r="X574" s="32"/>
      <c r="Y574" s="32"/>
      <c r="Z574" s="32"/>
      <c r="AA574" s="32"/>
      <c r="AB574" s="32"/>
      <c r="AC574" s="32"/>
      <c r="AD574" s="32"/>
      <c r="AE574" s="32" t="s">
        <v>379</v>
      </c>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7">
        <v>83</v>
      </c>
      <c r="B575" s="176" t="s">
        <v>778</v>
      </c>
      <c r="C575" s="202" t="s">
        <v>779</v>
      </c>
      <c r="D575" s="181" t="s">
        <v>478</v>
      </c>
      <c r="E575" s="186">
        <v>3594.18685</v>
      </c>
      <c r="F575" s="193"/>
      <c r="G575" s="194">
        <f>ROUND(E575*F575,2)</f>
        <v>0</v>
      </c>
      <c r="H575" s="194">
        <v>21</v>
      </c>
      <c r="I575" s="194">
        <f>G575*(1+H575/100)</f>
        <v>0</v>
      </c>
      <c r="J575" s="194">
        <v>0</v>
      </c>
      <c r="K575" s="194">
        <f>ROUND(E575*J575,2)</f>
        <v>0</v>
      </c>
      <c r="L575" s="194">
        <v>0</v>
      </c>
      <c r="M575" s="194">
        <f>ROUND(E575*L575,2)</f>
        <v>0</v>
      </c>
      <c r="N575" s="195"/>
      <c r="O575" s="221" t="s">
        <v>780</v>
      </c>
      <c r="P575" s="32"/>
      <c r="Q575" s="32"/>
      <c r="R575" s="32"/>
      <c r="S575" s="32"/>
      <c r="T575" s="32"/>
      <c r="U575" s="32"/>
      <c r="V575" s="32"/>
      <c r="W575" s="32"/>
      <c r="X575" s="32"/>
      <c r="Y575" s="32"/>
      <c r="Z575" s="32"/>
      <c r="AA575" s="32"/>
      <c r="AB575" s="32"/>
      <c r="AC575" s="32"/>
      <c r="AD575" s="32"/>
      <c r="AE575" s="32" t="s">
        <v>781</v>
      </c>
      <c r="AF575" s="32"/>
      <c r="AG575" s="32"/>
      <c r="AH575" s="32"/>
      <c r="AI575" s="32"/>
      <c r="AJ575" s="32"/>
      <c r="AK575" s="32"/>
      <c r="AL575" s="32"/>
      <c r="AM575" s="32">
        <v>21</v>
      </c>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177"/>
      <c r="C576" s="293"/>
      <c r="D576" s="294"/>
      <c r="E576" s="295"/>
      <c r="F576" s="296"/>
      <c r="G576" s="297"/>
      <c r="H576" s="194"/>
      <c r="I576" s="194"/>
      <c r="J576" s="194"/>
      <c r="K576" s="194"/>
      <c r="L576" s="194"/>
      <c r="M576" s="194"/>
      <c r="N576" s="195"/>
      <c r="O576" s="221"/>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x14ac:dyDescent="0.2">
      <c r="A577" s="216" t="s">
        <v>276</v>
      </c>
      <c r="B577" s="175" t="s">
        <v>167</v>
      </c>
      <c r="C577" s="201" t="s">
        <v>168</v>
      </c>
      <c r="D577" s="180"/>
      <c r="E577" s="185"/>
      <c r="F577" s="304">
        <f>SUM(G578:G655)</f>
        <v>0</v>
      </c>
      <c r="G577" s="305"/>
      <c r="H577" s="191"/>
      <c r="I577" s="191">
        <f>SUM(I578:I655)</f>
        <v>0</v>
      </c>
      <c r="J577" s="191"/>
      <c r="K577" s="191">
        <f>SUM(K578:K655)</f>
        <v>8.4699999999999989</v>
      </c>
      <c r="L577" s="191"/>
      <c r="M577" s="191">
        <f>SUM(M578:M655)</f>
        <v>0</v>
      </c>
      <c r="N577" s="192"/>
      <c r="O577" s="220"/>
      <c r="AE577" t="s">
        <v>277</v>
      </c>
    </row>
    <row r="578" spans="1:60" outlineLevel="1" x14ac:dyDescent="0.2">
      <c r="A578" s="218"/>
      <c r="B578" s="318" t="s">
        <v>782</v>
      </c>
      <c r="C578" s="319"/>
      <c r="D578" s="320"/>
      <c r="E578" s="321"/>
      <c r="F578" s="322"/>
      <c r="G578" s="323"/>
      <c r="H578" s="194"/>
      <c r="I578" s="194"/>
      <c r="J578" s="194"/>
      <c r="K578" s="194"/>
      <c r="L578" s="194"/>
      <c r="M578" s="194"/>
      <c r="N578" s="195"/>
      <c r="O578" s="221"/>
      <c r="P578" s="32"/>
      <c r="Q578" s="32"/>
      <c r="R578" s="32"/>
      <c r="S578" s="32"/>
      <c r="T578" s="32"/>
      <c r="U578" s="32"/>
      <c r="V578" s="32"/>
      <c r="W578" s="32"/>
      <c r="X578" s="32"/>
      <c r="Y578" s="32"/>
      <c r="Z578" s="32"/>
      <c r="AA578" s="32"/>
      <c r="AB578" s="32"/>
      <c r="AC578" s="32">
        <v>0</v>
      </c>
      <c r="AD578" s="32"/>
      <c r="AE578" s="32" t="s">
        <v>377</v>
      </c>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7">
        <v>84</v>
      </c>
      <c r="B579" s="176" t="s">
        <v>783</v>
      </c>
      <c r="C579" s="202" t="s">
        <v>784</v>
      </c>
      <c r="D579" s="181" t="s">
        <v>610</v>
      </c>
      <c r="E579" s="186">
        <v>3116.0747999999999</v>
      </c>
      <c r="F579" s="193"/>
      <c r="G579" s="194">
        <f>ROUND(E579*F579,2)</f>
        <v>0</v>
      </c>
      <c r="H579" s="194">
        <v>21</v>
      </c>
      <c r="I579" s="194">
        <f>G579*(1+H579/100)</f>
        <v>0</v>
      </c>
      <c r="J579" s="194">
        <v>0</v>
      </c>
      <c r="K579" s="194">
        <f>ROUND(E579*J579,2)</f>
        <v>0</v>
      </c>
      <c r="L579" s="194">
        <v>0</v>
      </c>
      <c r="M579" s="194">
        <f>ROUND(E579*L579,2)</f>
        <v>0</v>
      </c>
      <c r="N579" s="195" t="s">
        <v>785</v>
      </c>
      <c r="O579" s="221" t="s">
        <v>281</v>
      </c>
      <c r="P579" s="32"/>
      <c r="Q579" s="32"/>
      <c r="R579" s="32"/>
      <c r="S579" s="32"/>
      <c r="T579" s="32"/>
      <c r="U579" s="32"/>
      <c r="V579" s="32"/>
      <c r="W579" s="32"/>
      <c r="X579" s="32"/>
      <c r="Y579" s="32"/>
      <c r="Z579" s="32"/>
      <c r="AA579" s="32"/>
      <c r="AB579" s="32"/>
      <c r="AC579" s="32"/>
      <c r="AD579" s="32"/>
      <c r="AE579" s="32" t="s">
        <v>786</v>
      </c>
      <c r="AF579" s="32"/>
      <c r="AG579" s="32"/>
      <c r="AH579" s="32"/>
      <c r="AI579" s="32"/>
      <c r="AJ579" s="32"/>
      <c r="AK579" s="32"/>
      <c r="AL579" s="32"/>
      <c r="AM579" s="32">
        <v>21</v>
      </c>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8"/>
      <c r="B580" s="177"/>
      <c r="C580" s="244" t="s">
        <v>444</v>
      </c>
      <c r="D580" s="237"/>
      <c r="E580" s="240"/>
      <c r="F580" s="194"/>
      <c r="G580" s="194"/>
      <c r="H580" s="194"/>
      <c r="I580" s="194"/>
      <c r="J580" s="194"/>
      <c r="K580" s="194"/>
      <c r="L580" s="194"/>
      <c r="M580" s="194"/>
      <c r="N580" s="195"/>
      <c r="O580" s="221"/>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45" t="s">
        <v>660</v>
      </c>
      <c r="D581" s="237"/>
      <c r="E581" s="240">
        <v>2964.16</v>
      </c>
      <c r="F581" s="194"/>
      <c r="G581" s="194"/>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t="s">
        <v>386</v>
      </c>
      <c r="AF581" s="32">
        <v>2</v>
      </c>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8"/>
      <c r="B582" s="177"/>
      <c r="C582" s="245" t="s">
        <v>661</v>
      </c>
      <c r="D582" s="237"/>
      <c r="E582" s="240">
        <v>-27.018000000000001</v>
      </c>
      <c r="F582" s="194"/>
      <c r="G582" s="194"/>
      <c r="H582" s="194"/>
      <c r="I582" s="194"/>
      <c r="J582" s="194"/>
      <c r="K582" s="194"/>
      <c r="L582" s="194"/>
      <c r="M582" s="194"/>
      <c r="N582" s="195"/>
      <c r="O582" s="221"/>
      <c r="P582" s="32"/>
      <c r="Q582" s="32"/>
      <c r="R582" s="32"/>
      <c r="S582" s="32"/>
      <c r="T582" s="32"/>
      <c r="U582" s="32"/>
      <c r="V582" s="32"/>
      <c r="W582" s="32"/>
      <c r="X582" s="32"/>
      <c r="Y582" s="32"/>
      <c r="Z582" s="32"/>
      <c r="AA582" s="32"/>
      <c r="AB582" s="32"/>
      <c r="AC582" s="32"/>
      <c r="AD582" s="32"/>
      <c r="AE582" s="32" t="s">
        <v>386</v>
      </c>
      <c r="AF582" s="32">
        <v>2</v>
      </c>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177"/>
      <c r="C583" s="245" t="s">
        <v>662</v>
      </c>
      <c r="D583" s="237"/>
      <c r="E583" s="240">
        <v>-0.41399999999999998</v>
      </c>
      <c r="F583" s="194"/>
      <c r="G583" s="194"/>
      <c r="H583" s="194"/>
      <c r="I583" s="194"/>
      <c r="J583" s="194"/>
      <c r="K583" s="194"/>
      <c r="L583" s="194"/>
      <c r="M583" s="194"/>
      <c r="N583" s="195"/>
      <c r="O583" s="221"/>
      <c r="P583" s="32"/>
      <c r="Q583" s="32"/>
      <c r="R583" s="32"/>
      <c r="S583" s="32"/>
      <c r="T583" s="32"/>
      <c r="U583" s="32"/>
      <c r="V583" s="32"/>
      <c r="W583" s="32"/>
      <c r="X583" s="32"/>
      <c r="Y583" s="32"/>
      <c r="Z583" s="32"/>
      <c r="AA583" s="32"/>
      <c r="AB583" s="32"/>
      <c r="AC583" s="32"/>
      <c r="AD583" s="32"/>
      <c r="AE583" s="32" t="s">
        <v>386</v>
      </c>
      <c r="AF583" s="32">
        <v>2</v>
      </c>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8"/>
      <c r="B584" s="177"/>
      <c r="C584" s="245" t="s">
        <v>663</v>
      </c>
      <c r="D584" s="237"/>
      <c r="E584" s="240">
        <v>-126.01819999999999</v>
      </c>
      <c r="F584" s="194"/>
      <c r="G584" s="194"/>
      <c r="H584" s="194"/>
      <c r="I584" s="194"/>
      <c r="J584" s="194"/>
      <c r="K584" s="194"/>
      <c r="L584" s="194"/>
      <c r="M584" s="194"/>
      <c r="N584" s="195"/>
      <c r="O584" s="221"/>
      <c r="P584" s="32"/>
      <c r="Q584" s="32"/>
      <c r="R584" s="32"/>
      <c r="S584" s="32"/>
      <c r="T584" s="32"/>
      <c r="U584" s="32"/>
      <c r="V584" s="32"/>
      <c r="W584" s="32"/>
      <c r="X584" s="32"/>
      <c r="Y584" s="32"/>
      <c r="Z584" s="32"/>
      <c r="AA584" s="32"/>
      <c r="AB584" s="32"/>
      <c r="AC584" s="32"/>
      <c r="AD584" s="32"/>
      <c r="AE584" s="32" t="s">
        <v>386</v>
      </c>
      <c r="AF584" s="32">
        <v>2</v>
      </c>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45" t="s">
        <v>664</v>
      </c>
      <c r="D585" s="237"/>
      <c r="E585" s="240">
        <v>-6.391</v>
      </c>
      <c r="F585" s="194"/>
      <c r="G585" s="194"/>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t="s">
        <v>386</v>
      </c>
      <c r="AF585" s="32">
        <v>2</v>
      </c>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8"/>
      <c r="B586" s="177"/>
      <c r="C586" s="245" t="s">
        <v>665</v>
      </c>
      <c r="D586" s="237"/>
      <c r="E586" s="240">
        <v>-6</v>
      </c>
      <c r="F586" s="194"/>
      <c r="G586" s="194"/>
      <c r="H586" s="194"/>
      <c r="I586" s="194"/>
      <c r="J586" s="194"/>
      <c r="K586" s="194"/>
      <c r="L586" s="194"/>
      <c r="M586" s="194"/>
      <c r="N586" s="195"/>
      <c r="O586" s="221"/>
      <c r="P586" s="32"/>
      <c r="Q586" s="32"/>
      <c r="R586" s="32"/>
      <c r="S586" s="32"/>
      <c r="T586" s="32"/>
      <c r="U586" s="32"/>
      <c r="V586" s="32"/>
      <c r="W586" s="32"/>
      <c r="X586" s="32"/>
      <c r="Y586" s="32"/>
      <c r="Z586" s="32"/>
      <c r="AA586" s="32"/>
      <c r="AB586" s="32"/>
      <c r="AC586" s="32"/>
      <c r="AD586" s="32"/>
      <c r="AE586" s="32" t="s">
        <v>386</v>
      </c>
      <c r="AF586" s="32">
        <v>2</v>
      </c>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177"/>
      <c r="C587" s="245" t="s">
        <v>666</v>
      </c>
      <c r="D587" s="237"/>
      <c r="E587" s="240">
        <v>-4</v>
      </c>
      <c r="F587" s="194"/>
      <c r="G587" s="194"/>
      <c r="H587" s="194"/>
      <c r="I587" s="194"/>
      <c r="J587" s="194"/>
      <c r="K587" s="194"/>
      <c r="L587" s="194"/>
      <c r="M587" s="194"/>
      <c r="N587" s="195"/>
      <c r="O587" s="221"/>
      <c r="P587" s="32"/>
      <c r="Q587" s="32"/>
      <c r="R587" s="32"/>
      <c r="S587" s="32"/>
      <c r="T587" s="32"/>
      <c r="U587" s="32"/>
      <c r="V587" s="32"/>
      <c r="W587" s="32"/>
      <c r="X587" s="32"/>
      <c r="Y587" s="32"/>
      <c r="Z587" s="32"/>
      <c r="AA587" s="32"/>
      <c r="AB587" s="32"/>
      <c r="AC587" s="32"/>
      <c r="AD587" s="32"/>
      <c r="AE587" s="32" t="s">
        <v>386</v>
      </c>
      <c r="AF587" s="32">
        <v>2</v>
      </c>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8"/>
      <c r="B588" s="177"/>
      <c r="C588" s="246" t="s">
        <v>451</v>
      </c>
      <c r="D588" s="238"/>
      <c r="E588" s="241">
        <v>2794.3188</v>
      </c>
      <c r="F588" s="194"/>
      <c r="G588" s="194"/>
      <c r="H588" s="194"/>
      <c r="I588" s="194"/>
      <c r="J588" s="194"/>
      <c r="K588" s="194"/>
      <c r="L588" s="194"/>
      <c r="M588" s="194"/>
      <c r="N588" s="195"/>
      <c r="O588" s="221"/>
      <c r="P588" s="32"/>
      <c r="Q588" s="32"/>
      <c r="R588" s="32"/>
      <c r="S588" s="32"/>
      <c r="T588" s="32"/>
      <c r="U588" s="32"/>
      <c r="V588" s="32"/>
      <c r="W588" s="32"/>
      <c r="X588" s="32"/>
      <c r="Y588" s="32"/>
      <c r="Z588" s="32"/>
      <c r="AA588" s="32"/>
      <c r="AB588" s="32"/>
      <c r="AC588" s="32"/>
      <c r="AD588" s="32"/>
      <c r="AE588" s="32" t="s">
        <v>386</v>
      </c>
      <c r="AF588" s="32">
        <v>3</v>
      </c>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177"/>
      <c r="C589" s="244" t="s">
        <v>452</v>
      </c>
      <c r="D589" s="237"/>
      <c r="E589" s="240"/>
      <c r="F589" s="194"/>
      <c r="G589" s="194"/>
      <c r="H589" s="194"/>
      <c r="I589" s="194"/>
      <c r="J589" s="194"/>
      <c r="K589" s="194"/>
      <c r="L589" s="194"/>
      <c r="M589" s="194"/>
      <c r="N589" s="195"/>
      <c r="O589" s="221"/>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8"/>
      <c r="B590" s="177"/>
      <c r="C590" s="243" t="s">
        <v>667</v>
      </c>
      <c r="D590" s="236"/>
      <c r="E590" s="239">
        <v>2794.32</v>
      </c>
      <c r="F590" s="194"/>
      <c r="G590" s="194"/>
      <c r="H590" s="194"/>
      <c r="I590" s="194"/>
      <c r="J590" s="194"/>
      <c r="K590" s="194"/>
      <c r="L590" s="194"/>
      <c r="M590" s="194"/>
      <c r="N590" s="195"/>
      <c r="O590" s="221"/>
      <c r="P590" s="32"/>
      <c r="Q590" s="32"/>
      <c r="R590" s="32"/>
      <c r="S590" s="32"/>
      <c r="T590" s="32"/>
      <c r="U590" s="32"/>
      <c r="V590" s="32"/>
      <c r="W590" s="32"/>
      <c r="X590" s="32"/>
      <c r="Y590" s="32"/>
      <c r="Z590" s="32"/>
      <c r="AA590" s="32"/>
      <c r="AB590" s="32"/>
      <c r="AC590" s="32"/>
      <c r="AD590" s="32"/>
      <c r="AE590" s="32" t="s">
        <v>386</v>
      </c>
      <c r="AF590" s="32">
        <v>0</v>
      </c>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44" t="s">
        <v>444</v>
      </c>
      <c r="D591" s="237"/>
      <c r="E591" s="240"/>
      <c r="F591" s="194"/>
      <c r="G591" s="194"/>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8"/>
      <c r="B592" s="177"/>
      <c r="C592" s="245" t="s">
        <v>668</v>
      </c>
      <c r="D592" s="237"/>
      <c r="E592" s="240">
        <v>245.88</v>
      </c>
      <c r="F592" s="194"/>
      <c r="G592" s="194"/>
      <c r="H592" s="194"/>
      <c r="I592" s="194"/>
      <c r="J592" s="194"/>
      <c r="K592" s="194"/>
      <c r="L592" s="194"/>
      <c r="M592" s="194"/>
      <c r="N592" s="195"/>
      <c r="O592" s="221"/>
      <c r="P592" s="32"/>
      <c r="Q592" s="32"/>
      <c r="R592" s="32"/>
      <c r="S592" s="32"/>
      <c r="T592" s="32"/>
      <c r="U592" s="32"/>
      <c r="V592" s="32"/>
      <c r="W592" s="32"/>
      <c r="X592" s="32"/>
      <c r="Y592" s="32"/>
      <c r="Z592" s="32"/>
      <c r="AA592" s="32"/>
      <c r="AB592" s="32"/>
      <c r="AC592" s="32"/>
      <c r="AD592" s="32"/>
      <c r="AE592" s="32" t="s">
        <v>386</v>
      </c>
      <c r="AF592" s="32">
        <v>2</v>
      </c>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45" t="s">
        <v>669</v>
      </c>
      <c r="D593" s="237"/>
      <c r="E593" s="240">
        <v>2.1877499999999999</v>
      </c>
      <c r="F593" s="194"/>
      <c r="G593" s="194"/>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t="s">
        <v>386</v>
      </c>
      <c r="AF593" s="32">
        <v>2</v>
      </c>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177"/>
      <c r="C594" s="246" t="s">
        <v>451</v>
      </c>
      <c r="D594" s="238"/>
      <c r="E594" s="241">
        <v>248.06774999999999</v>
      </c>
      <c r="F594" s="194"/>
      <c r="G594" s="194"/>
      <c r="H594" s="194"/>
      <c r="I594" s="194"/>
      <c r="J594" s="194"/>
      <c r="K594" s="194"/>
      <c r="L594" s="194"/>
      <c r="M594" s="194"/>
      <c r="N594" s="195"/>
      <c r="O594" s="221"/>
      <c r="P594" s="32"/>
      <c r="Q594" s="32"/>
      <c r="R594" s="32"/>
      <c r="S594" s="32"/>
      <c r="T594" s="32"/>
      <c r="U594" s="32"/>
      <c r="V594" s="32"/>
      <c r="W594" s="32"/>
      <c r="X594" s="32"/>
      <c r="Y594" s="32"/>
      <c r="Z594" s="32"/>
      <c r="AA594" s="32"/>
      <c r="AB594" s="32"/>
      <c r="AC594" s="32"/>
      <c r="AD594" s="32"/>
      <c r="AE594" s="32" t="s">
        <v>386</v>
      </c>
      <c r="AF594" s="32">
        <v>3</v>
      </c>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8"/>
      <c r="B595" s="177"/>
      <c r="C595" s="244" t="s">
        <v>452</v>
      </c>
      <c r="D595" s="237"/>
      <c r="E595" s="240"/>
      <c r="F595" s="194"/>
      <c r="G595" s="194"/>
      <c r="H595" s="194"/>
      <c r="I595" s="194"/>
      <c r="J595" s="194"/>
      <c r="K595" s="194"/>
      <c r="L595" s="194"/>
      <c r="M595" s="194"/>
      <c r="N595" s="195"/>
      <c r="O595" s="221"/>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8"/>
      <c r="B596" s="177"/>
      <c r="C596" s="243" t="s">
        <v>670</v>
      </c>
      <c r="D596" s="236"/>
      <c r="E596" s="239">
        <v>248.07</v>
      </c>
      <c r="F596" s="194"/>
      <c r="G596" s="194"/>
      <c r="H596" s="194"/>
      <c r="I596" s="194"/>
      <c r="J596" s="194"/>
      <c r="K596" s="194"/>
      <c r="L596" s="194"/>
      <c r="M596" s="194"/>
      <c r="N596" s="195"/>
      <c r="O596" s="221"/>
      <c r="P596" s="32"/>
      <c r="Q596" s="32"/>
      <c r="R596" s="32"/>
      <c r="S596" s="32"/>
      <c r="T596" s="32"/>
      <c r="U596" s="32"/>
      <c r="V596" s="32"/>
      <c r="W596" s="32"/>
      <c r="X596" s="32"/>
      <c r="Y596" s="32"/>
      <c r="Z596" s="32"/>
      <c r="AA596" s="32"/>
      <c r="AB596" s="32"/>
      <c r="AC596" s="32"/>
      <c r="AD596" s="32"/>
      <c r="AE596" s="32" t="s">
        <v>386</v>
      </c>
      <c r="AF596" s="32">
        <v>0</v>
      </c>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177"/>
      <c r="C597" s="244" t="s">
        <v>444</v>
      </c>
      <c r="D597" s="237"/>
      <c r="E597" s="240"/>
      <c r="F597" s="194"/>
      <c r="G597" s="194"/>
      <c r="H597" s="194"/>
      <c r="I597" s="194"/>
      <c r="J597" s="194"/>
      <c r="K597" s="194"/>
      <c r="L597" s="194"/>
      <c r="M597" s="194"/>
      <c r="N597" s="195"/>
      <c r="O597" s="221"/>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8"/>
      <c r="B598" s="177"/>
      <c r="C598" s="245" t="s">
        <v>787</v>
      </c>
      <c r="D598" s="237"/>
      <c r="E598" s="240">
        <v>180.12</v>
      </c>
      <c r="F598" s="194"/>
      <c r="G598" s="194"/>
      <c r="H598" s="194"/>
      <c r="I598" s="194"/>
      <c r="J598" s="194"/>
      <c r="K598" s="194"/>
      <c r="L598" s="194"/>
      <c r="M598" s="194"/>
      <c r="N598" s="195"/>
      <c r="O598" s="221"/>
      <c r="P598" s="32"/>
      <c r="Q598" s="32"/>
      <c r="R598" s="32"/>
      <c r="S598" s="32"/>
      <c r="T598" s="32"/>
      <c r="U598" s="32"/>
      <c r="V598" s="32"/>
      <c r="W598" s="32"/>
      <c r="X598" s="32"/>
      <c r="Y598" s="32"/>
      <c r="Z598" s="32"/>
      <c r="AA598" s="32"/>
      <c r="AB598" s="32"/>
      <c r="AC598" s="32"/>
      <c r="AD598" s="32"/>
      <c r="AE598" s="32" t="s">
        <v>386</v>
      </c>
      <c r="AF598" s="32">
        <v>2</v>
      </c>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45" t="s">
        <v>788</v>
      </c>
      <c r="D599" s="237"/>
      <c r="E599" s="240">
        <v>122.22</v>
      </c>
      <c r="F599" s="194"/>
      <c r="G599" s="194"/>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t="s">
        <v>386</v>
      </c>
      <c r="AF599" s="32">
        <v>2</v>
      </c>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outlineLevel="1" x14ac:dyDescent="0.2">
      <c r="A600" s="218"/>
      <c r="B600" s="177"/>
      <c r="C600" s="245" t="s">
        <v>789</v>
      </c>
      <c r="D600" s="237"/>
      <c r="E600" s="240">
        <v>18.72</v>
      </c>
      <c r="F600" s="194"/>
      <c r="G600" s="194"/>
      <c r="H600" s="194"/>
      <c r="I600" s="194"/>
      <c r="J600" s="194"/>
      <c r="K600" s="194"/>
      <c r="L600" s="194"/>
      <c r="M600" s="194"/>
      <c r="N600" s="195"/>
      <c r="O600" s="221"/>
      <c r="P600" s="32"/>
      <c r="Q600" s="32"/>
      <c r="R600" s="32"/>
      <c r="S600" s="32"/>
      <c r="T600" s="32"/>
      <c r="U600" s="32"/>
      <c r="V600" s="32"/>
      <c r="W600" s="32"/>
      <c r="X600" s="32"/>
      <c r="Y600" s="32"/>
      <c r="Z600" s="32"/>
      <c r="AA600" s="32"/>
      <c r="AB600" s="32"/>
      <c r="AC600" s="32"/>
      <c r="AD600" s="32"/>
      <c r="AE600" s="32" t="s">
        <v>386</v>
      </c>
      <c r="AF600" s="32">
        <v>2</v>
      </c>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177"/>
      <c r="C601" s="246" t="s">
        <v>451</v>
      </c>
      <c r="D601" s="238"/>
      <c r="E601" s="241">
        <v>321.06</v>
      </c>
      <c r="F601" s="194"/>
      <c r="G601" s="194"/>
      <c r="H601" s="194"/>
      <c r="I601" s="194"/>
      <c r="J601" s="194"/>
      <c r="K601" s="194"/>
      <c r="L601" s="194"/>
      <c r="M601" s="194"/>
      <c r="N601" s="195"/>
      <c r="O601" s="221"/>
      <c r="P601" s="32"/>
      <c r="Q601" s="32"/>
      <c r="R601" s="32"/>
      <c r="S601" s="32"/>
      <c r="T601" s="32"/>
      <c r="U601" s="32"/>
      <c r="V601" s="32"/>
      <c r="W601" s="32"/>
      <c r="X601" s="32"/>
      <c r="Y601" s="32"/>
      <c r="Z601" s="32"/>
      <c r="AA601" s="32"/>
      <c r="AB601" s="32"/>
      <c r="AC601" s="32"/>
      <c r="AD601" s="32"/>
      <c r="AE601" s="32" t="s">
        <v>386</v>
      </c>
      <c r="AF601" s="32">
        <v>3</v>
      </c>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8"/>
      <c r="B602" s="177"/>
      <c r="C602" s="244" t="s">
        <v>452</v>
      </c>
      <c r="D602" s="237"/>
      <c r="E602" s="240"/>
      <c r="F602" s="194"/>
      <c r="G602" s="194"/>
      <c r="H602" s="194"/>
      <c r="I602" s="194"/>
      <c r="J602" s="194"/>
      <c r="K602" s="194"/>
      <c r="L602" s="194"/>
      <c r="M602" s="194"/>
      <c r="N602" s="195"/>
      <c r="O602" s="221"/>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8"/>
      <c r="B603" s="177"/>
      <c r="C603" s="243" t="s">
        <v>790</v>
      </c>
      <c r="D603" s="236"/>
      <c r="E603" s="239">
        <v>57.790799999999997</v>
      </c>
      <c r="F603" s="194"/>
      <c r="G603" s="194"/>
      <c r="H603" s="194"/>
      <c r="I603" s="194"/>
      <c r="J603" s="194"/>
      <c r="K603" s="194"/>
      <c r="L603" s="194"/>
      <c r="M603" s="194"/>
      <c r="N603" s="195"/>
      <c r="O603" s="221"/>
      <c r="P603" s="32"/>
      <c r="Q603" s="32"/>
      <c r="R603" s="32"/>
      <c r="S603" s="32"/>
      <c r="T603" s="32"/>
      <c r="U603" s="32"/>
      <c r="V603" s="32"/>
      <c r="W603" s="32"/>
      <c r="X603" s="32"/>
      <c r="Y603" s="32"/>
      <c r="Z603" s="32"/>
      <c r="AA603" s="32"/>
      <c r="AB603" s="32"/>
      <c r="AC603" s="32"/>
      <c r="AD603" s="32"/>
      <c r="AE603" s="32" t="s">
        <v>386</v>
      </c>
      <c r="AF603" s="32">
        <v>0</v>
      </c>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43" t="s">
        <v>791</v>
      </c>
      <c r="D604" s="236"/>
      <c r="E604" s="239">
        <v>15.894</v>
      </c>
      <c r="F604" s="194"/>
      <c r="G604" s="194"/>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t="s">
        <v>386</v>
      </c>
      <c r="AF604" s="32">
        <v>0</v>
      </c>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8"/>
      <c r="B605" s="177"/>
      <c r="C605" s="293"/>
      <c r="D605" s="294"/>
      <c r="E605" s="295"/>
      <c r="F605" s="296"/>
      <c r="G605" s="297"/>
      <c r="H605" s="194"/>
      <c r="I605" s="194"/>
      <c r="J605" s="194"/>
      <c r="K605" s="194"/>
      <c r="L605" s="194"/>
      <c r="M605" s="194"/>
      <c r="N605" s="195"/>
      <c r="O605" s="221"/>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312" t="s">
        <v>792</v>
      </c>
      <c r="C606" s="313"/>
      <c r="D606" s="314"/>
      <c r="E606" s="315"/>
      <c r="F606" s="316"/>
      <c r="G606" s="317"/>
      <c r="H606" s="194"/>
      <c r="I606" s="194"/>
      <c r="J606" s="194"/>
      <c r="K606" s="194"/>
      <c r="L606" s="194"/>
      <c r="M606" s="194"/>
      <c r="N606" s="195"/>
      <c r="O606" s="221"/>
      <c r="P606" s="32"/>
      <c r="Q606" s="32"/>
      <c r="R606" s="32"/>
      <c r="S606" s="32"/>
      <c r="T606" s="32"/>
      <c r="U606" s="32"/>
      <c r="V606" s="32"/>
      <c r="W606" s="32"/>
      <c r="X606" s="32"/>
      <c r="Y606" s="32"/>
      <c r="Z606" s="32"/>
      <c r="AA606" s="32"/>
      <c r="AB606" s="32"/>
      <c r="AC606" s="32">
        <v>0</v>
      </c>
      <c r="AD606" s="32"/>
      <c r="AE606" s="32" t="s">
        <v>377</v>
      </c>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7">
        <v>85</v>
      </c>
      <c r="B607" s="176" t="s">
        <v>793</v>
      </c>
      <c r="C607" s="202" t="s">
        <v>794</v>
      </c>
      <c r="D607" s="181" t="s">
        <v>610</v>
      </c>
      <c r="E607" s="186">
        <v>3116.0747999999999</v>
      </c>
      <c r="F607" s="193"/>
      <c r="G607" s="194">
        <f>ROUND(E607*F607,2)</f>
        <v>0</v>
      </c>
      <c r="H607" s="194">
        <v>21</v>
      </c>
      <c r="I607" s="194">
        <f>G607*(1+H607/100)</f>
        <v>0</v>
      </c>
      <c r="J607" s="194">
        <v>0</v>
      </c>
      <c r="K607" s="194">
        <f>ROUND(E607*J607,2)</f>
        <v>0</v>
      </c>
      <c r="L607" s="194">
        <v>0</v>
      </c>
      <c r="M607" s="194">
        <f>ROUND(E607*L607,2)</f>
        <v>0</v>
      </c>
      <c r="N607" s="195" t="s">
        <v>785</v>
      </c>
      <c r="O607" s="221" t="s">
        <v>281</v>
      </c>
      <c r="P607" s="32"/>
      <c r="Q607" s="32"/>
      <c r="R607" s="32"/>
      <c r="S607" s="32"/>
      <c r="T607" s="32"/>
      <c r="U607" s="32"/>
      <c r="V607" s="32"/>
      <c r="W607" s="32"/>
      <c r="X607" s="32"/>
      <c r="Y607" s="32"/>
      <c r="Z607" s="32"/>
      <c r="AA607" s="32"/>
      <c r="AB607" s="32"/>
      <c r="AC607" s="32"/>
      <c r="AD607" s="32"/>
      <c r="AE607" s="32" t="s">
        <v>786</v>
      </c>
      <c r="AF607" s="32"/>
      <c r="AG607" s="32"/>
      <c r="AH607" s="32"/>
      <c r="AI607" s="32"/>
      <c r="AJ607" s="32"/>
      <c r="AK607" s="32"/>
      <c r="AL607" s="32"/>
      <c r="AM607" s="32">
        <v>21</v>
      </c>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8"/>
      <c r="B608" s="177"/>
      <c r="C608" s="293"/>
      <c r="D608" s="294"/>
      <c r="E608" s="295"/>
      <c r="F608" s="296"/>
      <c r="G608" s="297"/>
      <c r="H608" s="194"/>
      <c r="I608" s="194"/>
      <c r="J608" s="194"/>
      <c r="K608" s="194"/>
      <c r="L608" s="194"/>
      <c r="M608" s="194"/>
      <c r="N608" s="195"/>
      <c r="O608" s="221"/>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7">
        <v>86</v>
      </c>
      <c r="B609" s="176" t="s">
        <v>795</v>
      </c>
      <c r="C609" s="202" t="s">
        <v>796</v>
      </c>
      <c r="D609" s="181" t="s">
        <v>610</v>
      </c>
      <c r="E609" s="186">
        <v>2794.32</v>
      </c>
      <c r="F609" s="193"/>
      <c r="G609" s="194">
        <f>ROUND(E609*F609,2)</f>
        <v>0</v>
      </c>
      <c r="H609" s="194">
        <v>21</v>
      </c>
      <c r="I609" s="194">
        <f>G609*(1+H609/100)</f>
        <v>0</v>
      </c>
      <c r="J609" s="194">
        <v>0</v>
      </c>
      <c r="K609" s="194">
        <f>ROUND(E609*J609,2)</f>
        <v>0</v>
      </c>
      <c r="L609" s="194">
        <v>0</v>
      </c>
      <c r="M609" s="194">
        <f>ROUND(E609*L609,2)</f>
        <v>0</v>
      </c>
      <c r="N609" s="195" t="s">
        <v>785</v>
      </c>
      <c r="O609" s="221" t="s">
        <v>281</v>
      </c>
      <c r="P609" s="32"/>
      <c r="Q609" s="32"/>
      <c r="R609" s="32"/>
      <c r="S609" s="32"/>
      <c r="T609" s="32"/>
      <c r="U609" s="32"/>
      <c r="V609" s="32"/>
      <c r="W609" s="32"/>
      <c r="X609" s="32"/>
      <c r="Y609" s="32"/>
      <c r="Z609" s="32"/>
      <c r="AA609" s="32"/>
      <c r="AB609" s="32"/>
      <c r="AC609" s="32"/>
      <c r="AD609" s="32"/>
      <c r="AE609" s="32" t="s">
        <v>786</v>
      </c>
      <c r="AF609" s="32"/>
      <c r="AG609" s="32"/>
      <c r="AH609" s="32"/>
      <c r="AI609" s="32"/>
      <c r="AJ609" s="32"/>
      <c r="AK609" s="32"/>
      <c r="AL609" s="32"/>
      <c r="AM609" s="32">
        <v>21</v>
      </c>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44" t="s">
        <v>444</v>
      </c>
      <c r="D610" s="237"/>
      <c r="E610" s="240"/>
      <c r="F610" s="194"/>
      <c r="G610" s="194"/>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8"/>
      <c r="B611" s="177"/>
      <c r="C611" s="245" t="s">
        <v>660</v>
      </c>
      <c r="D611" s="237"/>
      <c r="E611" s="240">
        <v>2964.16</v>
      </c>
      <c r="F611" s="194"/>
      <c r="G611" s="194"/>
      <c r="H611" s="194"/>
      <c r="I611" s="194"/>
      <c r="J611" s="194"/>
      <c r="K611" s="194"/>
      <c r="L611" s="194"/>
      <c r="M611" s="194"/>
      <c r="N611" s="195"/>
      <c r="O611" s="221"/>
      <c r="P611" s="32"/>
      <c r="Q611" s="32"/>
      <c r="R611" s="32"/>
      <c r="S611" s="32"/>
      <c r="T611" s="32"/>
      <c r="U611" s="32"/>
      <c r="V611" s="32"/>
      <c r="W611" s="32"/>
      <c r="X611" s="32"/>
      <c r="Y611" s="32"/>
      <c r="Z611" s="32"/>
      <c r="AA611" s="32"/>
      <c r="AB611" s="32"/>
      <c r="AC611" s="32"/>
      <c r="AD611" s="32"/>
      <c r="AE611" s="32" t="s">
        <v>386</v>
      </c>
      <c r="AF611" s="32">
        <v>2</v>
      </c>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45" t="s">
        <v>661</v>
      </c>
      <c r="D612" s="237"/>
      <c r="E612" s="240">
        <v>-27.018000000000001</v>
      </c>
      <c r="F612" s="194"/>
      <c r="G612" s="194"/>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t="s">
        <v>386</v>
      </c>
      <c r="AF612" s="32">
        <v>2</v>
      </c>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8"/>
      <c r="B613" s="177"/>
      <c r="C613" s="245" t="s">
        <v>662</v>
      </c>
      <c r="D613" s="237"/>
      <c r="E613" s="240">
        <v>-0.41399999999999998</v>
      </c>
      <c r="F613" s="194"/>
      <c r="G613" s="194"/>
      <c r="H613" s="194"/>
      <c r="I613" s="194"/>
      <c r="J613" s="194"/>
      <c r="K613" s="194"/>
      <c r="L613" s="194"/>
      <c r="M613" s="194"/>
      <c r="N613" s="195"/>
      <c r="O613" s="221"/>
      <c r="P613" s="32"/>
      <c r="Q613" s="32"/>
      <c r="R613" s="32"/>
      <c r="S613" s="32"/>
      <c r="T613" s="32"/>
      <c r="U613" s="32"/>
      <c r="V613" s="32"/>
      <c r="W613" s="32"/>
      <c r="X613" s="32"/>
      <c r="Y613" s="32"/>
      <c r="Z613" s="32"/>
      <c r="AA613" s="32"/>
      <c r="AB613" s="32"/>
      <c r="AC613" s="32"/>
      <c r="AD613" s="32"/>
      <c r="AE613" s="32" t="s">
        <v>386</v>
      </c>
      <c r="AF613" s="32">
        <v>2</v>
      </c>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45" t="s">
        <v>663</v>
      </c>
      <c r="D614" s="237"/>
      <c r="E614" s="240">
        <v>-126.01819999999999</v>
      </c>
      <c r="F614" s="194"/>
      <c r="G614" s="194"/>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t="s">
        <v>386</v>
      </c>
      <c r="AF614" s="32">
        <v>2</v>
      </c>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8"/>
      <c r="B615" s="177"/>
      <c r="C615" s="245" t="s">
        <v>664</v>
      </c>
      <c r="D615" s="237"/>
      <c r="E615" s="240">
        <v>-6.391</v>
      </c>
      <c r="F615" s="194"/>
      <c r="G615" s="194"/>
      <c r="H615" s="194"/>
      <c r="I615" s="194"/>
      <c r="J615" s="194"/>
      <c r="K615" s="194"/>
      <c r="L615" s="194"/>
      <c r="M615" s="194"/>
      <c r="N615" s="195"/>
      <c r="O615" s="221"/>
      <c r="P615" s="32"/>
      <c r="Q615" s="32"/>
      <c r="R615" s="32"/>
      <c r="S615" s="32"/>
      <c r="T615" s="32"/>
      <c r="U615" s="32"/>
      <c r="V615" s="32"/>
      <c r="W615" s="32"/>
      <c r="X615" s="32"/>
      <c r="Y615" s="32"/>
      <c r="Z615" s="32"/>
      <c r="AA615" s="32"/>
      <c r="AB615" s="32"/>
      <c r="AC615" s="32"/>
      <c r="AD615" s="32"/>
      <c r="AE615" s="32" t="s">
        <v>386</v>
      </c>
      <c r="AF615" s="32">
        <v>2</v>
      </c>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45" t="s">
        <v>665</v>
      </c>
      <c r="D616" s="237"/>
      <c r="E616" s="240">
        <v>-6</v>
      </c>
      <c r="F616" s="194"/>
      <c r="G616" s="194"/>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t="s">
        <v>386</v>
      </c>
      <c r="AF616" s="32">
        <v>2</v>
      </c>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8"/>
      <c r="B617" s="177"/>
      <c r="C617" s="245" t="s">
        <v>666</v>
      </c>
      <c r="D617" s="237"/>
      <c r="E617" s="240">
        <v>-4</v>
      </c>
      <c r="F617" s="194"/>
      <c r="G617" s="194"/>
      <c r="H617" s="194"/>
      <c r="I617" s="194"/>
      <c r="J617" s="194"/>
      <c r="K617" s="194"/>
      <c r="L617" s="194"/>
      <c r="M617" s="194"/>
      <c r="N617" s="195"/>
      <c r="O617" s="221"/>
      <c r="P617" s="32"/>
      <c r="Q617" s="32"/>
      <c r="R617" s="32"/>
      <c r="S617" s="32"/>
      <c r="T617" s="32"/>
      <c r="U617" s="32"/>
      <c r="V617" s="32"/>
      <c r="W617" s="32"/>
      <c r="X617" s="32"/>
      <c r="Y617" s="32"/>
      <c r="Z617" s="32"/>
      <c r="AA617" s="32"/>
      <c r="AB617" s="32"/>
      <c r="AC617" s="32"/>
      <c r="AD617" s="32"/>
      <c r="AE617" s="32" t="s">
        <v>386</v>
      </c>
      <c r="AF617" s="32">
        <v>2</v>
      </c>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177"/>
      <c r="C618" s="246" t="s">
        <v>451</v>
      </c>
      <c r="D618" s="238"/>
      <c r="E618" s="241">
        <v>2794.3188</v>
      </c>
      <c r="F618" s="194"/>
      <c r="G618" s="194"/>
      <c r="H618" s="194"/>
      <c r="I618" s="194"/>
      <c r="J618" s="194"/>
      <c r="K618" s="194"/>
      <c r="L618" s="194"/>
      <c r="M618" s="194"/>
      <c r="N618" s="195"/>
      <c r="O618" s="221"/>
      <c r="P618" s="32"/>
      <c r="Q618" s="32"/>
      <c r="R618" s="32"/>
      <c r="S618" s="32"/>
      <c r="T618" s="32"/>
      <c r="U618" s="32"/>
      <c r="V618" s="32"/>
      <c r="W618" s="32"/>
      <c r="X618" s="32"/>
      <c r="Y618" s="32"/>
      <c r="Z618" s="32"/>
      <c r="AA618" s="32"/>
      <c r="AB618" s="32"/>
      <c r="AC618" s="32"/>
      <c r="AD618" s="32"/>
      <c r="AE618" s="32" t="s">
        <v>386</v>
      </c>
      <c r="AF618" s="32">
        <v>3</v>
      </c>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8"/>
      <c r="B619" s="177"/>
      <c r="C619" s="244" t="s">
        <v>452</v>
      </c>
      <c r="D619" s="237"/>
      <c r="E619" s="240"/>
      <c r="F619" s="194"/>
      <c r="G619" s="194"/>
      <c r="H619" s="194"/>
      <c r="I619" s="194"/>
      <c r="J619" s="194"/>
      <c r="K619" s="194"/>
      <c r="L619" s="194"/>
      <c r="M619" s="194"/>
      <c r="N619" s="195"/>
      <c r="O619" s="221"/>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c r="B620" s="177"/>
      <c r="C620" s="243" t="s">
        <v>667</v>
      </c>
      <c r="D620" s="236"/>
      <c r="E620" s="239">
        <v>2794.32</v>
      </c>
      <c r="F620" s="194"/>
      <c r="G620" s="194"/>
      <c r="H620" s="194"/>
      <c r="I620" s="194"/>
      <c r="J620" s="194"/>
      <c r="K620" s="194"/>
      <c r="L620" s="194"/>
      <c r="M620" s="194"/>
      <c r="N620" s="195"/>
      <c r="O620" s="221"/>
      <c r="P620" s="32"/>
      <c r="Q620" s="32"/>
      <c r="R620" s="32"/>
      <c r="S620" s="32"/>
      <c r="T620" s="32"/>
      <c r="U620" s="32"/>
      <c r="V620" s="32"/>
      <c r="W620" s="32"/>
      <c r="X620" s="32"/>
      <c r="Y620" s="32"/>
      <c r="Z620" s="32"/>
      <c r="AA620" s="32"/>
      <c r="AB620" s="32"/>
      <c r="AC620" s="32"/>
      <c r="AD620" s="32"/>
      <c r="AE620" s="32" t="s">
        <v>386</v>
      </c>
      <c r="AF620" s="32">
        <v>0</v>
      </c>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8"/>
      <c r="B621" s="177"/>
      <c r="C621" s="293"/>
      <c r="D621" s="294"/>
      <c r="E621" s="295"/>
      <c r="F621" s="296"/>
      <c r="G621" s="297"/>
      <c r="H621" s="194"/>
      <c r="I621" s="194"/>
      <c r="J621" s="194"/>
      <c r="K621" s="194"/>
      <c r="L621" s="194"/>
      <c r="M621" s="194"/>
      <c r="N621" s="195"/>
      <c r="O621" s="221"/>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ht="22.5" outlineLevel="1" x14ac:dyDescent="0.2">
      <c r="A622" s="217">
        <v>87</v>
      </c>
      <c r="B622" s="176" t="s">
        <v>797</v>
      </c>
      <c r="C622" s="202" t="s">
        <v>798</v>
      </c>
      <c r="D622" s="181" t="s">
        <v>610</v>
      </c>
      <c r="E622" s="186">
        <v>3493.6880200000001</v>
      </c>
      <c r="F622" s="193"/>
      <c r="G622" s="194">
        <f>ROUND(E622*F622,2)</f>
        <v>0</v>
      </c>
      <c r="H622" s="194">
        <v>21</v>
      </c>
      <c r="I622" s="194">
        <f>G622*(1+H622/100)</f>
        <v>0</v>
      </c>
      <c r="J622" s="194">
        <v>9.7999999999999997E-4</v>
      </c>
      <c r="K622" s="194">
        <f>ROUND(E622*J622,2)</f>
        <v>3.42</v>
      </c>
      <c r="L622" s="194">
        <v>0</v>
      </c>
      <c r="M622" s="194">
        <f>ROUND(E622*L622,2)</f>
        <v>0</v>
      </c>
      <c r="N622" s="195" t="s">
        <v>479</v>
      </c>
      <c r="O622" s="221" t="s">
        <v>281</v>
      </c>
      <c r="P622" s="32"/>
      <c r="Q622" s="32"/>
      <c r="R622" s="32"/>
      <c r="S622" s="32"/>
      <c r="T622" s="32"/>
      <c r="U622" s="32"/>
      <c r="V622" s="32"/>
      <c r="W622" s="32"/>
      <c r="X622" s="32"/>
      <c r="Y622" s="32"/>
      <c r="Z622" s="32"/>
      <c r="AA622" s="32"/>
      <c r="AB622" s="32"/>
      <c r="AC622" s="32"/>
      <c r="AD622" s="32"/>
      <c r="AE622" s="32" t="s">
        <v>799</v>
      </c>
      <c r="AF622" s="32"/>
      <c r="AG622" s="32"/>
      <c r="AH622" s="32"/>
      <c r="AI622" s="32"/>
      <c r="AJ622" s="32"/>
      <c r="AK622" s="32"/>
      <c r="AL622" s="32"/>
      <c r="AM622" s="32">
        <v>21</v>
      </c>
      <c r="AN622" s="32"/>
      <c r="AO622" s="32"/>
      <c r="AP622" s="32"/>
      <c r="AQ622" s="32"/>
      <c r="AR622" s="32"/>
      <c r="AS622" s="32"/>
      <c r="AT622" s="32"/>
      <c r="AU622" s="32"/>
      <c r="AV622" s="32"/>
      <c r="AW622" s="32"/>
      <c r="AX622" s="32"/>
      <c r="AY622" s="32"/>
      <c r="AZ622" s="32"/>
      <c r="BA622" s="32"/>
      <c r="BB622" s="32"/>
      <c r="BC622" s="32"/>
      <c r="BD622" s="32"/>
      <c r="BE622" s="32"/>
      <c r="BF622" s="32"/>
      <c r="BG622" s="32"/>
      <c r="BH622" s="32"/>
    </row>
    <row r="623" spans="1:60" outlineLevel="1" x14ac:dyDescent="0.2">
      <c r="A623" s="218"/>
      <c r="B623" s="177"/>
      <c r="C623" s="244" t="s">
        <v>444</v>
      </c>
      <c r="D623" s="237"/>
      <c r="E623" s="240"/>
      <c r="F623" s="194"/>
      <c r="G623" s="194"/>
      <c r="H623" s="194"/>
      <c r="I623" s="194"/>
      <c r="J623" s="194"/>
      <c r="K623" s="194"/>
      <c r="L623" s="194"/>
      <c r="M623" s="194"/>
      <c r="N623" s="195"/>
      <c r="O623" s="221"/>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8"/>
      <c r="B624" s="177"/>
      <c r="C624" s="245" t="s">
        <v>660</v>
      </c>
      <c r="D624" s="237"/>
      <c r="E624" s="240">
        <v>2964.16</v>
      </c>
      <c r="F624" s="194"/>
      <c r="G624" s="194"/>
      <c r="H624" s="194"/>
      <c r="I624" s="194"/>
      <c r="J624" s="194"/>
      <c r="K624" s="194"/>
      <c r="L624" s="194"/>
      <c r="M624" s="194"/>
      <c r="N624" s="195"/>
      <c r="O624" s="221"/>
      <c r="P624" s="32"/>
      <c r="Q624" s="32"/>
      <c r="R624" s="32"/>
      <c r="S624" s="32"/>
      <c r="T624" s="32"/>
      <c r="U624" s="32"/>
      <c r="V624" s="32"/>
      <c r="W624" s="32"/>
      <c r="X624" s="32"/>
      <c r="Y624" s="32"/>
      <c r="Z624" s="32"/>
      <c r="AA624" s="32"/>
      <c r="AB624" s="32"/>
      <c r="AC624" s="32"/>
      <c r="AD624" s="32"/>
      <c r="AE624" s="32" t="s">
        <v>386</v>
      </c>
      <c r="AF624" s="32">
        <v>2</v>
      </c>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177"/>
      <c r="C625" s="245" t="s">
        <v>661</v>
      </c>
      <c r="D625" s="237"/>
      <c r="E625" s="240">
        <v>-27.018000000000001</v>
      </c>
      <c r="F625" s="194"/>
      <c r="G625" s="194"/>
      <c r="H625" s="194"/>
      <c r="I625" s="194"/>
      <c r="J625" s="194"/>
      <c r="K625" s="194"/>
      <c r="L625" s="194"/>
      <c r="M625" s="194"/>
      <c r="N625" s="195"/>
      <c r="O625" s="221"/>
      <c r="P625" s="32"/>
      <c r="Q625" s="32"/>
      <c r="R625" s="32"/>
      <c r="S625" s="32"/>
      <c r="T625" s="32"/>
      <c r="U625" s="32"/>
      <c r="V625" s="32"/>
      <c r="W625" s="32"/>
      <c r="X625" s="32"/>
      <c r="Y625" s="32"/>
      <c r="Z625" s="32"/>
      <c r="AA625" s="32"/>
      <c r="AB625" s="32"/>
      <c r="AC625" s="32"/>
      <c r="AD625" s="32"/>
      <c r="AE625" s="32" t="s">
        <v>386</v>
      </c>
      <c r="AF625" s="32">
        <v>2</v>
      </c>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8"/>
      <c r="B626" s="177"/>
      <c r="C626" s="245" t="s">
        <v>662</v>
      </c>
      <c r="D626" s="237"/>
      <c r="E626" s="240">
        <v>-0.41399999999999998</v>
      </c>
      <c r="F626" s="194"/>
      <c r="G626" s="194"/>
      <c r="H626" s="194"/>
      <c r="I626" s="194"/>
      <c r="J626" s="194"/>
      <c r="K626" s="194"/>
      <c r="L626" s="194"/>
      <c r="M626" s="194"/>
      <c r="N626" s="195"/>
      <c r="O626" s="221"/>
      <c r="P626" s="32"/>
      <c r="Q626" s="32"/>
      <c r="R626" s="32"/>
      <c r="S626" s="32"/>
      <c r="T626" s="32"/>
      <c r="U626" s="32"/>
      <c r="V626" s="32"/>
      <c r="W626" s="32"/>
      <c r="X626" s="32"/>
      <c r="Y626" s="32"/>
      <c r="Z626" s="32"/>
      <c r="AA626" s="32"/>
      <c r="AB626" s="32"/>
      <c r="AC626" s="32"/>
      <c r="AD626" s="32"/>
      <c r="AE626" s="32" t="s">
        <v>386</v>
      </c>
      <c r="AF626" s="32">
        <v>2</v>
      </c>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45" t="s">
        <v>663</v>
      </c>
      <c r="D627" s="237"/>
      <c r="E627" s="240">
        <v>-126.01819999999999</v>
      </c>
      <c r="F627" s="194"/>
      <c r="G627" s="194"/>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t="s">
        <v>386</v>
      </c>
      <c r="AF627" s="32">
        <v>2</v>
      </c>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8"/>
      <c r="B628" s="177"/>
      <c r="C628" s="245" t="s">
        <v>664</v>
      </c>
      <c r="D628" s="237"/>
      <c r="E628" s="240">
        <v>-6.391</v>
      </c>
      <c r="F628" s="194"/>
      <c r="G628" s="194"/>
      <c r="H628" s="194"/>
      <c r="I628" s="194"/>
      <c r="J628" s="194"/>
      <c r="K628" s="194"/>
      <c r="L628" s="194"/>
      <c r="M628" s="194"/>
      <c r="N628" s="195"/>
      <c r="O628" s="221"/>
      <c r="P628" s="32"/>
      <c r="Q628" s="32"/>
      <c r="R628" s="32"/>
      <c r="S628" s="32"/>
      <c r="T628" s="32"/>
      <c r="U628" s="32"/>
      <c r="V628" s="32"/>
      <c r="W628" s="32"/>
      <c r="X628" s="32"/>
      <c r="Y628" s="32"/>
      <c r="Z628" s="32"/>
      <c r="AA628" s="32"/>
      <c r="AB628" s="32"/>
      <c r="AC628" s="32"/>
      <c r="AD628" s="32"/>
      <c r="AE628" s="32" t="s">
        <v>386</v>
      </c>
      <c r="AF628" s="32">
        <v>2</v>
      </c>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8"/>
      <c r="B629" s="177"/>
      <c r="C629" s="245" t="s">
        <v>665</v>
      </c>
      <c r="D629" s="237"/>
      <c r="E629" s="240">
        <v>-6</v>
      </c>
      <c r="F629" s="194"/>
      <c r="G629" s="194"/>
      <c r="H629" s="194"/>
      <c r="I629" s="194"/>
      <c r="J629" s="194"/>
      <c r="K629" s="194"/>
      <c r="L629" s="194"/>
      <c r="M629" s="194"/>
      <c r="N629" s="195"/>
      <c r="O629" s="221"/>
      <c r="P629" s="32"/>
      <c r="Q629" s="32"/>
      <c r="R629" s="32"/>
      <c r="S629" s="32"/>
      <c r="T629" s="32"/>
      <c r="U629" s="32"/>
      <c r="V629" s="32"/>
      <c r="W629" s="32"/>
      <c r="X629" s="32"/>
      <c r="Y629" s="32"/>
      <c r="Z629" s="32"/>
      <c r="AA629" s="32"/>
      <c r="AB629" s="32"/>
      <c r="AC629" s="32"/>
      <c r="AD629" s="32"/>
      <c r="AE629" s="32" t="s">
        <v>386</v>
      </c>
      <c r="AF629" s="32">
        <v>2</v>
      </c>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177"/>
      <c r="C630" s="245" t="s">
        <v>666</v>
      </c>
      <c r="D630" s="237"/>
      <c r="E630" s="240">
        <v>-4</v>
      </c>
      <c r="F630" s="194"/>
      <c r="G630" s="194"/>
      <c r="H630" s="194"/>
      <c r="I630" s="194"/>
      <c r="J630" s="194"/>
      <c r="K630" s="194"/>
      <c r="L630" s="194"/>
      <c r="M630" s="194"/>
      <c r="N630" s="195"/>
      <c r="O630" s="221"/>
      <c r="P630" s="32"/>
      <c r="Q630" s="32"/>
      <c r="R630" s="32"/>
      <c r="S630" s="32"/>
      <c r="T630" s="32"/>
      <c r="U630" s="32"/>
      <c r="V630" s="32"/>
      <c r="W630" s="32"/>
      <c r="X630" s="32"/>
      <c r="Y630" s="32"/>
      <c r="Z630" s="32"/>
      <c r="AA630" s="32"/>
      <c r="AB630" s="32"/>
      <c r="AC630" s="32"/>
      <c r="AD630" s="32"/>
      <c r="AE630" s="32" t="s">
        <v>386</v>
      </c>
      <c r="AF630" s="32">
        <v>2</v>
      </c>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8"/>
      <c r="B631" s="177"/>
      <c r="C631" s="246" t="s">
        <v>451</v>
      </c>
      <c r="D631" s="238"/>
      <c r="E631" s="241">
        <v>2794.3188</v>
      </c>
      <c r="F631" s="194"/>
      <c r="G631" s="194"/>
      <c r="H631" s="194"/>
      <c r="I631" s="194"/>
      <c r="J631" s="194"/>
      <c r="K631" s="194"/>
      <c r="L631" s="194"/>
      <c r="M631" s="194"/>
      <c r="N631" s="195"/>
      <c r="O631" s="221"/>
      <c r="P631" s="32"/>
      <c r="Q631" s="32"/>
      <c r="R631" s="32"/>
      <c r="S631" s="32"/>
      <c r="T631" s="32"/>
      <c r="U631" s="32"/>
      <c r="V631" s="32"/>
      <c r="W631" s="32"/>
      <c r="X631" s="32"/>
      <c r="Y631" s="32"/>
      <c r="Z631" s="32"/>
      <c r="AA631" s="32"/>
      <c r="AB631" s="32"/>
      <c r="AC631" s="32"/>
      <c r="AD631" s="32"/>
      <c r="AE631" s="32" t="s">
        <v>386</v>
      </c>
      <c r="AF631" s="32">
        <v>3</v>
      </c>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44" t="s">
        <v>452</v>
      </c>
      <c r="D632" s="237"/>
      <c r="E632" s="240"/>
      <c r="F632" s="194"/>
      <c r="G632" s="194"/>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8"/>
      <c r="B633" s="177"/>
      <c r="C633" s="243" t="s">
        <v>800</v>
      </c>
      <c r="D633" s="236"/>
      <c r="E633" s="239">
        <v>3129.6383999999998</v>
      </c>
      <c r="F633" s="194"/>
      <c r="G633" s="194"/>
      <c r="H633" s="194"/>
      <c r="I633" s="194"/>
      <c r="J633" s="194"/>
      <c r="K633" s="194"/>
      <c r="L633" s="194"/>
      <c r="M633" s="194"/>
      <c r="N633" s="195"/>
      <c r="O633" s="221"/>
      <c r="P633" s="32"/>
      <c r="Q633" s="32"/>
      <c r="R633" s="32"/>
      <c r="S633" s="32"/>
      <c r="T633" s="32"/>
      <c r="U633" s="32"/>
      <c r="V633" s="32"/>
      <c r="W633" s="32"/>
      <c r="X633" s="32"/>
      <c r="Y633" s="32"/>
      <c r="Z633" s="32"/>
      <c r="AA633" s="32"/>
      <c r="AB633" s="32"/>
      <c r="AC633" s="32"/>
      <c r="AD633" s="32"/>
      <c r="AE633" s="32" t="s">
        <v>386</v>
      </c>
      <c r="AF633" s="32">
        <v>0</v>
      </c>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177"/>
      <c r="C634" s="244" t="s">
        <v>444</v>
      </c>
      <c r="D634" s="237"/>
      <c r="E634" s="240"/>
      <c r="F634" s="194"/>
      <c r="G634" s="194"/>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8"/>
      <c r="B635" s="177"/>
      <c r="C635" s="245" t="s">
        <v>668</v>
      </c>
      <c r="D635" s="237"/>
      <c r="E635" s="240">
        <v>245.88</v>
      </c>
      <c r="F635" s="194"/>
      <c r="G635" s="194"/>
      <c r="H635" s="194"/>
      <c r="I635" s="194"/>
      <c r="J635" s="194"/>
      <c r="K635" s="194"/>
      <c r="L635" s="194"/>
      <c r="M635" s="194"/>
      <c r="N635" s="195"/>
      <c r="O635" s="221"/>
      <c r="P635" s="32"/>
      <c r="Q635" s="32"/>
      <c r="R635" s="32"/>
      <c r="S635" s="32"/>
      <c r="T635" s="32"/>
      <c r="U635" s="32"/>
      <c r="V635" s="32"/>
      <c r="W635" s="32"/>
      <c r="X635" s="32"/>
      <c r="Y635" s="32"/>
      <c r="Z635" s="32"/>
      <c r="AA635" s="32"/>
      <c r="AB635" s="32"/>
      <c r="AC635" s="32"/>
      <c r="AD635" s="32"/>
      <c r="AE635" s="32" t="s">
        <v>386</v>
      </c>
      <c r="AF635" s="32">
        <v>2</v>
      </c>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45" t="s">
        <v>669</v>
      </c>
      <c r="D636" s="237"/>
      <c r="E636" s="240">
        <v>2.1877499999999999</v>
      </c>
      <c r="F636" s="194"/>
      <c r="G636" s="194"/>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t="s">
        <v>386</v>
      </c>
      <c r="AF636" s="32">
        <v>2</v>
      </c>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outlineLevel="1" x14ac:dyDescent="0.2">
      <c r="A637" s="218"/>
      <c r="B637" s="177"/>
      <c r="C637" s="246" t="s">
        <v>451</v>
      </c>
      <c r="D637" s="238"/>
      <c r="E637" s="241">
        <v>248.06774999999999</v>
      </c>
      <c r="F637" s="194"/>
      <c r="G637" s="194"/>
      <c r="H637" s="194"/>
      <c r="I637" s="194"/>
      <c r="J637" s="194"/>
      <c r="K637" s="194"/>
      <c r="L637" s="194"/>
      <c r="M637" s="194"/>
      <c r="N637" s="195"/>
      <c r="O637" s="221"/>
      <c r="P637" s="32"/>
      <c r="Q637" s="32"/>
      <c r="R637" s="32"/>
      <c r="S637" s="32"/>
      <c r="T637" s="32"/>
      <c r="U637" s="32"/>
      <c r="V637" s="32"/>
      <c r="W637" s="32"/>
      <c r="X637" s="32"/>
      <c r="Y637" s="32"/>
      <c r="Z637" s="32"/>
      <c r="AA637" s="32"/>
      <c r="AB637" s="32"/>
      <c r="AC637" s="32"/>
      <c r="AD637" s="32"/>
      <c r="AE637" s="32" t="s">
        <v>386</v>
      </c>
      <c r="AF637" s="32">
        <v>3</v>
      </c>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row>
    <row r="638" spans="1:60" outlineLevel="1" x14ac:dyDescent="0.2">
      <c r="A638" s="218"/>
      <c r="B638" s="177"/>
      <c r="C638" s="244" t="s">
        <v>452</v>
      </c>
      <c r="D638" s="237"/>
      <c r="E638" s="240"/>
      <c r="F638" s="194"/>
      <c r="G638" s="194"/>
      <c r="H638" s="194"/>
      <c r="I638" s="194"/>
      <c r="J638" s="194"/>
      <c r="K638" s="194"/>
      <c r="L638" s="194"/>
      <c r="M638" s="194"/>
      <c r="N638" s="195"/>
      <c r="O638" s="221"/>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43" t="s">
        <v>801</v>
      </c>
      <c r="D639" s="236"/>
      <c r="E639" s="239">
        <v>277.83839999999998</v>
      </c>
      <c r="F639" s="194"/>
      <c r="G639" s="194"/>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t="s">
        <v>386</v>
      </c>
      <c r="AF639" s="32">
        <v>0</v>
      </c>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8"/>
      <c r="B640" s="177"/>
      <c r="C640" s="244" t="s">
        <v>444</v>
      </c>
      <c r="D640" s="237"/>
      <c r="E640" s="240"/>
      <c r="F640" s="194"/>
      <c r="G640" s="194"/>
      <c r="H640" s="194"/>
      <c r="I640" s="194"/>
      <c r="J640" s="194"/>
      <c r="K640" s="194"/>
      <c r="L640" s="194"/>
      <c r="M640" s="194"/>
      <c r="N640" s="195"/>
      <c r="O640" s="221"/>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8"/>
      <c r="B641" s="177"/>
      <c r="C641" s="245" t="s">
        <v>787</v>
      </c>
      <c r="D641" s="237"/>
      <c r="E641" s="240">
        <v>180.12</v>
      </c>
      <c r="F641" s="194"/>
      <c r="G641" s="194"/>
      <c r="H641" s="194"/>
      <c r="I641" s="194"/>
      <c r="J641" s="194"/>
      <c r="K641" s="194"/>
      <c r="L641" s="194"/>
      <c r="M641" s="194"/>
      <c r="N641" s="195"/>
      <c r="O641" s="221"/>
      <c r="P641" s="32"/>
      <c r="Q641" s="32"/>
      <c r="R641" s="32"/>
      <c r="S641" s="32"/>
      <c r="T641" s="32"/>
      <c r="U641" s="32"/>
      <c r="V641" s="32"/>
      <c r="W641" s="32"/>
      <c r="X641" s="32"/>
      <c r="Y641" s="32"/>
      <c r="Z641" s="32"/>
      <c r="AA641" s="32"/>
      <c r="AB641" s="32"/>
      <c r="AC641" s="32"/>
      <c r="AD641" s="32"/>
      <c r="AE641" s="32" t="s">
        <v>386</v>
      </c>
      <c r="AF641" s="32">
        <v>2</v>
      </c>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8"/>
      <c r="B642" s="177"/>
      <c r="C642" s="245" t="s">
        <v>788</v>
      </c>
      <c r="D642" s="237"/>
      <c r="E642" s="240">
        <v>122.22</v>
      </c>
      <c r="F642" s="194"/>
      <c r="G642" s="194"/>
      <c r="H642" s="194"/>
      <c r="I642" s="194"/>
      <c r="J642" s="194"/>
      <c r="K642" s="194"/>
      <c r="L642" s="194"/>
      <c r="M642" s="194"/>
      <c r="N642" s="195"/>
      <c r="O642" s="221"/>
      <c r="P642" s="32"/>
      <c r="Q642" s="32"/>
      <c r="R642" s="32"/>
      <c r="S642" s="32"/>
      <c r="T642" s="32"/>
      <c r="U642" s="32"/>
      <c r="V642" s="32"/>
      <c r="W642" s="32"/>
      <c r="X642" s="32"/>
      <c r="Y642" s="32"/>
      <c r="Z642" s="32"/>
      <c r="AA642" s="32"/>
      <c r="AB642" s="32"/>
      <c r="AC642" s="32"/>
      <c r="AD642" s="32"/>
      <c r="AE642" s="32" t="s">
        <v>386</v>
      </c>
      <c r="AF642" s="32">
        <v>2</v>
      </c>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45" t="s">
        <v>789</v>
      </c>
      <c r="D643" s="237"/>
      <c r="E643" s="240">
        <v>18.72</v>
      </c>
      <c r="F643" s="194"/>
      <c r="G643" s="194"/>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t="s">
        <v>386</v>
      </c>
      <c r="AF643" s="32">
        <v>2</v>
      </c>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8"/>
      <c r="B644" s="177"/>
      <c r="C644" s="246" t="s">
        <v>451</v>
      </c>
      <c r="D644" s="238"/>
      <c r="E644" s="241">
        <v>321.06</v>
      </c>
      <c r="F644" s="194"/>
      <c r="G644" s="194"/>
      <c r="H644" s="194"/>
      <c r="I644" s="194"/>
      <c r="J644" s="194"/>
      <c r="K644" s="194"/>
      <c r="L644" s="194"/>
      <c r="M644" s="194"/>
      <c r="N644" s="195"/>
      <c r="O644" s="221"/>
      <c r="P644" s="32"/>
      <c r="Q644" s="32"/>
      <c r="R644" s="32"/>
      <c r="S644" s="32"/>
      <c r="T644" s="32"/>
      <c r="U644" s="32"/>
      <c r="V644" s="32"/>
      <c r="W644" s="32"/>
      <c r="X644" s="32"/>
      <c r="Y644" s="32"/>
      <c r="Z644" s="32"/>
      <c r="AA644" s="32"/>
      <c r="AB644" s="32"/>
      <c r="AC644" s="32"/>
      <c r="AD644" s="32"/>
      <c r="AE644" s="32" t="s">
        <v>386</v>
      </c>
      <c r="AF644" s="32">
        <v>3</v>
      </c>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outlineLevel="1" x14ac:dyDescent="0.2">
      <c r="A645" s="218"/>
      <c r="B645" s="177"/>
      <c r="C645" s="244" t="s">
        <v>452</v>
      </c>
      <c r="D645" s="237"/>
      <c r="E645" s="240"/>
      <c r="F645" s="194"/>
      <c r="G645" s="194"/>
      <c r="H645" s="194"/>
      <c r="I645" s="194"/>
      <c r="J645" s="194"/>
      <c r="K645" s="194"/>
      <c r="L645" s="194"/>
      <c r="M645" s="194"/>
      <c r="N645" s="195"/>
      <c r="O645" s="221"/>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8"/>
      <c r="B646" s="177"/>
      <c r="C646" s="243" t="s">
        <v>802</v>
      </c>
      <c r="D646" s="236"/>
      <c r="E646" s="239">
        <v>67.61524</v>
      </c>
      <c r="F646" s="194"/>
      <c r="G646" s="194"/>
      <c r="H646" s="194"/>
      <c r="I646" s="194"/>
      <c r="J646" s="194"/>
      <c r="K646" s="194"/>
      <c r="L646" s="194"/>
      <c r="M646" s="194"/>
      <c r="N646" s="195"/>
      <c r="O646" s="221"/>
      <c r="P646" s="32"/>
      <c r="Q646" s="32"/>
      <c r="R646" s="32"/>
      <c r="S646" s="32"/>
      <c r="T646" s="32"/>
      <c r="U646" s="32"/>
      <c r="V646" s="32"/>
      <c r="W646" s="32"/>
      <c r="X646" s="32"/>
      <c r="Y646" s="32"/>
      <c r="Z646" s="32"/>
      <c r="AA646" s="32"/>
      <c r="AB646" s="32"/>
      <c r="AC646" s="32"/>
      <c r="AD646" s="32"/>
      <c r="AE646" s="32" t="s">
        <v>386</v>
      </c>
      <c r="AF646" s="32">
        <v>0</v>
      </c>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43" t="s">
        <v>803</v>
      </c>
      <c r="D647" s="236"/>
      <c r="E647" s="239">
        <v>18.595980000000001</v>
      </c>
      <c r="F647" s="194"/>
      <c r="G647" s="194"/>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t="s">
        <v>386</v>
      </c>
      <c r="AF647" s="32">
        <v>0</v>
      </c>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8"/>
      <c r="B648" s="177"/>
      <c r="C648" s="293"/>
      <c r="D648" s="294"/>
      <c r="E648" s="295"/>
      <c r="F648" s="296"/>
      <c r="G648" s="297"/>
      <c r="H648" s="194"/>
      <c r="I648" s="194"/>
      <c r="J648" s="194"/>
      <c r="K648" s="194"/>
      <c r="L648" s="194"/>
      <c r="M648" s="194"/>
      <c r="N648" s="195"/>
      <c r="O648" s="221"/>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ht="22.5" outlineLevel="1" x14ac:dyDescent="0.2">
      <c r="A649" s="217">
        <v>88</v>
      </c>
      <c r="B649" s="176" t="s">
        <v>804</v>
      </c>
      <c r="C649" s="202" t="s">
        <v>805</v>
      </c>
      <c r="D649" s="181" t="s">
        <v>610</v>
      </c>
      <c r="E649" s="186">
        <v>10109.64595</v>
      </c>
      <c r="F649" s="193"/>
      <c r="G649" s="194">
        <f>ROUND(E649*F649,2)</f>
        <v>0</v>
      </c>
      <c r="H649" s="194">
        <v>21</v>
      </c>
      <c r="I649" s="194">
        <f>G649*(1+H649/100)</f>
        <v>0</v>
      </c>
      <c r="J649" s="194">
        <v>5.0000000000000001E-4</v>
      </c>
      <c r="K649" s="194">
        <f>ROUND(E649*J649,2)</f>
        <v>5.05</v>
      </c>
      <c r="L649" s="194">
        <v>0</v>
      </c>
      <c r="M649" s="194">
        <f>ROUND(E649*L649,2)</f>
        <v>0</v>
      </c>
      <c r="N649" s="195" t="s">
        <v>479</v>
      </c>
      <c r="O649" s="221" t="s">
        <v>281</v>
      </c>
      <c r="P649" s="32"/>
      <c r="Q649" s="32"/>
      <c r="R649" s="32"/>
      <c r="S649" s="32"/>
      <c r="T649" s="32"/>
      <c r="U649" s="32"/>
      <c r="V649" s="32"/>
      <c r="W649" s="32"/>
      <c r="X649" s="32"/>
      <c r="Y649" s="32"/>
      <c r="Z649" s="32"/>
      <c r="AA649" s="32"/>
      <c r="AB649" s="32"/>
      <c r="AC649" s="32"/>
      <c r="AD649" s="32"/>
      <c r="AE649" s="32" t="s">
        <v>480</v>
      </c>
      <c r="AF649" s="32"/>
      <c r="AG649" s="32"/>
      <c r="AH649" s="32"/>
      <c r="AI649" s="32"/>
      <c r="AJ649" s="32"/>
      <c r="AK649" s="32"/>
      <c r="AL649" s="32"/>
      <c r="AM649" s="32">
        <v>21</v>
      </c>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8"/>
      <c r="B650" s="177"/>
      <c r="C650" s="243" t="s">
        <v>806</v>
      </c>
      <c r="D650" s="236"/>
      <c r="E650" s="239">
        <v>10109.64595</v>
      </c>
      <c r="F650" s="194"/>
      <c r="G650" s="194"/>
      <c r="H650" s="194"/>
      <c r="I650" s="194"/>
      <c r="J650" s="194"/>
      <c r="K650" s="194"/>
      <c r="L650" s="194"/>
      <c r="M650" s="194"/>
      <c r="N650" s="195"/>
      <c r="O650" s="221"/>
      <c r="P650" s="32"/>
      <c r="Q650" s="32"/>
      <c r="R650" s="32"/>
      <c r="S650" s="32"/>
      <c r="T650" s="32"/>
      <c r="U650" s="32"/>
      <c r="V650" s="32"/>
      <c r="W650" s="32"/>
      <c r="X650" s="32"/>
      <c r="Y650" s="32"/>
      <c r="Z650" s="32"/>
      <c r="AA650" s="32"/>
      <c r="AB650" s="32"/>
      <c r="AC650" s="32"/>
      <c r="AD650" s="32"/>
      <c r="AE650" s="32" t="s">
        <v>386</v>
      </c>
      <c r="AF650" s="32">
        <v>0</v>
      </c>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93"/>
      <c r="D651" s="294"/>
      <c r="E651" s="295"/>
      <c r="F651" s="296"/>
      <c r="G651" s="297"/>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312" t="s">
        <v>807</v>
      </c>
      <c r="C652" s="313"/>
      <c r="D652" s="314"/>
      <c r="E652" s="315"/>
      <c r="F652" s="316"/>
      <c r="G652" s="317"/>
      <c r="H652" s="194"/>
      <c r="I652" s="194"/>
      <c r="J652" s="194"/>
      <c r="K652" s="194"/>
      <c r="L652" s="194"/>
      <c r="M652" s="194"/>
      <c r="N652" s="195"/>
      <c r="O652" s="221"/>
      <c r="P652" s="32"/>
      <c r="Q652" s="32"/>
      <c r="R652" s="32"/>
      <c r="S652" s="32"/>
      <c r="T652" s="32"/>
      <c r="U652" s="32"/>
      <c r="V652" s="32"/>
      <c r="W652" s="32"/>
      <c r="X652" s="32"/>
      <c r="Y652" s="32"/>
      <c r="Z652" s="32"/>
      <c r="AA652" s="32"/>
      <c r="AB652" s="32"/>
      <c r="AC652" s="32">
        <v>0</v>
      </c>
      <c r="AD652" s="32"/>
      <c r="AE652" s="32" t="s">
        <v>377</v>
      </c>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808</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c r="AD653" s="32"/>
      <c r="AE653" s="32" t="s">
        <v>379</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7">
        <v>89</v>
      </c>
      <c r="B654" s="176" t="s">
        <v>809</v>
      </c>
      <c r="C654" s="202" t="s">
        <v>810</v>
      </c>
      <c r="D654" s="181" t="s">
        <v>478</v>
      </c>
      <c r="E654" s="186">
        <v>8.4786400000000004</v>
      </c>
      <c r="F654" s="193"/>
      <c r="G654" s="194">
        <f>ROUND(E654*F654,2)</f>
        <v>0</v>
      </c>
      <c r="H654" s="194">
        <v>21</v>
      </c>
      <c r="I654" s="194">
        <f>G654*(1+H654/100)</f>
        <v>0</v>
      </c>
      <c r="J654" s="194">
        <v>0</v>
      </c>
      <c r="K654" s="194">
        <f>ROUND(E654*J654,2)</f>
        <v>0</v>
      </c>
      <c r="L654" s="194">
        <v>0</v>
      </c>
      <c r="M654" s="194">
        <f>ROUND(E654*L654,2)</f>
        <v>0</v>
      </c>
      <c r="N654" s="195" t="s">
        <v>785</v>
      </c>
      <c r="O654" s="221" t="s">
        <v>281</v>
      </c>
      <c r="P654" s="32"/>
      <c r="Q654" s="32"/>
      <c r="R654" s="32"/>
      <c r="S654" s="32"/>
      <c r="T654" s="32"/>
      <c r="U654" s="32"/>
      <c r="V654" s="32"/>
      <c r="W654" s="32"/>
      <c r="X654" s="32"/>
      <c r="Y654" s="32"/>
      <c r="Z654" s="32"/>
      <c r="AA654" s="32"/>
      <c r="AB654" s="32"/>
      <c r="AC654" s="32"/>
      <c r="AD654" s="32"/>
      <c r="AE654" s="32" t="s">
        <v>781</v>
      </c>
      <c r="AF654" s="32"/>
      <c r="AG654" s="32"/>
      <c r="AH654" s="32"/>
      <c r="AI654" s="32"/>
      <c r="AJ654" s="32"/>
      <c r="AK654" s="32"/>
      <c r="AL654" s="32"/>
      <c r="AM654" s="32">
        <v>21</v>
      </c>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c r="B655" s="177"/>
      <c r="C655" s="293"/>
      <c r="D655" s="294"/>
      <c r="E655" s="295"/>
      <c r="F655" s="296"/>
      <c r="G655" s="297"/>
      <c r="H655" s="194"/>
      <c r="I655" s="194"/>
      <c r="J655" s="194"/>
      <c r="K655" s="194"/>
      <c r="L655" s="194"/>
      <c r="M655" s="194"/>
      <c r="N655" s="195"/>
      <c r="O655" s="221"/>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x14ac:dyDescent="0.2">
      <c r="A656" s="216" t="s">
        <v>276</v>
      </c>
      <c r="B656" s="175" t="s">
        <v>209</v>
      </c>
      <c r="C656" s="201" t="s">
        <v>210</v>
      </c>
      <c r="D656" s="180"/>
      <c r="E656" s="185"/>
      <c r="F656" s="304">
        <f>SUM(G657:G668)</f>
        <v>0</v>
      </c>
      <c r="G656" s="305"/>
      <c r="H656" s="191"/>
      <c r="I656" s="191">
        <f>SUM(I657:I668)</f>
        <v>0</v>
      </c>
      <c r="J656" s="191"/>
      <c r="K656" s="191">
        <f>SUM(K657:K668)</f>
        <v>2.57</v>
      </c>
      <c r="L656" s="191"/>
      <c r="M656" s="191">
        <f>SUM(M657:M668)</f>
        <v>0</v>
      </c>
      <c r="N656" s="192"/>
      <c r="O656" s="220"/>
      <c r="AE656" t="s">
        <v>277</v>
      </c>
    </row>
    <row r="657" spans="1:60" outlineLevel="1" x14ac:dyDescent="0.2">
      <c r="A657" s="218"/>
      <c r="B657" s="318" t="s">
        <v>811</v>
      </c>
      <c r="C657" s="319"/>
      <c r="D657" s="320"/>
      <c r="E657" s="321"/>
      <c r="F657" s="322"/>
      <c r="G657" s="323"/>
      <c r="H657" s="194"/>
      <c r="I657" s="194"/>
      <c r="J657" s="194"/>
      <c r="K657" s="194"/>
      <c r="L657" s="194"/>
      <c r="M657" s="194"/>
      <c r="N657" s="195"/>
      <c r="O657" s="221"/>
      <c r="P657" s="32"/>
      <c r="Q657" s="32"/>
      <c r="R657" s="32"/>
      <c r="S657" s="32"/>
      <c r="T657" s="32"/>
      <c r="U657" s="32"/>
      <c r="V657" s="32"/>
      <c r="W657" s="32"/>
      <c r="X657" s="32"/>
      <c r="Y657" s="32"/>
      <c r="Z657" s="32"/>
      <c r="AA657" s="32"/>
      <c r="AB657" s="32"/>
      <c r="AC657" s="32">
        <v>0</v>
      </c>
      <c r="AD657" s="32"/>
      <c r="AE657" s="32" t="s">
        <v>377</v>
      </c>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row>
    <row r="658" spans="1:60" outlineLevel="1" x14ac:dyDescent="0.2">
      <c r="A658" s="217">
        <v>90</v>
      </c>
      <c r="B658" s="176" t="s">
        <v>812</v>
      </c>
      <c r="C658" s="202" t="s">
        <v>813</v>
      </c>
      <c r="D658" s="181" t="s">
        <v>638</v>
      </c>
      <c r="E658" s="186">
        <v>211.2</v>
      </c>
      <c r="F658" s="193"/>
      <c r="G658" s="194">
        <f>ROUND(E658*F658,2)</f>
        <v>0</v>
      </c>
      <c r="H658" s="194">
        <v>21</v>
      </c>
      <c r="I658" s="194">
        <f>G658*(1+H658/100)</f>
        <v>0</v>
      </c>
      <c r="J658" s="194">
        <v>5.0000000000000002E-5</v>
      </c>
      <c r="K658" s="194">
        <f>ROUND(E658*J658,2)</f>
        <v>0.01</v>
      </c>
      <c r="L658" s="194">
        <v>0</v>
      </c>
      <c r="M658" s="194">
        <f>ROUND(E658*L658,2)</f>
        <v>0</v>
      </c>
      <c r="N658" s="195" t="s">
        <v>814</v>
      </c>
      <c r="O658" s="221" t="s">
        <v>281</v>
      </c>
      <c r="P658" s="32"/>
      <c r="Q658" s="32"/>
      <c r="R658" s="32"/>
      <c r="S658" s="32"/>
      <c r="T658" s="32"/>
      <c r="U658" s="32"/>
      <c r="V658" s="32"/>
      <c r="W658" s="32"/>
      <c r="X658" s="32"/>
      <c r="Y658" s="32"/>
      <c r="Z658" s="32"/>
      <c r="AA658" s="32"/>
      <c r="AB658" s="32"/>
      <c r="AC658" s="32"/>
      <c r="AD658" s="32"/>
      <c r="AE658" s="32" t="s">
        <v>397</v>
      </c>
      <c r="AF658" s="32"/>
      <c r="AG658" s="32"/>
      <c r="AH658" s="32"/>
      <c r="AI658" s="32"/>
      <c r="AJ658" s="32"/>
      <c r="AK658" s="32"/>
      <c r="AL658" s="32"/>
      <c r="AM658" s="32">
        <v>21</v>
      </c>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8"/>
      <c r="B659" s="177"/>
      <c r="C659" s="243" t="s">
        <v>815</v>
      </c>
      <c r="D659" s="236"/>
      <c r="E659" s="239">
        <v>211.2</v>
      </c>
      <c r="F659" s="194"/>
      <c r="G659" s="194"/>
      <c r="H659" s="194"/>
      <c r="I659" s="194"/>
      <c r="J659" s="194"/>
      <c r="K659" s="194"/>
      <c r="L659" s="194"/>
      <c r="M659" s="194"/>
      <c r="N659" s="195"/>
      <c r="O659" s="221"/>
      <c r="P659" s="32"/>
      <c r="Q659" s="32"/>
      <c r="R659" s="32"/>
      <c r="S659" s="32"/>
      <c r="T659" s="32"/>
      <c r="U659" s="32"/>
      <c r="V659" s="32"/>
      <c r="W659" s="32"/>
      <c r="X659" s="32"/>
      <c r="Y659" s="32"/>
      <c r="Z659" s="32"/>
      <c r="AA659" s="32"/>
      <c r="AB659" s="32"/>
      <c r="AC659" s="32"/>
      <c r="AD659" s="32"/>
      <c r="AE659" s="32" t="s">
        <v>386</v>
      </c>
      <c r="AF659" s="32">
        <v>0</v>
      </c>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8"/>
      <c r="B660" s="177"/>
      <c r="C660" s="293"/>
      <c r="D660" s="294"/>
      <c r="E660" s="295"/>
      <c r="F660" s="296"/>
      <c r="G660" s="297"/>
      <c r="H660" s="194"/>
      <c r="I660" s="194"/>
      <c r="J660" s="194"/>
      <c r="K660" s="194"/>
      <c r="L660" s="194"/>
      <c r="M660" s="194"/>
      <c r="N660" s="195"/>
      <c r="O660" s="221"/>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7">
        <v>91</v>
      </c>
      <c r="B661" s="176" t="s">
        <v>816</v>
      </c>
      <c r="C661" s="202" t="s">
        <v>817</v>
      </c>
      <c r="D661" s="181" t="s">
        <v>638</v>
      </c>
      <c r="E661" s="186">
        <v>211.2</v>
      </c>
      <c r="F661" s="193"/>
      <c r="G661" s="194">
        <f>ROUND(E661*F661,2)</f>
        <v>0</v>
      </c>
      <c r="H661" s="194">
        <v>21</v>
      </c>
      <c r="I661" s="194">
        <f>G661*(1+H661/100)</f>
        <v>0</v>
      </c>
      <c r="J661" s="194">
        <v>1.21E-2</v>
      </c>
      <c r="K661" s="194">
        <f>ROUND(E661*J661,2)</f>
        <v>2.56</v>
      </c>
      <c r="L661" s="194">
        <v>0</v>
      </c>
      <c r="M661" s="194">
        <f>ROUND(E661*L661,2)</f>
        <v>0</v>
      </c>
      <c r="N661" s="195"/>
      <c r="O661" s="221" t="s">
        <v>295</v>
      </c>
      <c r="P661" s="32"/>
      <c r="Q661" s="32"/>
      <c r="R661" s="32"/>
      <c r="S661" s="32"/>
      <c r="T661" s="32"/>
      <c r="U661" s="32"/>
      <c r="V661" s="32"/>
      <c r="W661" s="32"/>
      <c r="X661" s="32"/>
      <c r="Y661" s="32"/>
      <c r="Z661" s="32"/>
      <c r="AA661" s="32"/>
      <c r="AB661" s="32"/>
      <c r="AC661" s="32"/>
      <c r="AD661" s="32"/>
      <c r="AE661" s="32" t="s">
        <v>480</v>
      </c>
      <c r="AF661" s="32"/>
      <c r="AG661" s="32"/>
      <c r="AH661" s="32"/>
      <c r="AI661" s="32"/>
      <c r="AJ661" s="32"/>
      <c r="AK661" s="32"/>
      <c r="AL661" s="32"/>
      <c r="AM661" s="32">
        <v>21</v>
      </c>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177"/>
      <c r="C662" s="203" t="s">
        <v>760</v>
      </c>
      <c r="D662" s="182"/>
      <c r="E662" s="187"/>
      <c r="F662" s="196"/>
      <c r="G662" s="196"/>
      <c r="H662" s="194"/>
      <c r="I662" s="194"/>
      <c r="J662" s="194"/>
      <c r="K662" s="194"/>
      <c r="L662" s="194"/>
      <c r="M662" s="194"/>
      <c r="N662" s="195"/>
      <c r="O662" s="221"/>
      <c r="P662" s="32"/>
      <c r="Q662" s="32"/>
      <c r="R662" s="32"/>
      <c r="S662" s="32"/>
      <c r="T662" s="32"/>
      <c r="U662" s="32"/>
      <c r="V662" s="32"/>
      <c r="W662" s="32"/>
      <c r="X662" s="32"/>
      <c r="Y662" s="32"/>
      <c r="Z662" s="32"/>
      <c r="AA662" s="32"/>
      <c r="AB662" s="32"/>
      <c r="AC662" s="32"/>
      <c r="AD662" s="32"/>
      <c r="AE662" s="32" t="s">
        <v>284</v>
      </c>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177"/>
      <c r="C663" s="243" t="s">
        <v>818</v>
      </c>
      <c r="D663" s="236"/>
      <c r="E663" s="239">
        <v>211.2</v>
      </c>
      <c r="F663" s="194"/>
      <c r="G663" s="194"/>
      <c r="H663" s="194"/>
      <c r="I663" s="194"/>
      <c r="J663" s="194"/>
      <c r="K663" s="194"/>
      <c r="L663" s="194"/>
      <c r="M663" s="194"/>
      <c r="N663" s="195"/>
      <c r="O663" s="221"/>
      <c r="P663" s="32"/>
      <c r="Q663" s="32"/>
      <c r="R663" s="32"/>
      <c r="S663" s="32"/>
      <c r="T663" s="32"/>
      <c r="U663" s="32"/>
      <c r="V663" s="32"/>
      <c r="W663" s="32"/>
      <c r="X663" s="32"/>
      <c r="Y663" s="32"/>
      <c r="Z663" s="32"/>
      <c r="AA663" s="32"/>
      <c r="AB663" s="32"/>
      <c r="AC663" s="32"/>
      <c r="AD663" s="32"/>
      <c r="AE663" s="32" t="s">
        <v>386</v>
      </c>
      <c r="AF663" s="32">
        <v>0</v>
      </c>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8"/>
      <c r="B664" s="177"/>
      <c r="C664" s="293"/>
      <c r="D664" s="294"/>
      <c r="E664" s="295"/>
      <c r="F664" s="296"/>
      <c r="G664" s="297"/>
      <c r="H664" s="194"/>
      <c r="I664" s="194"/>
      <c r="J664" s="194"/>
      <c r="K664" s="194"/>
      <c r="L664" s="194"/>
      <c r="M664" s="194"/>
      <c r="N664" s="195"/>
      <c r="O664" s="221"/>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312" t="s">
        <v>819</v>
      </c>
      <c r="C665" s="313"/>
      <c r="D665" s="314"/>
      <c r="E665" s="315"/>
      <c r="F665" s="316"/>
      <c r="G665" s="317"/>
      <c r="H665" s="194"/>
      <c r="I665" s="194"/>
      <c r="J665" s="194"/>
      <c r="K665" s="194"/>
      <c r="L665" s="194"/>
      <c r="M665" s="194"/>
      <c r="N665" s="195"/>
      <c r="O665" s="221"/>
      <c r="P665" s="32"/>
      <c r="Q665" s="32"/>
      <c r="R665" s="32"/>
      <c r="S665" s="32"/>
      <c r="T665" s="32"/>
      <c r="U665" s="32"/>
      <c r="V665" s="32"/>
      <c r="W665" s="32"/>
      <c r="X665" s="32"/>
      <c r="Y665" s="32"/>
      <c r="Z665" s="32"/>
      <c r="AA665" s="32"/>
      <c r="AB665" s="32"/>
      <c r="AC665" s="32">
        <v>0</v>
      </c>
      <c r="AD665" s="32"/>
      <c r="AE665" s="32" t="s">
        <v>377</v>
      </c>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312" t="s">
        <v>820</v>
      </c>
      <c r="C666" s="313"/>
      <c r="D666" s="314"/>
      <c r="E666" s="315"/>
      <c r="F666" s="316"/>
      <c r="G666" s="317"/>
      <c r="H666" s="194"/>
      <c r="I666" s="194"/>
      <c r="J666" s="194"/>
      <c r="K666" s="194"/>
      <c r="L666" s="194"/>
      <c r="M666" s="194"/>
      <c r="N666" s="195"/>
      <c r="O666" s="221"/>
      <c r="P666" s="32"/>
      <c r="Q666" s="32"/>
      <c r="R666" s="32"/>
      <c r="S666" s="32"/>
      <c r="T666" s="32"/>
      <c r="U666" s="32"/>
      <c r="V666" s="32"/>
      <c r="W666" s="32"/>
      <c r="X666" s="32"/>
      <c r="Y666" s="32"/>
      <c r="Z666" s="32"/>
      <c r="AA666" s="32"/>
      <c r="AB666" s="32"/>
      <c r="AC666" s="32"/>
      <c r="AD666" s="32"/>
      <c r="AE666" s="32" t="s">
        <v>379</v>
      </c>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8">
        <v>92</v>
      </c>
      <c r="B667" s="177" t="s">
        <v>821</v>
      </c>
      <c r="C667" s="202" t="s">
        <v>822</v>
      </c>
      <c r="D667" s="181" t="s">
        <v>823</v>
      </c>
      <c r="E667" s="242"/>
      <c r="F667" s="193"/>
      <c r="G667" s="194">
        <f>ROUND(E667*F667,2)</f>
        <v>0</v>
      </c>
      <c r="H667" s="194">
        <v>21</v>
      </c>
      <c r="I667" s="194">
        <f>G667*(1+H667/100)</f>
        <v>0</v>
      </c>
      <c r="J667" s="194">
        <v>0</v>
      </c>
      <c r="K667" s="194">
        <f>ROUND(E667*J667,2)</f>
        <v>0</v>
      </c>
      <c r="L667" s="194">
        <v>0</v>
      </c>
      <c r="M667" s="194">
        <f>ROUND(E667*L667,2)</f>
        <v>0</v>
      </c>
      <c r="N667" s="195" t="s">
        <v>814</v>
      </c>
      <c r="O667" s="221" t="s">
        <v>281</v>
      </c>
      <c r="P667" s="32"/>
      <c r="Q667" s="32"/>
      <c r="R667" s="32"/>
      <c r="S667" s="32"/>
      <c r="T667" s="32"/>
      <c r="U667" s="32"/>
      <c r="V667" s="32"/>
      <c r="W667" s="32"/>
      <c r="X667" s="32"/>
      <c r="Y667" s="32"/>
      <c r="Z667" s="32"/>
      <c r="AA667" s="32"/>
      <c r="AB667" s="32"/>
      <c r="AC667" s="32"/>
      <c r="AD667" s="32"/>
      <c r="AE667" s="32" t="s">
        <v>781</v>
      </c>
      <c r="AF667" s="32"/>
      <c r="AG667" s="32"/>
      <c r="AH667" s="32"/>
      <c r="AI667" s="32"/>
      <c r="AJ667" s="32"/>
      <c r="AK667" s="32"/>
      <c r="AL667" s="32"/>
      <c r="AM667" s="32">
        <v>21</v>
      </c>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ht="13.5" outlineLevel="1" thickBot="1" x14ac:dyDescent="0.25">
      <c r="A668" s="227"/>
      <c r="B668" s="228"/>
      <c r="C668" s="306"/>
      <c r="D668" s="307"/>
      <c r="E668" s="308"/>
      <c r="F668" s="309"/>
      <c r="G668" s="310"/>
      <c r="H668" s="229"/>
      <c r="I668" s="229"/>
      <c r="J668" s="229"/>
      <c r="K668" s="229"/>
      <c r="L668" s="229"/>
      <c r="M668" s="229"/>
      <c r="N668" s="230"/>
      <c r="O668" s="231"/>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x14ac:dyDescent="0.2">
      <c r="A669" s="166"/>
      <c r="B669" s="178" t="s">
        <v>338</v>
      </c>
      <c r="C669" s="204" t="s">
        <v>338</v>
      </c>
      <c r="D669" s="183"/>
      <c r="E669" s="188"/>
      <c r="F669" s="197"/>
      <c r="G669" s="197"/>
      <c r="H669" s="197"/>
      <c r="I669" s="197"/>
      <c r="J669" s="197"/>
      <c r="K669" s="197"/>
      <c r="L669" s="197"/>
      <c r="M669" s="197"/>
      <c r="N669" s="197"/>
      <c r="O669" s="198"/>
    </row>
    <row r="670" spans="1:60" hidden="1" x14ac:dyDescent="0.2">
      <c r="A670" s="206"/>
      <c r="B670" s="199"/>
      <c r="C670" s="205"/>
      <c r="D670" s="144"/>
      <c r="E670" s="46"/>
      <c r="F670" s="46"/>
      <c r="G670" s="46"/>
      <c r="H670" s="46"/>
      <c r="I670" s="46"/>
      <c r="J670" s="46"/>
      <c r="K670" s="46"/>
      <c r="L670" s="46"/>
      <c r="M670" s="46"/>
      <c r="N670" s="46"/>
      <c r="O670" s="143"/>
    </row>
    <row r="671" spans="1:60" hidden="1" x14ac:dyDescent="0.2">
      <c r="A671" s="209"/>
      <c r="B671" s="210" t="s">
        <v>339</v>
      </c>
      <c r="C671" s="211"/>
      <c r="D671" s="212"/>
      <c r="E671" s="213"/>
      <c r="F671" s="213"/>
      <c r="G671" s="214">
        <f>F9+F132+F149+F200+F331+F360+F492+F535+F564+F577+F656</f>
        <v>0</v>
      </c>
      <c r="H671" s="39"/>
      <c r="I671" s="39"/>
      <c r="J671" s="39"/>
      <c r="K671" s="39"/>
      <c r="L671" s="39"/>
      <c r="M671" s="39"/>
      <c r="N671" s="39"/>
      <c r="O671" s="145"/>
    </row>
    <row r="672" spans="1:60"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BOxrkHcrPxOGHQuIoDBBohBIAmn7EUy5+Lfhef653yq/SEHWj7BZPSWvjcqT6nkyzX8XYQdSkgKfS6nPUo8MVw==" saltValue="8XM8uT7mZ5dd0OFKfC55yw==" spinCount="100000" sheet="1"/>
  <mergeCells count="190">
    <mergeCell ref="C664:G664"/>
    <mergeCell ref="B665:G665"/>
    <mergeCell ref="B666:G666"/>
    <mergeCell ref="C668:G668"/>
    <mergeCell ref="B652:G652"/>
    <mergeCell ref="B653:G653"/>
    <mergeCell ref="C655:G655"/>
    <mergeCell ref="F656:G656"/>
    <mergeCell ref="B657:G657"/>
    <mergeCell ref="C660:G660"/>
    <mergeCell ref="C605:G605"/>
    <mergeCell ref="B606:G606"/>
    <mergeCell ref="C608:G608"/>
    <mergeCell ref="C621:G621"/>
    <mergeCell ref="C648:G648"/>
    <mergeCell ref="C651:G651"/>
    <mergeCell ref="B572:G572"/>
    <mergeCell ref="B573:G573"/>
    <mergeCell ref="B574:G574"/>
    <mergeCell ref="C576:G576"/>
    <mergeCell ref="F577:G577"/>
    <mergeCell ref="B578:G578"/>
    <mergeCell ref="B566:G566"/>
    <mergeCell ref="B567:G567"/>
    <mergeCell ref="B568:G568"/>
    <mergeCell ref="B569:G569"/>
    <mergeCell ref="B570:G570"/>
    <mergeCell ref="B571:G571"/>
    <mergeCell ref="C548:G548"/>
    <mergeCell ref="C553:G553"/>
    <mergeCell ref="C558:G558"/>
    <mergeCell ref="C563:G563"/>
    <mergeCell ref="F564:G564"/>
    <mergeCell ref="B565:G565"/>
    <mergeCell ref="B537:G537"/>
    <mergeCell ref="B538:G538"/>
    <mergeCell ref="C541:G541"/>
    <mergeCell ref="B542:G542"/>
    <mergeCell ref="B543:G543"/>
    <mergeCell ref="B544:G544"/>
    <mergeCell ref="C527:G527"/>
    <mergeCell ref="B528:G528"/>
    <mergeCell ref="C531:G531"/>
    <mergeCell ref="C534:G534"/>
    <mergeCell ref="F535:G535"/>
    <mergeCell ref="B536:G536"/>
    <mergeCell ref="B516:G516"/>
    <mergeCell ref="B517:G517"/>
    <mergeCell ref="B518:G518"/>
    <mergeCell ref="C521:G521"/>
    <mergeCell ref="B522:G522"/>
    <mergeCell ref="B523:G523"/>
    <mergeCell ref="B506:G506"/>
    <mergeCell ref="B507:G507"/>
    <mergeCell ref="C510:G510"/>
    <mergeCell ref="B511:G511"/>
    <mergeCell ref="B512:G512"/>
    <mergeCell ref="C515:G515"/>
    <mergeCell ref="B494:G494"/>
    <mergeCell ref="C498:G498"/>
    <mergeCell ref="B499:G499"/>
    <mergeCell ref="B500:G500"/>
    <mergeCell ref="B501:G501"/>
    <mergeCell ref="C505:G505"/>
    <mergeCell ref="B475:G475"/>
    <mergeCell ref="C483:G483"/>
    <mergeCell ref="C486:G486"/>
    <mergeCell ref="C491:G491"/>
    <mergeCell ref="F492:G492"/>
    <mergeCell ref="B493:G493"/>
    <mergeCell ref="B451:G451"/>
    <mergeCell ref="B452:G452"/>
    <mergeCell ref="B453:G453"/>
    <mergeCell ref="C472:G472"/>
    <mergeCell ref="B473:G473"/>
    <mergeCell ref="B474:G474"/>
    <mergeCell ref="B398:G398"/>
    <mergeCell ref="B399:G399"/>
    <mergeCell ref="C419:G419"/>
    <mergeCell ref="B420:G420"/>
    <mergeCell ref="C435:G435"/>
    <mergeCell ref="C450:G450"/>
    <mergeCell ref="C380:G380"/>
    <mergeCell ref="B381:G381"/>
    <mergeCell ref="B382:G382"/>
    <mergeCell ref="B383:G383"/>
    <mergeCell ref="C396:G396"/>
    <mergeCell ref="B397:G397"/>
    <mergeCell ref="C345:G345"/>
    <mergeCell ref="C354:G354"/>
    <mergeCell ref="C357:G357"/>
    <mergeCell ref="C359:G359"/>
    <mergeCell ref="F360:G360"/>
    <mergeCell ref="B361:G361"/>
    <mergeCell ref="F331:G331"/>
    <mergeCell ref="B332:G332"/>
    <mergeCell ref="B333:G333"/>
    <mergeCell ref="C336:G336"/>
    <mergeCell ref="C339:G339"/>
    <mergeCell ref="C342:G342"/>
    <mergeCell ref="C309:G309"/>
    <mergeCell ref="B310:G310"/>
    <mergeCell ref="B311:G311"/>
    <mergeCell ref="C320:G320"/>
    <mergeCell ref="C323:G323"/>
    <mergeCell ref="C330:G330"/>
    <mergeCell ref="C256:G256"/>
    <mergeCell ref="B257:G257"/>
    <mergeCell ref="C270:G270"/>
    <mergeCell ref="C290:G290"/>
    <mergeCell ref="B291:G291"/>
    <mergeCell ref="C300:G300"/>
    <mergeCell ref="B226:G226"/>
    <mergeCell ref="C228:G228"/>
    <mergeCell ref="B229:G229"/>
    <mergeCell ref="B230:G230"/>
    <mergeCell ref="C239:G239"/>
    <mergeCell ref="B240:G240"/>
    <mergeCell ref="B202:G202"/>
    <mergeCell ref="C218:G218"/>
    <mergeCell ref="B219:G219"/>
    <mergeCell ref="C222:G222"/>
    <mergeCell ref="B223:G223"/>
    <mergeCell ref="C225:G225"/>
    <mergeCell ref="C193:G193"/>
    <mergeCell ref="C195:G195"/>
    <mergeCell ref="C197:G197"/>
    <mergeCell ref="C199:G199"/>
    <mergeCell ref="F200:G200"/>
    <mergeCell ref="B201:G201"/>
    <mergeCell ref="C181:G181"/>
    <mergeCell ref="C183:G183"/>
    <mergeCell ref="C185:G185"/>
    <mergeCell ref="C187:G187"/>
    <mergeCell ref="C189:G189"/>
    <mergeCell ref="C191:G191"/>
    <mergeCell ref="C169:G169"/>
    <mergeCell ref="C171:G171"/>
    <mergeCell ref="C173:G173"/>
    <mergeCell ref="C175:G175"/>
    <mergeCell ref="C177:G177"/>
    <mergeCell ref="C179:G179"/>
    <mergeCell ref="C157:G157"/>
    <mergeCell ref="C159:G159"/>
    <mergeCell ref="C161:G161"/>
    <mergeCell ref="C163:G163"/>
    <mergeCell ref="C165:G165"/>
    <mergeCell ref="C167:G167"/>
    <mergeCell ref="B133:G133"/>
    <mergeCell ref="C148:G148"/>
    <mergeCell ref="F149:G149"/>
    <mergeCell ref="B150:G150"/>
    <mergeCell ref="C153:G153"/>
    <mergeCell ref="C155:G155"/>
    <mergeCell ref="B86:G86"/>
    <mergeCell ref="B87:G87"/>
    <mergeCell ref="C111:G111"/>
    <mergeCell ref="C113:G113"/>
    <mergeCell ref="C131:G131"/>
    <mergeCell ref="F132:G132"/>
    <mergeCell ref="B65:G65"/>
    <mergeCell ref="B66:G66"/>
    <mergeCell ref="C69:G69"/>
    <mergeCell ref="B70:G70"/>
    <mergeCell ref="B71:G71"/>
    <mergeCell ref="C85:G85"/>
    <mergeCell ref="C56:G56"/>
    <mergeCell ref="B57:G57"/>
    <mergeCell ref="C60:G60"/>
    <mergeCell ref="B61:G61"/>
    <mergeCell ref="B62:G62"/>
    <mergeCell ref="C64:G64"/>
    <mergeCell ref="B39:G39"/>
    <mergeCell ref="C44:G44"/>
    <mergeCell ref="C47:G47"/>
    <mergeCell ref="B48:G48"/>
    <mergeCell ref="B49:G49"/>
    <mergeCell ref="C52:G52"/>
    <mergeCell ref="C21:G21"/>
    <mergeCell ref="B22:G22"/>
    <mergeCell ref="B23:G23"/>
    <mergeCell ref="C34:G34"/>
    <mergeCell ref="C37:G37"/>
    <mergeCell ref="B38:G38"/>
    <mergeCell ref="A1:G1"/>
    <mergeCell ref="C7:G7"/>
    <mergeCell ref="F9:G9"/>
    <mergeCell ref="B10:G10"/>
    <mergeCell ref="B11:G11"/>
    <mergeCell ref="C18:G18"/>
  </mergeCells>
  <pageMargins left="0.59055118110236204" right="0.39370078740157499" top="0.78740157499999996" bottom="0.78740157499999996" header="0.3" footer="0.3"/>
  <pageSetup paperSize="9"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4995"/>
  <sheetViews>
    <sheetView tabSelected="1" topLeftCell="A28" zoomScaleNormal="100"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298" t="s">
        <v>375</v>
      </c>
      <c r="B1" s="298"/>
      <c r="C1" s="299"/>
      <c r="D1" s="298"/>
      <c r="E1" s="298"/>
      <c r="F1" s="298"/>
      <c r="G1" s="298"/>
      <c r="AC1" t="s">
        <v>273</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343</v>
      </c>
    </row>
    <row r="4" spans="1:60" ht="13.5" thickBot="1" x14ac:dyDescent="0.25">
      <c r="A4" s="156" t="s">
        <v>31</v>
      </c>
      <c r="B4" s="157" t="s">
        <v>346</v>
      </c>
      <c r="C4" s="170" t="s">
        <v>347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265</v>
      </c>
      <c r="I6" s="207" t="s">
        <v>266</v>
      </c>
      <c r="J6" s="207" t="s">
        <v>267</v>
      </c>
      <c r="K6" s="208" t="s">
        <v>268</v>
      </c>
      <c r="L6" s="208" t="s">
        <v>269</v>
      </c>
      <c r="M6" s="208" t="s">
        <v>270</v>
      </c>
      <c r="N6" s="208" t="s">
        <v>271</v>
      </c>
      <c r="O6" s="173" t="s">
        <v>272</v>
      </c>
      <c r="AN6">
        <f>SUMIF(AM8:AM896,AN5,G8:G896)</f>
        <v>0</v>
      </c>
      <c r="AO6">
        <f>SUMIF(AM8:AM896,AO5,G8:G896)</f>
        <v>0</v>
      </c>
    </row>
    <row r="7" spans="1:60" x14ac:dyDescent="0.2">
      <c r="A7" s="222"/>
      <c r="B7" s="223" t="s">
        <v>274</v>
      </c>
      <c r="C7" s="300" t="s">
        <v>275</v>
      </c>
      <c r="D7" s="301"/>
      <c r="E7" s="302"/>
      <c r="F7" s="303"/>
      <c r="G7" s="303"/>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276</v>
      </c>
      <c r="B9" s="175" t="s">
        <v>78</v>
      </c>
      <c r="C9" s="201" t="s">
        <v>79</v>
      </c>
      <c r="D9" s="180"/>
      <c r="E9" s="185"/>
      <c r="F9" s="304">
        <f>SUM(G10:G117)</f>
        <v>0</v>
      </c>
      <c r="G9" s="305"/>
      <c r="H9" s="191"/>
      <c r="I9" s="191">
        <f>SUM(I10:I117)</f>
        <v>0</v>
      </c>
      <c r="J9" s="191"/>
      <c r="K9" s="191">
        <f>SUM(K10:K117)</f>
        <v>99.389999999999986</v>
      </c>
      <c r="L9" s="191"/>
      <c r="M9" s="191">
        <f>SUM(M10:M117)</f>
        <v>0</v>
      </c>
      <c r="N9" s="192"/>
      <c r="O9" s="220"/>
      <c r="AE9" t="s">
        <v>277</v>
      </c>
    </row>
    <row r="10" spans="1:60" outlineLevel="1" x14ac:dyDescent="0.2">
      <c r="A10" s="218"/>
      <c r="B10" s="318" t="s">
        <v>824</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377</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7">
        <v>1</v>
      </c>
      <c r="B11" s="176" t="s">
        <v>825</v>
      </c>
      <c r="C11" s="202" t="s">
        <v>826</v>
      </c>
      <c r="D11" s="181" t="s">
        <v>610</v>
      </c>
      <c r="E11" s="186">
        <v>15.048999999999999</v>
      </c>
      <c r="F11" s="193"/>
      <c r="G11" s="194">
        <f>ROUND(E11*F11,2)</f>
        <v>0</v>
      </c>
      <c r="H11" s="194">
        <v>21</v>
      </c>
      <c r="I11" s="194">
        <f>G11*(1+H11/100)</f>
        <v>0</v>
      </c>
      <c r="J11" s="194">
        <v>0.15606999999999999</v>
      </c>
      <c r="K11" s="194">
        <f>ROUND(E11*J11,2)</f>
        <v>2.35</v>
      </c>
      <c r="L11" s="194">
        <v>0</v>
      </c>
      <c r="M11" s="194">
        <f>ROUND(E11*L11,2)</f>
        <v>0</v>
      </c>
      <c r="N11" s="195" t="s">
        <v>611</v>
      </c>
      <c r="O11" s="221" t="s">
        <v>281</v>
      </c>
      <c r="P11" s="32"/>
      <c r="Q11" s="32"/>
      <c r="R11" s="32"/>
      <c r="S11" s="32"/>
      <c r="T11" s="32"/>
      <c r="U11" s="32"/>
      <c r="V11" s="32"/>
      <c r="W11" s="32"/>
      <c r="X11" s="32"/>
      <c r="Y11" s="32"/>
      <c r="Z11" s="32"/>
      <c r="AA11" s="32"/>
      <c r="AB11" s="32"/>
      <c r="AC11" s="32"/>
      <c r="AD11" s="32"/>
      <c r="AE11" s="32" t="s">
        <v>384</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827</v>
      </c>
      <c r="D12" s="236"/>
      <c r="E12" s="239">
        <v>16.625</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386</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828</v>
      </c>
      <c r="D13" s="236"/>
      <c r="E13" s="239">
        <v>-1.5760000000000001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386</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ht="22.5" outlineLevel="1" x14ac:dyDescent="0.2">
      <c r="A15" s="217">
        <v>2</v>
      </c>
      <c r="B15" s="176" t="s">
        <v>829</v>
      </c>
      <c r="C15" s="202" t="s">
        <v>830</v>
      </c>
      <c r="D15" s="181" t="s">
        <v>610</v>
      </c>
      <c r="E15" s="186">
        <v>333.06108</v>
      </c>
      <c r="F15" s="193"/>
      <c r="G15" s="194">
        <f>ROUND(E15*F15,2)</f>
        <v>0</v>
      </c>
      <c r="H15" s="194">
        <v>21</v>
      </c>
      <c r="I15" s="194">
        <f>G15*(1+H15/100)</f>
        <v>0</v>
      </c>
      <c r="J15" s="194">
        <v>0.21740000000000001</v>
      </c>
      <c r="K15" s="194">
        <f>ROUND(E15*J15,2)</f>
        <v>72.41</v>
      </c>
      <c r="L15" s="194">
        <v>0</v>
      </c>
      <c r="M15" s="194">
        <f>ROUND(E15*L15,2)</f>
        <v>0</v>
      </c>
      <c r="N15" s="195" t="s">
        <v>611</v>
      </c>
      <c r="O15" s="221" t="s">
        <v>831</v>
      </c>
      <c r="P15" s="32"/>
      <c r="Q15" s="32"/>
      <c r="R15" s="32"/>
      <c r="S15" s="32"/>
      <c r="T15" s="32"/>
      <c r="U15" s="32"/>
      <c r="V15" s="32"/>
      <c r="W15" s="32"/>
      <c r="X15" s="32"/>
      <c r="Y15" s="32"/>
      <c r="Z15" s="32"/>
      <c r="AA15" s="32"/>
      <c r="AB15" s="32"/>
      <c r="AC15" s="32"/>
      <c r="AD15" s="32"/>
      <c r="AE15" s="32" t="s">
        <v>384</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832</v>
      </c>
      <c r="D16" s="236"/>
      <c r="E16" s="239">
        <v>383.6</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386</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833</v>
      </c>
      <c r="D17" s="236"/>
      <c r="E17" s="239">
        <v>-2.3593799999999998</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386</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834</v>
      </c>
      <c r="D18" s="236"/>
      <c r="E18" s="239">
        <v>-3.9375</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386</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835</v>
      </c>
      <c r="D19" s="236"/>
      <c r="E19" s="239">
        <v>-11.2125</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386</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836</v>
      </c>
      <c r="D20" s="236"/>
      <c r="E20" s="239">
        <v>-47.03</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386</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837</v>
      </c>
      <c r="D21" s="236"/>
      <c r="E21" s="239">
        <v>-1.875</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386</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838</v>
      </c>
      <c r="D22" s="236"/>
      <c r="E22" s="239">
        <v>-9.8838000000000008</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386</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839</v>
      </c>
      <c r="D23" s="236"/>
      <c r="E23" s="239">
        <v>25.759250000000002</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386</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93"/>
      <c r="D24" s="294"/>
      <c r="E24" s="295"/>
      <c r="F24" s="296"/>
      <c r="G24" s="297"/>
      <c r="H24" s="194"/>
      <c r="I24" s="194"/>
      <c r="J24" s="194"/>
      <c r="K24" s="194"/>
      <c r="L24" s="194"/>
      <c r="M24" s="194"/>
      <c r="N24" s="195"/>
      <c r="O24" s="221"/>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840</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v>0</v>
      </c>
      <c r="AD25" s="32"/>
      <c r="AE25" s="32" t="s">
        <v>377</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841</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1</v>
      </c>
      <c r="AD26" s="32"/>
      <c r="AE26" s="32" t="s">
        <v>377</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3</v>
      </c>
      <c r="B27" s="176" t="s">
        <v>842</v>
      </c>
      <c r="C27" s="202" t="s">
        <v>843</v>
      </c>
      <c r="D27" s="181" t="s">
        <v>498</v>
      </c>
      <c r="E27" s="186">
        <v>6</v>
      </c>
      <c r="F27" s="193"/>
      <c r="G27" s="194">
        <f>ROUND(E27*F27,2)</f>
        <v>0</v>
      </c>
      <c r="H27" s="194">
        <v>21</v>
      </c>
      <c r="I27" s="194">
        <f>G27*(1+H27/100)</f>
        <v>0</v>
      </c>
      <c r="J27" s="194">
        <v>1.5730000000000001E-2</v>
      </c>
      <c r="K27" s="194">
        <f>ROUND(E27*J27,2)</f>
        <v>0.09</v>
      </c>
      <c r="L27" s="194">
        <v>0</v>
      </c>
      <c r="M27" s="194">
        <f>ROUND(E27*L27,2)</f>
        <v>0</v>
      </c>
      <c r="N27" s="195" t="s">
        <v>611</v>
      </c>
      <c r="O27" s="221" t="s">
        <v>281</v>
      </c>
      <c r="P27" s="32"/>
      <c r="Q27" s="32"/>
      <c r="R27" s="32"/>
      <c r="S27" s="32"/>
      <c r="T27" s="32"/>
      <c r="U27" s="32"/>
      <c r="V27" s="32"/>
      <c r="W27" s="32"/>
      <c r="X27" s="32"/>
      <c r="Y27" s="32"/>
      <c r="Z27" s="32"/>
      <c r="AA27" s="32"/>
      <c r="AB27" s="32"/>
      <c r="AC27" s="32"/>
      <c r="AD27" s="32"/>
      <c r="AE27" s="32" t="s">
        <v>384</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03" t="s">
        <v>844</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284</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03" t="s">
        <v>845</v>
      </c>
      <c r="D29" s="182"/>
      <c r="E29" s="187"/>
      <c r="F29" s="196"/>
      <c r="G29" s="196"/>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284</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03" t="s">
        <v>846</v>
      </c>
      <c r="D30" s="182"/>
      <c r="E30" s="187"/>
      <c r="F30" s="196"/>
      <c r="G30" s="196"/>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284</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847</v>
      </c>
      <c r="D31" s="236"/>
      <c r="E31" s="239">
        <v>6</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386</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840</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377</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841</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377</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4</v>
      </c>
      <c r="B35" s="176" t="s">
        <v>848</v>
      </c>
      <c r="C35" s="202" t="s">
        <v>849</v>
      </c>
      <c r="D35" s="181" t="s">
        <v>498</v>
      </c>
      <c r="E35" s="186">
        <v>9</v>
      </c>
      <c r="F35" s="193"/>
      <c r="G35" s="194">
        <f>ROUND(E35*F35,2)</f>
        <v>0</v>
      </c>
      <c r="H35" s="194">
        <v>21</v>
      </c>
      <c r="I35" s="194">
        <f>G35*(1+H35/100)</f>
        <v>0</v>
      </c>
      <c r="J35" s="194">
        <v>2.094E-2</v>
      </c>
      <c r="K35" s="194">
        <f>ROUND(E35*J35,2)</f>
        <v>0.19</v>
      </c>
      <c r="L35" s="194">
        <v>0</v>
      </c>
      <c r="M35" s="194">
        <f>ROUND(E35*L35,2)</f>
        <v>0</v>
      </c>
      <c r="N35" s="195" t="s">
        <v>611</v>
      </c>
      <c r="O35" s="221" t="s">
        <v>281</v>
      </c>
      <c r="P35" s="32"/>
      <c r="Q35" s="32"/>
      <c r="R35" s="32"/>
      <c r="S35" s="32"/>
      <c r="T35" s="32"/>
      <c r="U35" s="32"/>
      <c r="V35" s="32"/>
      <c r="W35" s="32"/>
      <c r="X35" s="32"/>
      <c r="Y35" s="32"/>
      <c r="Z35" s="32"/>
      <c r="AA35" s="32"/>
      <c r="AB35" s="32"/>
      <c r="AC35" s="32"/>
      <c r="AD35" s="32"/>
      <c r="AE35" s="32" t="s">
        <v>384</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03" t="s">
        <v>844</v>
      </c>
      <c r="D36" s="182"/>
      <c r="E36" s="187"/>
      <c r="F36" s="196"/>
      <c r="G36" s="196"/>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284</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03" t="s">
        <v>845</v>
      </c>
      <c r="D37" s="182"/>
      <c r="E37" s="187"/>
      <c r="F37" s="196"/>
      <c r="G37" s="196"/>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284</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03" t="s">
        <v>846</v>
      </c>
      <c r="D38" s="182"/>
      <c r="E38" s="187"/>
      <c r="F38" s="196"/>
      <c r="G38" s="196"/>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284</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850</v>
      </c>
      <c r="D39" s="236"/>
      <c r="E39" s="239">
        <v>9</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386</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840</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377</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841</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1</v>
      </c>
      <c r="AD42" s="32"/>
      <c r="AE42" s="32" t="s">
        <v>377</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5</v>
      </c>
      <c r="B43" s="176" t="s">
        <v>851</v>
      </c>
      <c r="C43" s="202" t="s">
        <v>852</v>
      </c>
      <c r="D43" s="181" t="s">
        <v>498</v>
      </c>
      <c r="E43" s="186">
        <v>1</v>
      </c>
      <c r="F43" s="193"/>
      <c r="G43" s="194">
        <f>ROUND(E43*F43,2)</f>
        <v>0</v>
      </c>
      <c r="H43" s="194">
        <v>21</v>
      </c>
      <c r="I43" s="194">
        <f>G43*(1+H43/100)</f>
        <v>0</v>
      </c>
      <c r="J43" s="194">
        <v>2.8389999999999999E-2</v>
      </c>
      <c r="K43" s="194">
        <f>ROUND(E43*J43,2)</f>
        <v>0.03</v>
      </c>
      <c r="L43" s="194">
        <v>0</v>
      </c>
      <c r="M43" s="194">
        <f>ROUND(E43*L43,2)</f>
        <v>0</v>
      </c>
      <c r="N43" s="195" t="s">
        <v>611</v>
      </c>
      <c r="O43" s="221" t="s">
        <v>281</v>
      </c>
      <c r="P43" s="32"/>
      <c r="Q43" s="32"/>
      <c r="R43" s="32"/>
      <c r="S43" s="32"/>
      <c r="T43" s="32"/>
      <c r="U43" s="32"/>
      <c r="V43" s="32"/>
      <c r="W43" s="32"/>
      <c r="X43" s="32"/>
      <c r="Y43" s="32"/>
      <c r="Z43" s="32"/>
      <c r="AA43" s="32"/>
      <c r="AB43" s="32"/>
      <c r="AC43" s="32"/>
      <c r="AD43" s="32"/>
      <c r="AE43" s="32" t="s">
        <v>384</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03" t="s">
        <v>844</v>
      </c>
      <c r="D44" s="182"/>
      <c r="E44" s="187"/>
      <c r="F44" s="196"/>
      <c r="G44" s="196"/>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284</v>
      </c>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03" t="s">
        <v>845</v>
      </c>
      <c r="D45" s="182"/>
      <c r="E45" s="187"/>
      <c r="F45" s="196"/>
      <c r="G45" s="196"/>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284</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03" t="s">
        <v>846</v>
      </c>
      <c r="D46" s="182"/>
      <c r="E46" s="187"/>
      <c r="F46" s="196"/>
      <c r="G46" s="196"/>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284</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853</v>
      </c>
      <c r="D47" s="236"/>
      <c r="E47" s="239">
        <v>1</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386</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840</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377</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312" t="s">
        <v>841</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v>1</v>
      </c>
      <c r="AD50" s="32"/>
      <c r="AE50" s="32" t="s">
        <v>377</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6</v>
      </c>
      <c r="B51" s="176" t="s">
        <v>854</v>
      </c>
      <c r="C51" s="202" t="s">
        <v>855</v>
      </c>
      <c r="D51" s="181" t="s">
        <v>498</v>
      </c>
      <c r="E51" s="186">
        <v>1</v>
      </c>
      <c r="F51" s="193"/>
      <c r="G51" s="194">
        <f>ROUND(E51*F51,2)</f>
        <v>0</v>
      </c>
      <c r="H51" s="194">
        <v>21</v>
      </c>
      <c r="I51" s="194">
        <f>G51*(1+H51/100)</f>
        <v>0</v>
      </c>
      <c r="J51" s="194">
        <v>3.5979999999999998E-2</v>
      </c>
      <c r="K51" s="194">
        <f>ROUND(E51*J51,2)</f>
        <v>0.04</v>
      </c>
      <c r="L51" s="194">
        <v>0</v>
      </c>
      <c r="M51" s="194">
        <f>ROUND(E51*L51,2)</f>
        <v>0</v>
      </c>
      <c r="N51" s="195" t="s">
        <v>611</v>
      </c>
      <c r="O51" s="221" t="s">
        <v>281</v>
      </c>
      <c r="P51" s="32"/>
      <c r="Q51" s="32"/>
      <c r="R51" s="32"/>
      <c r="S51" s="32"/>
      <c r="T51" s="32"/>
      <c r="U51" s="32"/>
      <c r="V51" s="32"/>
      <c r="W51" s="32"/>
      <c r="X51" s="32"/>
      <c r="Y51" s="32"/>
      <c r="Z51" s="32"/>
      <c r="AA51" s="32"/>
      <c r="AB51" s="32"/>
      <c r="AC51" s="32"/>
      <c r="AD51" s="32"/>
      <c r="AE51" s="32" t="s">
        <v>384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03" t="s">
        <v>844</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284</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03" t="s">
        <v>845</v>
      </c>
      <c r="D53" s="182"/>
      <c r="E53" s="187"/>
      <c r="F53" s="196"/>
      <c r="G53" s="196"/>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284</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03" t="s">
        <v>846</v>
      </c>
      <c r="D54" s="182"/>
      <c r="E54" s="187"/>
      <c r="F54" s="196"/>
      <c r="G54" s="196"/>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284</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856</v>
      </c>
      <c r="D55" s="236"/>
      <c r="E55" s="239">
        <v>1</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386</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840</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377</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841</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1</v>
      </c>
      <c r="AD58" s="32"/>
      <c r="AE58" s="32" t="s">
        <v>377</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7</v>
      </c>
      <c r="B59" s="176" t="s">
        <v>857</v>
      </c>
      <c r="C59" s="202" t="s">
        <v>858</v>
      </c>
      <c r="D59" s="181" t="s">
        <v>498</v>
      </c>
      <c r="E59" s="186">
        <v>9</v>
      </c>
      <c r="F59" s="193"/>
      <c r="G59" s="194">
        <f>ROUND(E59*F59,2)</f>
        <v>0</v>
      </c>
      <c r="H59" s="194">
        <v>21</v>
      </c>
      <c r="I59" s="194">
        <f>G59*(1+H59/100)</f>
        <v>0</v>
      </c>
      <c r="J59" s="194">
        <v>3.6670000000000001E-2</v>
      </c>
      <c r="K59" s="194">
        <f>ROUND(E59*J59,2)</f>
        <v>0.33</v>
      </c>
      <c r="L59" s="194">
        <v>0</v>
      </c>
      <c r="M59" s="194">
        <f>ROUND(E59*L59,2)</f>
        <v>0</v>
      </c>
      <c r="N59" s="195" t="s">
        <v>611</v>
      </c>
      <c r="O59" s="221" t="s">
        <v>281</v>
      </c>
      <c r="P59" s="32"/>
      <c r="Q59" s="32"/>
      <c r="R59" s="32"/>
      <c r="S59" s="32"/>
      <c r="T59" s="32"/>
      <c r="U59" s="32"/>
      <c r="V59" s="32"/>
      <c r="W59" s="32"/>
      <c r="X59" s="32"/>
      <c r="Y59" s="32"/>
      <c r="Z59" s="32"/>
      <c r="AA59" s="32"/>
      <c r="AB59" s="32"/>
      <c r="AC59" s="32"/>
      <c r="AD59" s="32"/>
      <c r="AE59" s="32" t="s">
        <v>384</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03" t="s">
        <v>844</v>
      </c>
      <c r="D60" s="182"/>
      <c r="E60" s="187"/>
      <c r="F60" s="196"/>
      <c r="G60" s="196"/>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284</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03" t="s">
        <v>845</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284</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03" t="s">
        <v>846</v>
      </c>
      <c r="D62" s="182"/>
      <c r="E62" s="187"/>
      <c r="F62" s="196"/>
      <c r="G62" s="196"/>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284</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859</v>
      </c>
      <c r="D63" s="236"/>
      <c r="E63" s="239">
        <v>9</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386</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840</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377</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312" t="s">
        <v>841</v>
      </c>
      <c r="C66" s="313"/>
      <c r="D66" s="314"/>
      <c r="E66" s="315"/>
      <c r="F66" s="316"/>
      <c r="G66" s="317"/>
      <c r="H66" s="194"/>
      <c r="I66" s="194"/>
      <c r="J66" s="194"/>
      <c r="K66" s="194"/>
      <c r="L66" s="194"/>
      <c r="M66" s="194"/>
      <c r="N66" s="195"/>
      <c r="O66" s="221"/>
      <c r="P66" s="32"/>
      <c r="Q66" s="32"/>
      <c r="R66" s="32"/>
      <c r="S66" s="32"/>
      <c r="T66" s="32"/>
      <c r="U66" s="32"/>
      <c r="V66" s="32"/>
      <c r="W66" s="32"/>
      <c r="X66" s="32"/>
      <c r="Y66" s="32"/>
      <c r="Z66" s="32"/>
      <c r="AA66" s="32"/>
      <c r="AB66" s="32"/>
      <c r="AC66" s="32">
        <v>1</v>
      </c>
      <c r="AD66" s="32"/>
      <c r="AE66" s="32" t="s">
        <v>377</v>
      </c>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8</v>
      </c>
      <c r="B67" s="176" t="s">
        <v>860</v>
      </c>
      <c r="C67" s="202" t="s">
        <v>861</v>
      </c>
      <c r="D67" s="181" t="s">
        <v>498</v>
      </c>
      <c r="E67" s="186">
        <v>6</v>
      </c>
      <c r="F67" s="193"/>
      <c r="G67" s="194">
        <f>ROUND(E67*F67,2)</f>
        <v>0</v>
      </c>
      <c r="H67" s="194">
        <v>21</v>
      </c>
      <c r="I67" s="194">
        <f>G67*(1+H67/100)</f>
        <v>0</v>
      </c>
      <c r="J67" s="194">
        <v>4.5679999999999998E-2</v>
      </c>
      <c r="K67" s="194">
        <f>ROUND(E67*J67,2)</f>
        <v>0.27</v>
      </c>
      <c r="L67" s="194">
        <v>0</v>
      </c>
      <c r="M67" s="194">
        <f>ROUND(E67*L67,2)</f>
        <v>0</v>
      </c>
      <c r="N67" s="195" t="s">
        <v>611</v>
      </c>
      <c r="O67" s="221" t="s">
        <v>281</v>
      </c>
      <c r="P67" s="32"/>
      <c r="Q67" s="32"/>
      <c r="R67" s="32"/>
      <c r="S67" s="32"/>
      <c r="T67" s="32"/>
      <c r="U67" s="32"/>
      <c r="V67" s="32"/>
      <c r="W67" s="32"/>
      <c r="X67" s="32"/>
      <c r="Y67" s="32"/>
      <c r="Z67" s="32"/>
      <c r="AA67" s="32"/>
      <c r="AB67" s="32"/>
      <c r="AC67" s="32"/>
      <c r="AD67" s="32"/>
      <c r="AE67" s="32" t="s">
        <v>384</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03" t="s">
        <v>844</v>
      </c>
      <c r="D68" s="182"/>
      <c r="E68" s="187"/>
      <c r="F68" s="196"/>
      <c r="G68" s="196"/>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284</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03" t="s">
        <v>845</v>
      </c>
      <c r="D69" s="182"/>
      <c r="E69" s="187"/>
      <c r="F69" s="196"/>
      <c r="G69" s="196"/>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284</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03" t="s">
        <v>846</v>
      </c>
      <c r="D70" s="182"/>
      <c r="E70" s="187"/>
      <c r="F70" s="196"/>
      <c r="G70" s="196"/>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284</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3" t="s">
        <v>862</v>
      </c>
      <c r="D71" s="236"/>
      <c r="E71" s="239">
        <v>6</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386</v>
      </c>
      <c r="AF71" s="32">
        <v>0</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840</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v>0</v>
      </c>
      <c r="AD73" s="32"/>
      <c r="AE73" s="32" t="s">
        <v>377</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841</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v>1</v>
      </c>
      <c r="AD74" s="32"/>
      <c r="AE74" s="32" t="s">
        <v>377</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9</v>
      </c>
      <c r="B75" s="176" t="s">
        <v>863</v>
      </c>
      <c r="C75" s="202" t="s">
        <v>864</v>
      </c>
      <c r="D75" s="181" t="s">
        <v>498</v>
      </c>
      <c r="E75" s="186">
        <v>6</v>
      </c>
      <c r="F75" s="193"/>
      <c r="G75" s="194">
        <f>ROUND(E75*F75,2)</f>
        <v>0</v>
      </c>
      <c r="H75" s="194">
        <v>21</v>
      </c>
      <c r="I75" s="194">
        <f>G75*(1+H75/100)</f>
        <v>0</v>
      </c>
      <c r="J75" s="194">
        <v>7.2679999999999995E-2</v>
      </c>
      <c r="K75" s="194">
        <f>ROUND(E75*J75,2)</f>
        <v>0.44</v>
      </c>
      <c r="L75" s="194">
        <v>0</v>
      </c>
      <c r="M75" s="194">
        <f>ROUND(E75*L75,2)</f>
        <v>0</v>
      </c>
      <c r="N75" s="195" t="s">
        <v>611</v>
      </c>
      <c r="O75" s="221" t="s">
        <v>281</v>
      </c>
      <c r="P75" s="32"/>
      <c r="Q75" s="32"/>
      <c r="R75" s="32"/>
      <c r="S75" s="32"/>
      <c r="T75" s="32"/>
      <c r="U75" s="32"/>
      <c r="V75" s="32"/>
      <c r="W75" s="32"/>
      <c r="X75" s="32"/>
      <c r="Y75" s="32"/>
      <c r="Z75" s="32"/>
      <c r="AA75" s="32"/>
      <c r="AB75" s="32"/>
      <c r="AC75" s="32"/>
      <c r="AD75" s="32"/>
      <c r="AE75" s="32" t="s">
        <v>384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03" t="s">
        <v>844</v>
      </c>
      <c r="D76" s="182"/>
      <c r="E76" s="187"/>
      <c r="F76" s="196"/>
      <c r="G76" s="196"/>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284</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03" t="s">
        <v>845</v>
      </c>
      <c r="D77" s="182"/>
      <c r="E77" s="187"/>
      <c r="F77" s="196"/>
      <c r="G77" s="196"/>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284</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03" t="s">
        <v>846</v>
      </c>
      <c r="D78" s="182"/>
      <c r="E78" s="187"/>
      <c r="F78" s="196"/>
      <c r="G78" s="196"/>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284</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865</v>
      </c>
      <c r="D79" s="236"/>
      <c r="E79" s="239">
        <v>6</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386</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840</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0</v>
      </c>
      <c r="AD81" s="32"/>
      <c r="AE81" s="32" t="s">
        <v>377</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841</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1</v>
      </c>
      <c r="AD82" s="32"/>
      <c r="AE82" s="32" t="s">
        <v>377</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10</v>
      </c>
      <c r="B83" s="176" t="s">
        <v>866</v>
      </c>
      <c r="C83" s="202" t="s">
        <v>867</v>
      </c>
      <c r="D83" s="181" t="s">
        <v>498</v>
      </c>
      <c r="E83" s="186">
        <v>3</v>
      </c>
      <c r="F83" s="193"/>
      <c r="G83" s="194">
        <f>ROUND(E83*F83,2)</f>
        <v>0</v>
      </c>
      <c r="H83" s="194">
        <v>21</v>
      </c>
      <c r="I83" s="194">
        <f>G83*(1+H83/100)</f>
        <v>0</v>
      </c>
      <c r="J83" s="194">
        <v>9.0749999999999997E-2</v>
      </c>
      <c r="K83" s="194">
        <f>ROUND(E83*J83,2)</f>
        <v>0.27</v>
      </c>
      <c r="L83" s="194">
        <v>0</v>
      </c>
      <c r="M83" s="194">
        <f>ROUND(E83*L83,2)</f>
        <v>0</v>
      </c>
      <c r="N83" s="195" t="s">
        <v>611</v>
      </c>
      <c r="O83" s="221" t="s">
        <v>281</v>
      </c>
      <c r="P83" s="32"/>
      <c r="Q83" s="32"/>
      <c r="R83" s="32"/>
      <c r="S83" s="32"/>
      <c r="T83" s="32"/>
      <c r="U83" s="32"/>
      <c r="V83" s="32"/>
      <c r="W83" s="32"/>
      <c r="X83" s="32"/>
      <c r="Y83" s="32"/>
      <c r="Z83" s="32"/>
      <c r="AA83" s="32"/>
      <c r="AB83" s="32"/>
      <c r="AC83" s="32"/>
      <c r="AD83" s="32"/>
      <c r="AE83" s="32" t="s">
        <v>384</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03" t="s">
        <v>844</v>
      </c>
      <c r="D84" s="182"/>
      <c r="E84" s="187"/>
      <c r="F84" s="196"/>
      <c r="G84" s="196"/>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284</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03" t="s">
        <v>845</v>
      </c>
      <c r="D85" s="182"/>
      <c r="E85" s="187"/>
      <c r="F85" s="196"/>
      <c r="G85" s="196"/>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284</v>
      </c>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03" t="s">
        <v>846</v>
      </c>
      <c r="D86" s="182"/>
      <c r="E86" s="187"/>
      <c r="F86" s="196"/>
      <c r="G86" s="196"/>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284</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43" t="s">
        <v>868</v>
      </c>
      <c r="D87" s="236"/>
      <c r="E87" s="239">
        <v>3</v>
      </c>
      <c r="F87" s="194"/>
      <c r="G87" s="194"/>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386</v>
      </c>
      <c r="AF87" s="32">
        <v>0</v>
      </c>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840</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0</v>
      </c>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841</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1</v>
      </c>
      <c r="AD90" s="32"/>
      <c r="AE90" s="32" t="s">
        <v>377</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11</v>
      </c>
      <c r="B91" s="176" t="s">
        <v>869</v>
      </c>
      <c r="C91" s="202" t="s">
        <v>870</v>
      </c>
      <c r="D91" s="181" t="s">
        <v>498</v>
      </c>
      <c r="E91" s="186">
        <v>3</v>
      </c>
      <c r="F91" s="193"/>
      <c r="G91" s="194">
        <f>ROUND(E91*F91,2)</f>
        <v>0</v>
      </c>
      <c r="H91" s="194">
        <v>21</v>
      </c>
      <c r="I91" s="194">
        <f>G91*(1+H91/100)</f>
        <v>0</v>
      </c>
      <c r="J91" s="194">
        <v>0.12676000000000001</v>
      </c>
      <c r="K91" s="194">
        <f>ROUND(E91*J91,2)</f>
        <v>0.38</v>
      </c>
      <c r="L91" s="194">
        <v>0</v>
      </c>
      <c r="M91" s="194">
        <f>ROUND(E91*L91,2)</f>
        <v>0</v>
      </c>
      <c r="N91" s="195" t="s">
        <v>611</v>
      </c>
      <c r="O91" s="221" t="s">
        <v>281</v>
      </c>
      <c r="P91" s="32"/>
      <c r="Q91" s="32"/>
      <c r="R91" s="32"/>
      <c r="S91" s="32"/>
      <c r="T91" s="32"/>
      <c r="U91" s="32"/>
      <c r="V91" s="32"/>
      <c r="W91" s="32"/>
      <c r="X91" s="32"/>
      <c r="Y91" s="32"/>
      <c r="Z91" s="32"/>
      <c r="AA91" s="32"/>
      <c r="AB91" s="32"/>
      <c r="AC91" s="32"/>
      <c r="AD91" s="32"/>
      <c r="AE91" s="32" t="s">
        <v>384</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03" t="s">
        <v>844</v>
      </c>
      <c r="D92" s="182"/>
      <c r="E92" s="187"/>
      <c r="F92" s="196"/>
      <c r="G92" s="196"/>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284</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03" t="s">
        <v>845</v>
      </c>
      <c r="D93" s="182"/>
      <c r="E93" s="187"/>
      <c r="F93" s="196"/>
      <c r="G93" s="196"/>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284</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03" t="s">
        <v>846</v>
      </c>
      <c r="D94" s="182"/>
      <c r="E94" s="187"/>
      <c r="F94" s="196"/>
      <c r="G94" s="196"/>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284</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871</v>
      </c>
      <c r="D95" s="236"/>
      <c r="E95" s="239">
        <v>3</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386</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872</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v>0</v>
      </c>
      <c r="AD97" s="32"/>
      <c r="AE97" s="32" t="s">
        <v>377</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873</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379</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12</v>
      </c>
      <c r="B99" s="176" t="s">
        <v>874</v>
      </c>
      <c r="C99" s="202" t="s">
        <v>875</v>
      </c>
      <c r="D99" s="181" t="s">
        <v>610</v>
      </c>
      <c r="E99" s="186">
        <v>5.8935000000000004</v>
      </c>
      <c r="F99" s="193"/>
      <c r="G99" s="194">
        <f>ROUND(E99*F99,2)</f>
        <v>0</v>
      </c>
      <c r="H99" s="194">
        <v>21</v>
      </c>
      <c r="I99" s="194">
        <f>G99*(1+H99/100)</f>
        <v>0</v>
      </c>
      <c r="J99" s="194">
        <v>0.25595000000000001</v>
      </c>
      <c r="K99" s="194">
        <f>ROUND(E99*J99,2)</f>
        <v>1.51</v>
      </c>
      <c r="L99" s="194">
        <v>0</v>
      </c>
      <c r="M99" s="194">
        <f>ROUND(E99*L99,2)</f>
        <v>0</v>
      </c>
      <c r="N99" s="195" t="s">
        <v>876</v>
      </c>
      <c r="O99" s="221" t="s">
        <v>281</v>
      </c>
      <c r="P99" s="32"/>
      <c r="Q99" s="32"/>
      <c r="R99" s="32"/>
      <c r="S99" s="32"/>
      <c r="T99" s="32"/>
      <c r="U99" s="32"/>
      <c r="V99" s="32"/>
      <c r="W99" s="32"/>
      <c r="X99" s="32"/>
      <c r="Y99" s="32"/>
      <c r="Z99" s="32"/>
      <c r="AA99" s="32"/>
      <c r="AB99" s="32"/>
      <c r="AC99" s="32"/>
      <c r="AD99" s="32"/>
      <c r="AE99" s="32" t="s">
        <v>384</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877</v>
      </c>
      <c r="D100" s="236"/>
      <c r="E100" s="239">
        <v>5.8935000000000004</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386</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878</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377</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22.5" outlineLevel="1" x14ac:dyDescent="0.2">
      <c r="A103" s="218"/>
      <c r="B103" s="312" t="s">
        <v>879</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379</v>
      </c>
      <c r="AF103" s="32"/>
      <c r="AG103" s="32"/>
      <c r="AH103" s="32"/>
      <c r="AI103" s="32"/>
      <c r="AJ103" s="32"/>
      <c r="AK103" s="32"/>
      <c r="AL103" s="32"/>
      <c r="AM103" s="32"/>
      <c r="AN103" s="32"/>
      <c r="AO103" s="32"/>
      <c r="AP103" s="32"/>
      <c r="AQ103" s="32"/>
      <c r="AR103" s="32"/>
      <c r="AS103" s="32"/>
      <c r="AT103" s="32"/>
      <c r="AU103" s="32"/>
      <c r="AV103" s="32"/>
      <c r="AW103" s="32"/>
      <c r="AX103" s="32"/>
      <c r="AY103" s="32"/>
      <c r="AZ103" s="235" t="str">
        <f>B103</f>
        <v>jednoduché nebo příčky zděné do svislé dřevěné, cihelné, betonové nebo ocelové konstrukce na jakoukoliv maltu vápenocementovou (MVC) nebo cementovou (MC),</v>
      </c>
      <c r="BA103" s="32"/>
      <c r="BB103" s="32"/>
      <c r="BC103" s="32"/>
      <c r="BD103" s="32"/>
      <c r="BE103" s="32"/>
      <c r="BF103" s="32"/>
      <c r="BG103" s="32"/>
      <c r="BH103" s="32"/>
    </row>
    <row r="104" spans="1:60" outlineLevel="1" x14ac:dyDescent="0.2">
      <c r="A104" s="218"/>
      <c r="B104" s="312" t="s">
        <v>880</v>
      </c>
      <c r="C104" s="313"/>
      <c r="D104" s="314"/>
      <c r="E104" s="315"/>
      <c r="F104" s="316"/>
      <c r="G104" s="317"/>
      <c r="H104" s="194"/>
      <c r="I104" s="194"/>
      <c r="J104" s="194"/>
      <c r="K104" s="194"/>
      <c r="L104" s="194"/>
      <c r="M104" s="194"/>
      <c r="N104" s="195"/>
      <c r="O104" s="221"/>
      <c r="P104" s="32"/>
      <c r="Q104" s="32"/>
      <c r="R104" s="32"/>
      <c r="S104" s="32"/>
      <c r="T104" s="32"/>
      <c r="U104" s="32"/>
      <c r="V104" s="32"/>
      <c r="W104" s="32"/>
      <c r="X104" s="32"/>
      <c r="Y104" s="32"/>
      <c r="Z104" s="32"/>
      <c r="AA104" s="32"/>
      <c r="AB104" s="32"/>
      <c r="AC104" s="32">
        <v>1</v>
      </c>
      <c r="AD104" s="32"/>
      <c r="AE104" s="32" t="s">
        <v>377</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13</v>
      </c>
      <c r="B105" s="176" t="s">
        <v>881</v>
      </c>
      <c r="C105" s="202" t="s">
        <v>882</v>
      </c>
      <c r="D105" s="181" t="s">
        <v>610</v>
      </c>
      <c r="E105" s="186">
        <v>222.20500000000001</v>
      </c>
      <c r="F105" s="193"/>
      <c r="G105" s="194">
        <f>ROUND(E105*F105,2)</f>
        <v>0</v>
      </c>
      <c r="H105" s="194">
        <v>21</v>
      </c>
      <c r="I105" s="194">
        <f>G105*(1+H105/100)</f>
        <v>0</v>
      </c>
      <c r="J105" s="194">
        <v>9.4869999999999996E-2</v>
      </c>
      <c r="K105" s="194">
        <f>ROUND(E105*J105,2)</f>
        <v>21.08</v>
      </c>
      <c r="L105" s="194">
        <v>0</v>
      </c>
      <c r="M105" s="194">
        <f>ROUND(E105*L105,2)</f>
        <v>0</v>
      </c>
      <c r="N105" s="195" t="s">
        <v>611</v>
      </c>
      <c r="O105" s="221" t="s">
        <v>281</v>
      </c>
      <c r="P105" s="32"/>
      <c r="Q105" s="32"/>
      <c r="R105" s="32"/>
      <c r="S105" s="32"/>
      <c r="T105" s="32"/>
      <c r="U105" s="32"/>
      <c r="V105" s="32"/>
      <c r="W105" s="32"/>
      <c r="X105" s="32"/>
      <c r="Y105" s="32"/>
      <c r="Z105" s="32"/>
      <c r="AA105" s="32"/>
      <c r="AB105" s="32"/>
      <c r="AC105" s="32"/>
      <c r="AD105" s="32"/>
      <c r="AE105" s="32" t="s">
        <v>384</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43" t="s">
        <v>883</v>
      </c>
      <c r="D106" s="236"/>
      <c r="E106" s="239">
        <v>145.44499999999999</v>
      </c>
      <c r="F106" s="194"/>
      <c r="G106" s="194"/>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386</v>
      </c>
      <c r="AF106" s="32">
        <v>0</v>
      </c>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884</v>
      </c>
      <c r="D107" s="236"/>
      <c r="E107" s="239">
        <v>79.61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386</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3" t="s">
        <v>885</v>
      </c>
      <c r="D108" s="236"/>
      <c r="E108" s="239">
        <v>14.45</v>
      </c>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386</v>
      </c>
      <c r="AF108" s="32">
        <v>0</v>
      </c>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886</v>
      </c>
      <c r="D109" s="236"/>
      <c r="E109" s="239">
        <v>2.4</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386</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887</v>
      </c>
      <c r="D110" s="236"/>
      <c r="E110" s="239">
        <v>-19.7</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386</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878</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v>0</v>
      </c>
      <c r="AD112" s="32"/>
      <c r="AE112" s="32" t="s">
        <v>377</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ht="22.5" outlineLevel="1" x14ac:dyDescent="0.2">
      <c r="A113" s="218"/>
      <c r="B113" s="312" t="s">
        <v>879</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t="s">
        <v>379</v>
      </c>
      <c r="AF113" s="32"/>
      <c r="AG113" s="32"/>
      <c r="AH113" s="32"/>
      <c r="AI113" s="32"/>
      <c r="AJ113" s="32"/>
      <c r="AK113" s="32"/>
      <c r="AL113" s="32"/>
      <c r="AM113" s="32"/>
      <c r="AN113" s="32"/>
      <c r="AO113" s="32"/>
      <c r="AP113" s="32"/>
      <c r="AQ113" s="32"/>
      <c r="AR113" s="32"/>
      <c r="AS113" s="32"/>
      <c r="AT113" s="32"/>
      <c r="AU113" s="32"/>
      <c r="AV113" s="32"/>
      <c r="AW113" s="32"/>
      <c r="AX113" s="32"/>
      <c r="AY113" s="32"/>
      <c r="AZ113" s="235" t="str">
        <f>B113</f>
        <v>jednoduché nebo příčky zděné do svislé dřevěné, cihelné, betonové nebo ocelové konstrukce na jakoukoliv maltu vápenocementovou (MVC) nebo cementovou (MC),</v>
      </c>
      <c r="BA113" s="32"/>
      <c r="BB113" s="32"/>
      <c r="BC113" s="32"/>
      <c r="BD113" s="32"/>
      <c r="BE113" s="32"/>
      <c r="BF113" s="32"/>
      <c r="BG113" s="32"/>
      <c r="BH113" s="32"/>
    </row>
    <row r="114" spans="1:60" outlineLevel="1" x14ac:dyDescent="0.2">
      <c r="A114" s="218"/>
      <c r="B114" s="312" t="s">
        <v>888</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v>1</v>
      </c>
      <c r="AD114" s="32"/>
      <c r="AE114" s="32" t="s">
        <v>377</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14</v>
      </c>
      <c r="B115" s="176" t="s">
        <v>889</v>
      </c>
      <c r="C115" s="202" t="s">
        <v>890</v>
      </c>
      <c r="D115" s="181" t="s">
        <v>610</v>
      </c>
      <c r="E115" s="186">
        <v>2.4</v>
      </c>
      <c r="F115" s="193"/>
      <c r="G115" s="194">
        <f>ROUND(E115*F115,2)</f>
        <v>0</v>
      </c>
      <c r="H115" s="194">
        <v>21</v>
      </c>
      <c r="I115" s="194">
        <f>G115*(1+H115/100)</f>
        <v>0</v>
      </c>
      <c r="J115" s="194">
        <v>0</v>
      </c>
      <c r="K115" s="194">
        <f>ROUND(E115*J115,2)</f>
        <v>0</v>
      </c>
      <c r="L115" s="194">
        <v>0</v>
      </c>
      <c r="M115" s="194">
        <f>ROUND(E115*L115,2)</f>
        <v>0</v>
      </c>
      <c r="N115" s="195" t="s">
        <v>611</v>
      </c>
      <c r="O115" s="221" t="s">
        <v>281</v>
      </c>
      <c r="P115" s="32"/>
      <c r="Q115" s="32"/>
      <c r="R115" s="32"/>
      <c r="S115" s="32"/>
      <c r="T115" s="32"/>
      <c r="U115" s="32"/>
      <c r="V115" s="32"/>
      <c r="W115" s="32"/>
      <c r="X115" s="32"/>
      <c r="Y115" s="32"/>
      <c r="Z115" s="32"/>
      <c r="AA115" s="32"/>
      <c r="AB115" s="32"/>
      <c r="AC115" s="32"/>
      <c r="AD115" s="32"/>
      <c r="AE115" s="32" t="s">
        <v>384</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3" t="s">
        <v>891</v>
      </c>
      <c r="D116" s="236"/>
      <c r="E116" s="239">
        <v>2.4</v>
      </c>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386</v>
      </c>
      <c r="AF116" s="32">
        <v>0</v>
      </c>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93"/>
      <c r="D117" s="294"/>
      <c r="E117" s="295"/>
      <c r="F117" s="296"/>
      <c r="G117" s="29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x14ac:dyDescent="0.2">
      <c r="A118" s="216" t="s">
        <v>276</v>
      </c>
      <c r="B118" s="175" t="s">
        <v>80</v>
      </c>
      <c r="C118" s="201" t="s">
        <v>81</v>
      </c>
      <c r="D118" s="180"/>
      <c r="E118" s="185"/>
      <c r="F118" s="304">
        <f>SUM(G119:G126)</f>
        <v>0</v>
      </c>
      <c r="G118" s="305"/>
      <c r="H118" s="191"/>
      <c r="I118" s="191">
        <f>SUM(I119:I126)</f>
        <v>0</v>
      </c>
      <c r="J118" s="191"/>
      <c r="K118" s="191">
        <f>SUM(K119:K126)</f>
        <v>283.10000000000002</v>
      </c>
      <c r="L118" s="191"/>
      <c r="M118" s="191">
        <f>SUM(M119:M126)</f>
        <v>0</v>
      </c>
      <c r="N118" s="192"/>
      <c r="O118" s="220"/>
      <c r="AE118" t="s">
        <v>277</v>
      </c>
    </row>
    <row r="119" spans="1:60" outlineLevel="1" x14ac:dyDescent="0.2">
      <c r="A119" s="217">
        <v>15</v>
      </c>
      <c r="B119" s="176" t="s">
        <v>892</v>
      </c>
      <c r="C119" s="202" t="s">
        <v>893</v>
      </c>
      <c r="D119" s="181" t="s">
        <v>382</v>
      </c>
      <c r="E119" s="186">
        <v>35.729999999999997</v>
      </c>
      <c r="F119" s="193"/>
      <c r="G119" s="194">
        <f>ROUND(E119*F119,2)</f>
        <v>0</v>
      </c>
      <c r="H119" s="194">
        <v>21</v>
      </c>
      <c r="I119" s="194">
        <f>G119*(1+H119/100)</f>
        <v>0</v>
      </c>
      <c r="J119" s="194">
        <v>2.4500000000000002</v>
      </c>
      <c r="K119" s="194">
        <f>ROUND(E119*J119,2)</f>
        <v>87.54</v>
      </c>
      <c r="L119" s="194">
        <v>0</v>
      </c>
      <c r="M119" s="194">
        <f>ROUND(E119*L119,2)</f>
        <v>0</v>
      </c>
      <c r="N119" s="195"/>
      <c r="O119" s="221" t="s">
        <v>295</v>
      </c>
      <c r="P119" s="32"/>
      <c r="Q119" s="32"/>
      <c r="R119" s="32"/>
      <c r="S119" s="32"/>
      <c r="T119" s="32"/>
      <c r="U119" s="32"/>
      <c r="V119" s="32"/>
      <c r="W119" s="32"/>
      <c r="X119" s="32"/>
      <c r="Y119" s="32"/>
      <c r="Z119" s="32"/>
      <c r="AA119" s="32"/>
      <c r="AB119" s="32"/>
      <c r="AC119" s="32"/>
      <c r="AD119" s="32"/>
      <c r="AE119" s="32" t="s">
        <v>384</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16</v>
      </c>
      <c r="B121" s="176" t="s">
        <v>894</v>
      </c>
      <c r="C121" s="202" t="s">
        <v>895</v>
      </c>
      <c r="D121" s="181" t="s">
        <v>382</v>
      </c>
      <c r="E121" s="186">
        <v>79.819999999999993</v>
      </c>
      <c r="F121" s="193"/>
      <c r="G121" s="194">
        <f>ROUND(E121*F121,2)</f>
        <v>0</v>
      </c>
      <c r="H121" s="194">
        <v>21</v>
      </c>
      <c r="I121" s="194">
        <f>G121*(1+H121/100)</f>
        <v>0</v>
      </c>
      <c r="J121" s="194">
        <v>2.4500000000000002</v>
      </c>
      <c r="K121" s="194">
        <f>ROUND(E121*J121,2)</f>
        <v>195.56</v>
      </c>
      <c r="L121" s="194">
        <v>0</v>
      </c>
      <c r="M121" s="194">
        <f>ROUND(E121*L121,2)</f>
        <v>0</v>
      </c>
      <c r="N121" s="195"/>
      <c r="O121" s="221" t="s">
        <v>295</v>
      </c>
      <c r="P121" s="32"/>
      <c r="Q121" s="32"/>
      <c r="R121" s="32"/>
      <c r="S121" s="32"/>
      <c r="T121" s="32"/>
      <c r="U121" s="32"/>
      <c r="V121" s="32"/>
      <c r="W121" s="32"/>
      <c r="X121" s="32"/>
      <c r="Y121" s="32"/>
      <c r="Z121" s="32"/>
      <c r="AA121" s="32"/>
      <c r="AB121" s="32"/>
      <c r="AC121" s="32"/>
      <c r="AD121" s="32"/>
      <c r="AE121" s="32" t="s">
        <v>384</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17</v>
      </c>
      <c r="B123" s="176" t="s">
        <v>896</v>
      </c>
      <c r="C123" s="202" t="s">
        <v>897</v>
      </c>
      <c r="D123" s="181" t="s">
        <v>382</v>
      </c>
      <c r="E123" s="186">
        <v>99.11</v>
      </c>
      <c r="F123" s="193"/>
      <c r="G123" s="194">
        <f>ROUND(E123*F123,2)</f>
        <v>0</v>
      </c>
      <c r="H123" s="194">
        <v>21</v>
      </c>
      <c r="I123" s="194">
        <f>G123*(1+H123/100)</f>
        <v>0</v>
      </c>
      <c r="J123" s="194">
        <v>0</v>
      </c>
      <c r="K123" s="194">
        <f>ROUND(E123*J123,2)</f>
        <v>0</v>
      </c>
      <c r="L123" s="194">
        <v>0</v>
      </c>
      <c r="M123" s="194">
        <f>ROUND(E123*L123,2)</f>
        <v>0</v>
      </c>
      <c r="N123" s="195"/>
      <c r="O123" s="221" t="s">
        <v>295</v>
      </c>
      <c r="P123" s="32"/>
      <c r="Q123" s="32"/>
      <c r="R123" s="32"/>
      <c r="S123" s="32"/>
      <c r="T123" s="32"/>
      <c r="U123" s="32"/>
      <c r="V123" s="32"/>
      <c r="W123" s="32"/>
      <c r="X123" s="32"/>
      <c r="Y123" s="32"/>
      <c r="Z123" s="32"/>
      <c r="AA123" s="32"/>
      <c r="AB123" s="32"/>
      <c r="AC123" s="32"/>
      <c r="AD123" s="32"/>
      <c r="AE123" s="32" t="s">
        <v>384</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18</v>
      </c>
      <c r="B125" s="176" t="s">
        <v>898</v>
      </c>
      <c r="C125" s="202" t="s">
        <v>899</v>
      </c>
      <c r="D125" s="181" t="s">
        <v>382</v>
      </c>
      <c r="E125" s="186">
        <v>24.6</v>
      </c>
      <c r="F125" s="193"/>
      <c r="G125" s="194">
        <f>ROUND(E125*F125,2)</f>
        <v>0</v>
      </c>
      <c r="H125" s="194">
        <v>21</v>
      </c>
      <c r="I125" s="194">
        <f>G125*(1+H125/100)</f>
        <v>0</v>
      </c>
      <c r="J125" s="194">
        <v>0</v>
      </c>
      <c r="K125" s="194">
        <f>ROUND(E125*J125,2)</f>
        <v>0</v>
      </c>
      <c r="L125" s="194">
        <v>0</v>
      </c>
      <c r="M125" s="194">
        <f>ROUND(E125*L125,2)</f>
        <v>0</v>
      </c>
      <c r="N125" s="195"/>
      <c r="O125" s="221" t="s">
        <v>295</v>
      </c>
      <c r="P125" s="32"/>
      <c r="Q125" s="32"/>
      <c r="R125" s="32"/>
      <c r="S125" s="32"/>
      <c r="T125" s="32"/>
      <c r="U125" s="32"/>
      <c r="V125" s="32"/>
      <c r="W125" s="32"/>
      <c r="X125" s="32"/>
      <c r="Y125" s="32"/>
      <c r="Z125" s="32"/>
      <c r="AA125" s="32"/>
      <c r="AB125" s="32"/>
      <c r="AC125" s="32"/>
      <c r="AD125" s="32"/>
      <c r="AE125" s="32" t="s">
        <v>384</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276</v>
      </c>
      <c r="B127" s="175" t="s">
        <v>86</v>
      </c>
      <c r="C127" s="201" t="s">
        <v>87</v>
      </c>
      <c r="D127" s="180"/>
      <c r="E127" s="185"/>
      <c r="F127" s="304">
        <f>SUM(G128:G148)</f>
        <v>0</v>
      </c>
      <c r="G127" s="305"/>
      <c r="H127" s="191"/>
      <c r="I127" s="191">
        <f>SUM(I128:I148)</f>
        <v>0</v>
      </c>
      <c r="J127" s="191"/>
      <c r="K127" s="191">
        <f>SUM(K128:K148)</f>
        <v>0</v>
      </c>
      <c r="L127" s="191"/>
      <c r="M127" s="191">
        <f>SUM(M128:M148)</f>
        <v>0</v>
      </c>
      <c r="N127" s="192"/>
      <c r="O127" s="220"/>
      <c r="AE127" t="s">
        <v>277</v>
      </c>
    </row>
    <row r="128" spans="1:60" outlineLevel="1" x14ac:dyDescent="0.2">
      <c r="A128" s="218"/>
      <c r="B128" s="318" t="s">
        <v>900</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377</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901</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379</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19</v>
      </c>
      <c r="B130" s="176" t="s">
        <v>902</v>
      </c>
      <c r="C130" s="202" t="s">
        <v>903</v>
      </c>
      <c r="D130" s="181" t="s">
        <v>610</v>
      </c>
      <c r="E130" s="186">
        <v>1493.2560000000001</v>
      </c>
      <c r="F130" s="193"/>
      <c r="G130" s="194">
        <f>ROUND(E130*F130,2)</f>
        <v>0</v>
      </c>
      <c r="H130" s="194">
        <v>21</v>
      </c>
      <c r="I130" s="194">
        <f>G130*(1+H130/100)</f>
        <v>0</v>
      </c>
      <c r="J130" s="194">
        <v>0</v>
      </c>
      <c r="K130" s="194">
        <f>ROUND(E130*J130,2)</f>
        <v>0</v>
      </c>
      <c r="L130" s="194">
        <v>0</v>
      </c>
      <c r="M130" s="194">
        <f>ROUND(E130*L130,2)</f>
        <v>0</v>
      </c>
      <c r="N130" s="195" t="s">
        <v>631</v>
      </c>
      <c r="O130" s="221" t="s">
        <v>281</v>
      </c>
      <c r="P130" s="32"/>
      <c r="Q130" s="32"/>
      <c r="R130" s="32"/>
      <c r="S130" s="32"/>
      <c r="T130" s="32"/>
      <c r="U130" s="32"/>
      <c r="V130" s="32"/>
      <c r="W130" s="32"/>
      <c r="X130" s="32"/>
      <c r="Y130" s="32"/>
      <c r="Z130" s="32"/>
      <c r="AA130" s="32"/>
      <c r="AB130" s="32"/>
      <c r="AC130" s="32"/>
      <c r="AD130" s="32"/>
      <c r="AE130" s="32" t="s">
        <v>397</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43" t="s">
        <v>904</v>
      </c>
      <c r="D131" s="236"/>
      <c r="E131" s="239">
        <v>1304.6880000000001</v>
      </c>
      <c r="F131" s="194"/>
      <c r="G131" s="194"/>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386</v>
      </c>
      <c r="AF131" s="32">
        <v>0</v>
      </c>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43" t="s">
        <v>905</v>
      </c>
      <c r="D132" s="236"/>
      <c r="E132" s="239">
        <v>-163.995</v>
      </c>
      <c r="F132" s="194"/>
      <c r="G132" s="194"/>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386</v>
      </c>
      <c r="AF132" s="32">
        <v>0</v>
      </c>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906</v>
      </c>
      <c r="D133" s="236"/>
      <c r="E133" s="239">
        <v>-71.55</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386</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907</v>
      </c>
      <c r="D134" s="236"/>
      <c r="E134" s="239">
        <v>-141.375</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386</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3" t="s">
        <v>908</v>
      </c>
      <c r="D135" s="236"/>
      <c r="E135" s="239">
        <v>565.48800000000006</v>
      </c>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386</v>
      </c>
      <c r="AF135" s="32">
        <v>0</v>
      </c>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909</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v>1</v>
      </c>
      <c r="AD137" s="32"/>
      <c r="AE137" s="32" t="s">
        <v>377</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20</v>
      </c>
      <c r="B138" s="176" t="s">
        <v>910</v>
      </c>
      <c r="C138" s="202" t="s">
        <v>911</v>
      </c>
      <c r="D138" s="181" t="s">
        <v>560</v>
      </c>
      <c r="E138" s="186">
        <v>185.5</v>
      </c>
      <c r="F138" s="193"/>
      <c r="G138" s="194">
        <f>ROUND(E138*F138,2)</f>
        <v>0</v>
      </c>
      <c r="H138" s="194">
        <v>21</v>
      </c>
      <c r="I138" s="194">
        <f>G138*(1+H138/100)</f>
        <v>0</v>
      </c>
      <c r="J138" s="194">
        <v>0</v>
      </c>
      <c r="K138" s="194">
        <f>ROUND(E138*J138,2)</f>
        <v>0</v>
      </c>
      <c r="L138" s="194">
        <v>0</v>
      </c>
      <c r="M138" s="194">
        <f>ROUND(E138*L138,2)</f>
        <v>0</v>
      </c>
      <c r="N138" s="195" t="s">
        <v>631</v>
      </c>
      <c r="O138" s="221" t="s">
        <v>281</v>
      </c>
      <c r="P138" s="32"/>
      <c r="Q138" s="32"/>
      <c r="R138" s="32"/>
      <c r="S138" s="32"/>
      <c r="T138" s="32"/>
      <c r="U138" s="32"/>
      <c r="V138" s="32"/>
      <c r="W138" s="32"/>
      <c r="X138" s="32"/>
      <c r="Y138" s="32"/>
      <c r="Z138" s="32"/>
      <c r="AA138" s="32"/>
      <c r="AB138" s="32"/>
      <c r="AC138" s="32"/>
      <c r="AD138" s="32"/>
      <c r="AE138" s="32" t="s">
        <v>397</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3" t="s">
        <v>912</v>
      </c>
      <c r="D139" s="236"/>
      <c r="E139" s="239">
        <v>185.5</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386</v>
      </c>
      <c r="AF139" s="32">
        <v>0</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7">
        <v>21</v>
      </c>
      <c r="B141" s="176" t="s">
        <v>913</v>
      </c>
      <c r="C141" s="202" t="s">
        <v>914</v>
      </c>
      <c r="D141" s="181" t="s">
        <v>560</v>
      </c>
      <c r="E141" s="186">
        <v>185.5</v>
      </c>
      <c r="F141" s="193"/>
      <c r="G141" s="194">
        <f>ROUND(E141*F141,2)</f>
        <v>0</v>
      </c>
      <c r="H141" s="194">
        <v>21</v>
      </c>
      <c r="I141" s="194">
        <f>G141*(1+H141/100)</f>
        <v>0</v>
      </c>
      <c r="J141" s="194">
        <v>0</v>
      </c>
      <c r="K141" s="194">
        <f>ROUND(E141*J141,2)</f>
        <v>0</v>
      </c>
      <c r="L141" s="194">
        <v>0</v>
      </c>
      <c r="M141" s="194">
        <f>ROUND(E141*L141,2)</f>
        <v>0</v>
      </c>
      <c r="N141" s="195"/>
      <c r="O141" s="221" t="s">
        <v>295</v>
      </c>
      <c r="P141" s="32"/>
      <c r="Q141" s="32"/>
      <c r="R141" s="32"/>
      <c r="S141" s="32"/>
      <c r="T141" s="32"/>
      <c r="U141" s="32"/>
      <c r="V141" s="32"/>
      <c r="W141" s="32"/>
      <c r="X141" s="32"/>
      <c r="Y141" s="32"/>
      <c r="Z141" s="32"/>
      <c r="AA141" s="32"/>
      <c r="AB141" s="32"/>
      <c r="AC141" s="32"/>
      <c r="AD141" s="32"/>
      <c r="AE141" s="32" t="s">
        <v>480</v>
      </c>
      <c r="AF141" s="32"/>
      <c r="AG141" s="32"/>
      <c r="AH141" s="32"/>
      <c r="AI141" s="32"/>
      <c r="AJ141" s="32"/>
      <c r="AK141" s="32"/>
      <c r="AL141" s="32"/>
      <c r="AM141" s="32">
        <v>21</v>
      </c>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ht="22.5" outlineLevel="1" x14ac:dyDescent="0.2">
      <c r="A143" s="217">
        <v>22</v>
      </c>
      <c r="B143" s="176" t="s">
        <v>915</v>
      </c>
      <c r="C143" s="202" t="s">
        <v>916</v>
      </c>
      <c r="D143" s="181" t="s">
        <v>610</v>
      </c>
      <c r="E143" s="186">
        <v>1567.9187999999999</v>
      </c>
      <c r="F143" s="193"/>
      <c r="G143" s="194">
        <f>ROUND(E143*F143,2)</f>
        <v>0</v>
      </c>
      <c r="H143" s="194">
        <v>21</v>
      </c>
      <c r="I143" s="194">
        <f>G143*(1+H143/100)</f>
        <v>0</v>
      </c>
      <c r="J143" s="194">
        <v>0</v>
      </c>
      <c r="K143" s="194">
        <f>ROUND(E143*J143,2)</f>
        <v>0</v>
      </c>
      <c r="L143" s="194">
        <v>0</v>
      </c>
      <c r="M143" s="194">
        <f>ROUND(E143*L143,2)</f>
        <v>0</v>
      </c>
      <c r="N143" s="195"/>
      <c r="O143" s="221" t="s">
        <v>295</v>
      </c>
      <c r="P143" s="32"/>
      <c r="Q143" s="32"/>
      <c r="R143" s="32"/>
      <c r="S143" s="32"/>
      <c r="T143" s="32"/>
      <c r="U143" s="32"/>
      <c r="V143" s="32"/>
      <c r="W143" s="32"/>
      <c r="X143" s="32"/>
      <c r="Y143" s="32"/>
      <c r="Z143" s="32"/>
      <c r="AA143" s="32"/>
      <c r="AB143" s="32"/>
      <c r="AC143" s="32"/>
      <c r="AD143" s="32"/>
      <c r="AE143" s="32" t="s">
        <v>799</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03" t="s">
        <v>917</v>
      </c>
      <c r="D144" s="182"/>
      <c r="E144" s="187"/>
      <c r="F144" s="196"/>
      <c r="G144" s="196"/>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284</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03" t="s">
        <v>444</v>
      </c>
      <c r="D145" s="182"/>
      <c r="E145" s="187"/>
      <c r="F145" s="196"/>
      <c r="G145" s="196"/>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284</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03" t="s">
        <v>452</v>
      </c>
      <c r="D146" s="182"/>
      <c r="E146" s="187"/>
      <c r="F146" s="196"/>
      <c r="G146" s="196"/>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284</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918</v>
      </c>
      <c r="D147" s="236"/>
      <c r="E147" s="239">
        <v>1567.9187999999999</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386</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x14ac:dyDescent="0.2">
      <c r="A149" s="216" t="s">
        <v>276</v>
      </c>
      <c r="B149" s="175" t="s">
        <v>90</v>
      </c>
      <c r="C149" s="201" t="s">
        <v>91</v>
      </c>
      <c r="D149" s="180"/>
      <c r="E149" s="185"/>
      <c r="F149" s="304">
        <f>SUM(G150:G173)</f>
        <v>0</v>
      </c>
      <c r="G149" s="305"/>
      <c r="H149" s="191"/>
      <c r="I149" s="191">
        <f>SUM(I150:I173)</f>
        <v>0</v>
      </c>
      <c r="J149" s="191"/>
      <c r="K149" s="191">
        <f>SUM(K150:K173)</f>
        <v>23.57</v>
      </c>
      <c r="L149" s="191"/>
      <c r="M149" s="191">
        <f>SUM(M150:M173)</f>
        <v>0</v>
      </c>
      <c r="N149" s="192"/>
      <c r="O149" s="220"/>
      <c r="AE149" t="s">
        <v>277</v>
      </c>
    </row>
    <row r="150" spans="1:60" outlineLevel="1" x14ac:dyDescent="0.2">
      <c r="A150" s="218"/>
      <c r="B150" s="318" t="s">
        <v>919</v>
      </c>
      <c r="C150" s="319"/>
      <c r="D150" s="320"/>
      <c r="E150" s="321"/>
      <c r="F150" s="322"/>
      <c r="G150" s="323"/>
      <c r="H150" s="194"/>
      <c r="I150" s="194"/>
      <c r="J150" s="194"/>
      <c r="K150" s="194"/>
      <c r="L150" s="194"/>
      <c r="M150" s="194"/>
      <c r="N150" s="195"/>
      <c r="O150" s="221"/>
      <c r="P150" s="32"/>
      <c r="Q150" s="32"/>
      <c r="R150" s="32"/>
      <c r="S150" s="32"/>
      <c r="T150" s="32"/>
      <c r="U150" s="32"/>
      <c r="V150" s="32"/>
      <c r="W150" s="32"/>
      <c r="X150" s="32"/>
      <c r="Y150" s="32"/>
      <c r="Z150" s="32"/>
      <c r="AA150" s="32"/>
      <c r="AB150" s="32"/>
      <c r="AC150" s="32">
        <v>0</v>
      </c>
      <c r="AD150" s="32"/>
      <c r="AE150" s="32" t="s">
        <v>377</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23</v>
      </c>
      <c r="B151" s="176" t="s">
        <v>920</v>
      </c>
      <c r="C151" s="202" t="s">
        <v>609</v>
      </c>
      <c r="D151" s="181" t="s">
        <v>610</v>
      </c>
      <c r="E151" s="186">
        <v>109.76775000000001</v>
      </c>
      <c r="F151" s="193"/>
      <c r="G151" s="194">
        <f>ROUND(E151*F151,2)</f>
        <v>0</v>
      </c>
      <c r="H151" s="194">
        <v>21</v>
      </c>
      <c r="I151" s="194">
        <f>G151*(1+H151/100)</f>
        <v>0</v>
      </c>
      <c r="J151" s="194">
        <v>7.8200000000000006E-3</v>
      </c>
      <c r="K151" s="194">
        <f>ROUND(E151*J151,2)</f>
        <v>0.86</v>
      </c>
      <c r="L151" s="194">
        <v>0</v>
      </c>
      <c r="M151" s="194">
        <f>ROUND(E151*L151,2)</f>
        <v>0</v>
      </c>
      <c r="N151" s="195" t="s">
        <v>611</v>
      </c>
      <c r="O151" s="221" t="s">
        <v>281</v>
      </c>
      <c r="P151" s="32"/>
      <c r="Q151" s="32"/>
      <c r="R151" s="32"/>
      <c r="S151" s="32"/>
      <c r="T151" s="32"/>
      <c r="U151" s="32"/>
      <c r="V151" s="32"/>
      <c r="W151" s="32"/>
      <c r="X151" s="32"/>
      <c r="Y151" s="32"/>
      <c r="Z151" s="32"/>
      <c r="AA151" s="32"/>
      <c r="AB151" s="32"/>
      <c r="AC151" s="32"/>
      <c r="AD151" s="32"/>
      <c r="AE151" s="32" t="s">
        <v>384</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3" t="s">
        <v>921</v>
      </c>
      <c r="D152" s="236"/>
      <c r="E152" s="239">
        <v>4.8</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386</v>
      </c>
      <c r="AF152" s="32">
        <v>0</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3" t="s">
        <v>922</v>
      </c>
      <c r="D153" s="236"/>
      <c r="E153" s="239">
        <v>75.114000000000004</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386</v>
      </c>
      <c r="AF153" s="32">
        <v>0</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43" t="s">
        <v>923</v>
      </c>
      <c r="D154" s="236"/>
      <c r="E154" s="239">
        <v>2.1875</v>
      </c>
      <c r="F154" s="194"/>
      <c r="G154" s="194"/>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t="s">
        <v>386</v>
      </c>
      <c r="AF154" s="32">
        <v>0</v>
      </c>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43" t="s">
        <v>924</v>
      </c>
      <c r="D155" s="236"/>
      <c r="E155" s="239">
        <v>16.6875</v>
      </c>
      <c r="F155" s="194"/>
      <c r="G155" s="194"/>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t="s">
        <v>386</v>
      </c>
      <c r="AF155" s="32">
        <v>0</v>
      </c>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3" t="s">
        <v>925</v>
      </c>
      <c r="D156" s="236"/>
      <c r="E156" s="239">
        <v>8.21875</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386</v>
      </c>
      <c r="AF156" s="32">
        <v>0</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43" t="s">
        <v>926</v>
      </c>
      <c r="D157" s="236"/>
      <c r="E157" s="239">
        <v>2.76</v>
      </c>
      <c r="F157" s="194"/>
      <c r="G157" s="194"/>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386</v>
      </c>
      <c r="AF157" s="32">
        <v>0</v>
      </c>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93"/>
      <c r="D158" s="294"/>
      <c r="E158" s="295"/>
      <c r="F158" s="296"/>
      <c r="G158" s="297"/>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7">
        <v>24</v>
      </c>
      <c r="B159" s="176" t="s">
        <v>927</v>
      </c>
      <c r="C159" s="202" t="s">
        <v>619</v>
      </c>
      <c r="D159" s="181" t="s">
        <v>610</v>
      </c>
      <c r="E159" s="186">
        <v>109.76775000000001</v>
      </c>
      <c r="F159" s="193"/>
      <c r="G159" s="194">
        <f>ROUND(E159*F159,2)</f>
        <v>0</v>
      </c>
      <c r="H159" s="194">
        <v>21</v>
      </c>
      <c r="I159" s="194">
        <f>G159*(1+H159/100)</f>
        <v>0</v>
      </c>
      <c r="J159" s="194">
        <v>0</v>
      </c>
      <c r="K159" s="194">
        <f>ROUND(E159*J159,2)</f>
        <v>0</v>
      </c>
      <c r="L159" s="194">
        <v>0</v>
      </c>
      <c r="M159" s="194">
        <f>ROUND(E159*L159,2)</f>
        <v>0</v>
      </c>
      <c r="N159" s="195" t="s">
        <v>611</v>
      </c>
      <c r="O159" s="221" t="s">
        <v>281</v>
      </c>
      <c r="P159" s="32"/>
      <c r="Q159" s="32"/>
      <c r="R159" s="32"/>
      <c r="S159" s="32"/>
      <c r="T159" s="32"/>
      <c r="U159" s="32"/>
      <c r="V159" s="32"/>
      <c r="W159" s="32"/>
      <c r="X159" s="32"/>
      <c r="Y159" s="32"/>
      <c r="Z159" s="32"/>
      <c r="AA159" s="32"/>
      <c r="AB159" s="32"/>
      <c r="AC159" s="32"/>
      <c r="AD159" s="32"/>
      <c r="AE159" s="32" t="s">
        <v>384</v>
      </c>
      <c r="AF159" s="32"/>
      <c r="AG159" s="32"/>
      <c r="AH159" s="32"/>
      <c r="AI159" s="32"/>
      <c r="AJ159" s="32"/>
      <c r="AK159" s="32"/>
      <c r="AL159" s="32"/>
      <c r="AM159" s="32">
        <v>21</v>
      </c>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7">
        <v>25</v>
      </c>
      <c r="B161" s="176" t="s">
        <v>928</v>
      </c>
      <c r="C161" s="202" t="s">
        <v>720</v>
      </c>
      <c r="D161" s="181" t="s">
        <v>382</v>
      </c>
      <c r="E161" s="186">
        <v>8.5206300000000006</v>
      </c>
      <c r="F161" s="193"/>
      <c r="G161" s="194">
        <f>ROUND(E161*F161,2)</f>
        <v>0</v>
      </c>
      <c r="H161" s="194">
        <v>21</v>
      </c>
      <c r="I161" s="194">
        <f>G161*(1+H161/100)</f>
        <v>0</v>
      </c>
      <c r="J161" s="194">
        <v>2.5251100000000002</v>
      </c>
      <c r="K161" s="194">
        <f>ROUND(E161*J161,2)</f>
        <v>21.52</v>
      </c>
      <c r="L161" s="194">
        <v>0</v>
      </c>
      <c r="M161" s="194">
        <f>ROUND(E161*L161,2)</f>
        <v>0</v>
      </c>
      <c r="N161" s="195"/>
      <c r="O161" s="221" t="s">
        <v>281</v>
      </c>
      <c r="P161" s="32"/>
      <c r="Q161" s="32"/>
      <c r="R161" s="32"/>
      <c r="S161" s="32"/>
      <c r="T161" s="32"/>
      <c r="U161" s="32"/>
      <c r="V161" s="32"/>
      <c r="W161" s="32"/>
      <c r="X161" s="32"/>
      <c r="Y161" s="32"/>
      <c r="Z161" s="32"/>
      <c r="AA161" s="32"/>
      <c r="AB161" s="32"/>
      <c r="AC161" s="32"/>
      <c r="AD161" s="32"/>
      <c r="AE161" s="32" t="s">
        <v>384</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3" t="s">
        <v>929</v>
      </c>
      <c r="D162" s="236"/>
      <c r="E162" s="239">
        <v>0.6</v>
      </c>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t="s">
        <v>386</v>
      </c>
      <c r="AF162" s="32">
        <v>0</v>
      </c>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43" t="s">
        <v>930</v>
      </c>
      <c r="D163" s="236"/>
      <c r="E163" s="239">
        <v>5.2162499999999996</v>
      </c>
      <c r="F163" s="194"/>
      <c r="G163" s="194"/>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386</v>
      </c>
      <c r="AF163" s="32">
        <v>0</v>
      </c>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931</v>
      </c>
      <c r="D164" s="236"/>
      <c r="E164" s="239">
        <v>0.27344000000000002</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386</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43" t="s">
        <v>932</v>
      </c>
      <c r="D165" s="236"/>
      <c r="E165" s="239">
        <v>2.0859399999999999</v>
      </c>
      <c r="F165" s="194"/>
      <c r="G165" s="194"/>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t="s">
        <v>386</v>
      </c>
      <c r="AF165" s="32">
        <v>0</v>
      </c>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43" t="s">
        <v>933</v>
      </c>
      <c r="D166" s="236"/>
      <c r="E166" s="239">
        <v>0.34499999999999997</v>
      </c>
      <c r="F166" s="194"/>
      <c r="G166" s="194"/>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t="s">
        <v>386</v>
      </c>
      <c r="AF166" s="32">
        <v>0</v>
      </c>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26</v>
      </c>
      <c r="B168" s="176" t="s">
        <v>934</v>
      </c>
      <c r="C168" s="202" t="s">
        <v>715</v>
      </c>
      <c r="D168" s="181" t="s">
        <v>478</v>
      </c>
      <c r="E168" s="186">
        <v>1.1716500000000001</v>
      </c>
      <c r="F168" s="193"/>
      <c r="G168" s="194">
        <f>ROUND(E168*F168,2)</f>
        <v>0</v>
      </c>
      <c r="H168" s="194">
        <v>21</v>
      </c>
      <c r="I168" s="194">
        <f>G168*(1+H168/100)</f>
        <v>0</v>
      </c>
      <c r="J168" s="194">
        <v>1.0166500000000001</v>
      </c>
      <c r="K168" s="194">
        <f>ROUND(E168*J168,2)</f>
        <v>1.19</v>
      </c>
      <c r="L168" s="194">
        <v>0</v>
      </c>
      <c r="M168" s="194">
        <f>ROUND(E168*L168,2)</f>
        <v>0</v>
      </c>
      <c r="N168" s="195"/>
      <c r="O168" s="221" t="s">
        <v>281</v>
      </c>
      <c r="P168" s="32"/>
      <c r="Q168" s="32"/>
      <c r="R168" s="32"/>
      <c r="S168" s="32"/>
      <c r="T168" s="32"/>
      <c r="U168" s="32"/>
      <c r="V168" s="32"/>
      <c r="W168" s="32"/>
      <c r="X168" s="32"/>
      <c r="Y168" s="32"/>
      <c r="Z168" s="32"/>
      <c r="AA168" s="32"/>
      <c r="AB168" s="32"/>
      <c r="AC168" s="32"/>
      <c r="AD168" s="32"/>
      <c r="AE168" s="32" t="s">
        <v>384</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43" t="s">
        <v>935</v>
      </c>
      <c r="D169" s="236"/>
      <c r="E169" s="239">
        <v>1.1716500000000001</v>
      </c>
      <c r="F169" s="194"/>
      <c r="G169" s="194"/>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386</v>
      </c>
      <c r="AF169" s="32">
        <v>0</v>
      </c>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93"/>
      <c r="D170" s="294"/>
      <c r="E170" s="295"/>
      <c r="F170" s="296"/>
      <c r="G170" s="297"/>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7">
        <v>27</v>
      </c>
      <c r="B171" s="176" t="s">
        <v>936</v>
      </c>
      <c r="C171" s="202" t="s">
        <v>937</v>
      </c>
      <c r="D171" s="181" t="s">
        <v>382</v>
      </c>
      <c r="E171" s="186">
        <v>0.34375</v>
      </c>
      <c r="F171" s="193"/>
      <c r="G171" s="194">
        <f>ROUND(E171*F171,2)</f>
        <v>0</v>
      </c>
      <c r="H171" s="194">
        <v>21</v>
      </c>
      <c r="I171" s="194">
        <f>G171*(1+H171/100)</f>
        <v>0</v>
      </c>
      <c r="J171" s="194">
        <v>0</v>
      </c>
      <c r="K171" s="194">
        <f>ROUND(E171*J171,2)</f>
        <v>0</v>
      </c>
      <c r="L171" s="194">
        <v>0</v>
      </c>
      <c r="M171" s="194">
        <f>ROUND(E171*L171,2)</f>
        <v>0</v>
      </c>
      <c r="N171" s="195"/>
      <c r="O171" s="221" t="s">
        <v>295</v>
      </c>
      <c r="P171" s="32"/>
      <c r="Q171" s="32"/>
      <c r="R171" s="32"/>
      <c r="S171" s="32"/>
      <c r="T171" s="32"/>
      <c r="U171" s="32"/>
      <c r="V171" s="32"/>
      <c r="W171" s="32"/>
      <c r="X171" s="32"/>
      <c r="Y171" s="32"/>
      <c r="Z171" s="32"/>
      <c r="AA171" s="32"/>
      <c r="AB171" s="32"/>
      <c r="AC171" s="32"/>
      <c r="AD171" s="32"/>
      <c r="AE171" s="32" t="s">
        <v>643</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43" t="s">
        <v>938</v>
      </c>
      <c r="D172" s="236"/>
      <c r="E172" s="239">
        <v>0.34375</v>
      </c>
      <c r="F172" s="194"/>
      <c r="G172" s="194"/>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t="s">
        <v>386</v>
      </c>
      <c r="AF172" s="32">
        <v>0</v>
      </c>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x14ac:dyDescent="0.2">
      <c r="A174" s="216" t="s">
        <v>276</v>
      </c>
      <c r="B174" s="175" t="s">
        <v>106</v>
      </c>
      <c r="C174" s="201" t="s">
        <v>107</v>
      </c>
      <c r="D174" s="180"/>
      <c r="E174" s="185"/>
      <c r="F174" s="304">
        <f>SUM(G175:G193)</f>
        <v>0</v>
      </c>
      <c r="G174" s="305"/>
      <c r="H174" s="191"/>
      <c r="I174" s="191">
        <f>SUM(I175:I193)</f>
        <v>0</v>
      </c>
      <c r="J174" s="191"/>
      <c r="K174" s="191">
        <f>SUM(K175:K193)</f>
        <v>29.07</v>
      </c>
      <c r="L174" s="191"/>
      <c r="M174" s="191">
        <f>SUM(M175:M193)</f>
        <v>0</v>
      </c>
      <c r="N174" s="192"/>
      <c r="O174" s="220"/>
      <c r="AE174" t="s">
        <v>277</v>
      </c>
    </row>
    <row r="175" spans="1:60" outlineLevel="1" x14ac:dyDescent="0.2">
      <c r="A175" s="218"/>
      <c r="B175" s="318" t="s">
        <v>939</v>
      </c>
      <c r="C175" s="319"/>
      <c r="D175" s="320"/>
      <c r="E175" s="321"/>
      <c r="F175" s="322"/>
      <c r="G175" s="323"/>
      <c r="H175" s="194"/>
      <c r="I175" s="194"/>
      <c r="J175" s="194"/>
      <c r="K175" s="194"/>
      <c r="L175" s="194"/>
      <c r="M175" s="194"/>
      <c r="N175" s="195"/>
      <c r="O175" s="221"/>
      <c r="P175" s="32"/>
      <c r="Q175" s="32"/>
      <c r="R175" s="32"/>
      <c r="S175" s="32"/>
      <c r="T175" s="32"/>
      <c r="U175" s="32"/>
      <c r="V175" s="32"/>
      <c r="W175" s="32"/>
      <c r="X175" s="32"/>
      <c r="Y175" s="32"/>
      <c r="Z175" s="32"/>
      <c r="AA175" s="32"/>
      <c r="AB175" s="32"/>
      <c r="AC175" s="32">
        <v>0</v>
      </c>
      <c r="AD175" s="32"/>
      <c r="AE175" s="32" t="s">
        <v>377</v>
      </c>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28</v>
      </c>
      <c r="B176" s="176" t="s">
        <v>940</v>
      </c>
      <c r="C176" s="202" t="s">
        <v>941</v>
      </c>
      <c r="D176" s="181" t="s">
        <v>610</v>
      </c>
      <c r="E176" s="186">
        <v>609.86057000000005</v>
      </c>
      <c r="F176" s="193"/>
      <c r="G176" s="194">
        <f>ROUND(E176*F176,2)</f>
        <v>0</v>
      </c>
      <c r="H176" s="194">
        <v>21</v>
      </c>
      <c r="I176" s="194">
        <f>G176*(1+H176/100)</f>
        <v>0</v>
      </c>
      <c r="J176" s="194">
        <v>4.7660000000000001E-2</v>
      </c>
      <c r="K176" s="194">
        <f>ROUND(E176*J176,2)</f>
        <v>29.07</v>
      </c>
      <c r="L176" s="194">
        <v>0</v>
      </c>
      <c r="M176" s="194">
        <f>ROUND(E176*L176,2)</f>
        <v>0</v>
      </c>
      <c r="N176" s="195" t="s">
        <v>611</v>
      </c>
      <c r="O176" s="221" t="s">
        <v>281</v>
      </c>
      <c r="P176" s="32"/>
      <c r="Q176" s="32"/>
      <c r="R176" s="32"/>
      <c r="S176" s="32"/>
      <c r="T176" s="32"/>
      <c r="U176" s="32"/>
      <c r="V176" s="32"/>
      <c r="W176" s="32"/>
      <c r="X176" s="32"/>
      <c r="Y176" s="32"/>
      <c r="Z176" s="32"/>
      <c r="AA176" s="32"/>
      <c r="AB176" s="32"/>
      <c r="AC176" s="32"/>
      <c r="AD176" s="32"/>
      <c r="AE176" s="32" t="s">
        <v>786</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43" t="s">
        <v>942</v>
      </c>
      <c r="D177" s="236"/>
      <c r="E177" s="239">
        <v>121.91500000000001</v>
      </c>
      <c r="F177" s="194"/>
      <c r="G177" s="194"/>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386</v>
      </c>
      <c r="AF177" s="32">
        <v>0</v>
      </c>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43" t="s">
        <v>943</v>
      </c>
      <c r="D178" s="236"/>
      <c r="E178" s="239">
        <v>87.32</v>
      </c>
      <c r="F178" s="194"/>
      <c r="G178" s="194"/>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386</v>
      </c>
      <c r="AF178" s="32">
        <v>0</v>
      </c>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43" t="s">
        <v>944</v>
      </c>
      <c r="D179" s="236"/>
      <c r="E179" s="239">
        <v>78.625</v>
      </c>
      <c r="F179" s="194"/>
      <c r="G179" s="194"/>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386</v>
      </c>
      <c r="AF179" s="32">
        <v>0</v>
      </c>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945</v>
      </c>
      <c r="D180" s="236"/>
      <c r="E180" s="239">
        <v>127.28</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386</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43" t="s">
        <v>946</v>
      </c>
      <c r="D181" s="236"/>
      <c r="E181" s="239">
        <v>80.474999999999994</v>
      </c>
      <c r="F181" s="194"/>
      <c r="G181" s="194"/>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386</v>
      </c>
      <c r="AF181" s="32">
        <v>0</v>
      </c>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43" t="s">
        <v>947</v>
      </c>
      <c r="D182" s="236"/>
      <c r="E182" s="239">
        <v>1.68188</v>
      </c>
      <c r="F182" s="194"/>
      <c r="G182" s="194"/>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386</v>
      </c>
      <c r="AF182" s="32">
        <v>0</v>
      </c>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43" t="s">
        <v>948</v>
      </c>
      <c r="D183" s="236"/>
      <c r="E183" s="239">
        <v>85.507000000000005</v>
      </c>
      <c r="F183" s="194"/>
      <c r="G183" s="194"/>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386</v>
      </c>
      <c r="AF183" s="32">
        <v>0</v>
      </c>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43" t="s">
        <v>949</v>
      </c>
      <c r="D184" s="236"/>
      <c r="E184" s="239">
        <v>94.313000000000002</v>
      </c>
      <c r="F184" s="194"/>
      <c r="G184" s="194"/>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t="s">
        <v>386</v>
      </c>
      <c r="AF184" s="32">
        <v>0</v>
      </c>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43" t="s">
        <v>950</v>
      </c>
      <c r="D185" s="236"/>
      <c r="E185" s="239">
        <v>80.474999999999994</v>
      </c>
      <c r="F185" s="194"/>
      <c r="G185" s="194"/>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386</v>
      </c>
      <c r="AF185" s="32">
        <v>0</v>
      </c>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43" t="s">
        <v>951</v>
      </c>
      <c r="D186" s="236"/>
      <c r="E186" s="239">
        <v>32.375</v>
      </c>
      <c r="F186" s="194"/>
      <c r="G186" s="194"/>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t="s">
        <v>386</v>
      </c>
      <c r="AF186" s="32">
        <v>0</v>
      </c>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43" t="s">
        <v>952</v>
      </c>
      <c r="D187" s="236"/>
      <c r="E187" s="239">
        <v>42.55</v>
      </c>
      <c r="F187" s="194"/>
      <c r="G187" s="194"/>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t="s">
        <v>386</v>
      </c>
      <c r="AF187" s="32">
        <v>0</v>
      </c>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43" t="s">
        <v>953</v>
      </c>
      <c r="D188" s="236"/>
      <c r="E188" s="239">
        <v>24.05</v>
      </c>
      <c r="F188" s="194"/>
      <c r="G188" s="194"/>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386</v>
      </c>
      <c r="AF188" s="32">
        <v>0</v>
      </c>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43" t="s">
        <v>954</v>
      </c>
      <c r="D189" s="236"/>
      <c r="E189" s="239">
        <v>-134.22999999999999</v>
      </c>
      <c r="F189" s="194"/>
      <c r="G189" s="194"/>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t="s">
        <v>386</v>
      </c>
      <c r="AF189" s="32">
        <v>0</v>
      </c>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43" t="s">
        <v>955</v>
      </c>
      <c r="D190" s="236"/>
      <c r="E190" s="239">
        <v>-54</v>
      </c>
      <c r="F190" s="194"/>
      <c r="G190" s="194"/>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t="s">
        <v>386</v>
      </c>
      <c r="AF190" s="32">
        <v>0</v>
      </c>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43" t="s">
        <v>956</v>
      </c>
      <c r="D191" s="236"/>
      <c r="E191" s="239">
        <v>-56.601300000000002</v>
      </c>
      <c r="F191" s="194"/>
      <c r="G191" s="194"/>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t="s">
        <v>386</v>
      </c>
      <c r="AF191" s="32">
        <v>0</v>
      </c>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43" t="s">
        <v>957</v>
      </c>
      <c r="D192" s="236"/>
      <c r="E192" s="239">
        <v>-1.875</v>
      </c>
      <c r="F192" s="194"/>
      <c r="G192" s="194"/>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386</v>
      </c>
      <c r="AF192" s="32">
        <v>0</v>
      </c>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x14ac:dyDescent="0.2">
      <c r="A194" s="216" t="s">
        <v>276</v>
      </c>
      <c r="B194" s="175" t="s">
        <v>108</v>
      </c>
      <c r="C194" s="201" t="s">
        <v>109</v>
      </c>
      <c r="D194" s="180"/>
      <c r="E194" s="185"/>
      <c r="F194" s="304">
        <f>SUM(G195:G249)</f>
        <v>0</v>
      </c>
      <c r="G194" s="305"/>
      <c r="H194" s="191"/>
      <c r="I194" s="191">
        <f>SUM(I195:I249)</f>
        <v>0</v>
      </c>
      <c r="J194" s="191"/>
      <c r="K194" s="191">
        <f>SUM(K195:K249)</f>
        <v>10.7</v>
      </c>
      <c r="L194" s="191"/>
      <c r="M194" s="191">
        <f>SUM(M195:M249)</f>
        <v>0</v>
      </c>
      <c r="N194" s="192"/>
      <c r="O194" s="220"/>
      <c r="AE194" t="s">
        <v>277</v>
      </c>
    </row>
    <row r="195" spans="1:60" outlineLevel="1" x14ac:dyDescent="0.2">
      <c r="A195" s="218"/>
      <c r="B195" s="318" t="s">
        <v>958</v>
      </c>
      <c r="C195" s="319"/>
      <c r="D195" s="320"/>
      <c r="E195" s="321"/>
      <c r="F195" s="322"/>
      <c r="G195" s="323"/>
      <c r="H195" s="194"/>
      <c r="I195" s="194"/>
      <c r="J195" s="194"/>
      <c r="K195" s="194"/>
      <c r="L195" s="194"/>
      <c r="M195" s="194"/>
      <c r="N195" s="195"/>
      <c r="O195" s="221"/>
      <c r="P195" s="32"/>
      <c r="Q195" s="32"/>
      <c r="R195" s="32"/>
      <c r="S195" s="32"/>
      <c r="T195" s="32"/>
      <c r="U195" s="32"/>
      <c r="V195" s="32"/>
      <c r="W195" s="32"/>
      <c r="X195" s="32"/>
      <c r="Y195" s="32"/>
      <c r="Z195" s="32"/>
      <c r="AA195" s="32"/>
      <c r="AB195" s="32"/>
      <c r="AC195" s="32">
        <v>0</v>
      </c>
      <c r="AD195" s="32"/>
      <c r="AE195" s="32" t="s">
        <v>377</v>
      </c>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ht="22.5" outlineLevel="1" x14ac:dyDescent="0.2">
      <c r="A196" s="218"/>
      <c r="B196" s="312" t="s">
        <v>959</v>
      </c>
      <c r="C196" s="313"/>
      <c r="D196" s="314"/>
      <c r="E196" s="315"/>
      <c r="F196" s="316"/>
      <c r="G196" s="31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t="s">
        <v>379</v>
      </c>
      <c r="AF196" s="32"/>
      <c r="AG196" s="32"/>
      <c r="AH196" s="32"/>
      <c r="AI196" s="32"/>
      <c r="AJ196" s="32"/>
      <c r="AK196" s="32"/>
      <c r="AL196" s="32"/>
      <c r="AM196" s="32"/>
      <c r="AN196" s="32"/>
      <c r="AO196" s="32"/>
      <c r="AP196" s="32"/>
      <c r="AQ196" s="32"/>
      <c r="AR196" s="32"/>
      <c r="AS196" s="32"/>
      <c r="AT196" s="32"/>
      <c r="AU196" s="32"/>
      <c r="AV196" s="32"/>
      <c r="AW196" s="32"/>
      <c r="AX196" s="32"/>
      <c r="AY196" s="32"/>
      <c r="AZ196" s="235" t="str">
        <f>B196</f>
        <v>s rámy a zárubněmi, zábradlí, předmětů oplechování apod., které se zřizují ještě před úpravami povrchu, před jejich znečištěním při úpravách povrchu nástřikem plastických (lepivých) maltovin</v>
      </c>
      <c r="BA196" s="32"/>
      <c r="BB196" s="32"/>
      <c r="BC196" s="32"/>
      <c r="BD196" s="32"/>
      <c r="BE196" s="32"/>
      <c r="BF196" s="32"/>
      <c r="BG196" s="32"/>
      <c r="BH196" s="32"/>
    </row>
    <row r="197" spans="1:60" outlineLevel="1" x14ac:dyDescent="0.2">
      <c r="A197" s="217">
        <v>29</v>
      </c>
      <c r="B197" s="176" t="s">
        <v>960</v>
      </c>
      <c r="C197" s="202" t="s">
        <v>961</v>
      </c>
      <c r="D197" s="181" t="s">
        <v>610</v>
      </c>
      <c r="E197" s="186">
        <v>53.945050000000002</v>
      </c>
      <c r="F197" s="193"/>
      <c r="G197" s="194">
        <f>ROUND(E197*F197,2)</f>
        <v>0</v>
      </c>
      <c r="H197" s="194">
        <v>21</v>
      </c>
      <c r="I197" s="194">
        <f>G197*(1+H197/100)</f>
        <v>0</v>
      </c>
      <c r="J197" s="194">
        <v>4.0000000000000003E-5</v>
      </c>
      <c r="K197" s="194">
        <f>ROUND(E197*J197,2)</f>
        <v>0</v>
      </c>
      <c r="L197" s="194">
        <v>0</v>
      </c>
      <c r="M197" s="194">
        <f>ROUND(E197*L197,2)</f>
        <v>0</v>
      </c>
      <c r="N197" s="195" t="s">
        <v>611</v>
      </c>
      <c r="O197" s="221" t="s">
        <v>281</v>
      </c>
      <c r="P197" s="32"/>
      <c r="Q197" s="32"/>
      <c r="R197" s="32"/>
      <c r="S197" s="32"/>
      <c r="T197" s="32"/>
      <c r="U197" s="32"/>
      <c r="V197" s="32"/>
      <c r="W197" s="32"/>
      <c r="X197" s="32"/>
      <c r="Y197" s="32"/>
      <c r="Z197" s="32"/>
      <c r="AA197" s="32"/>
      <c r="AB197" s="32"/>
      <c r="AC197" s="32"/>
      <c r="AD197" s="32"/>
      <c r="AE197" s="32" t="s">
        <v>384</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43" t="s">
        <v>962</v>
      </c>
      <c r="D198" s="236"/>
      <c r="E198" s="239">
        <v>42.186250000000001</v>
      </c>
      <c r="F198" s="194"/>
      <c r="G198" s="194"/>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t="s">
        <v>386</v>
      </c>
      <c r="AF198" s="32">
        <v>0</v>
      </c>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43" t="s">
        <v>963</v>
      </c>
      <c r="D199" s="236"/>
      <c r="E199" s="239">
        <v>1.875</v>
      </c>
      <c r="F199" s="194"/>
      <c r="G199" s="194"/>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t="s">
        <v>386</v>
      </c>
      <c r="AF199" s="32">
        <v>0</v>
      </c>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43" t="s">
        <v>964</v>
      </c>
      <c r="D200" s="236"/>
      <c r="E200" s="239">
        <v>9.8838000000000008</v>
      </c>
      <c r="F200" s="194"/>
      <c r="G200" s="194"/>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t="s">
        <v>386</v>
      </c>
      <c r="AF200" s="32">
        <v>0</v>
      </c>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965</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v>0</v>
      </c>
      <c r="AD202" s="32"/>
      <c r="AE202" s="32" t="s">
        <v>377</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30</v>
      </c>
      <c r="B203" s="176" t="s">
        <v>966</v>
      </c>
      <c r="C203" s="202" t="s">
        <v>967</v>
      </c>
      <c r="D203" s="181" t="s">
        <v>560</v>
      </c>
      <c r="E203" s="186">
        <v>9.5</v>
      </c>
      <c r="F203" s="193"/>
      <c r="G203" s="194">
        <f>ROUND(E203*F203,2)</f>
        <v>0</v>
      </c>
      <c r="H203" s="194">
        <v>21</v>
      </c>
      <c r="I203" s="194">
        <f>G203*(1+H203/100)</f>
        <v>0</v>
      </c>
      <c r="J203" s="194">
        <v>4.4000000000000002E-4</v>
      </c>
      <c r="K203" s="194">
        <f>ROUND(E203*J203,2)</f>
        <v>0</v>
      </c>
      <c r="L203" s="194">
        <v>0</v>
      </c>
      <c r="M203" s="194">
        <f>ROUND(E203*L203,2)</f>
        <v>0</v>
      </c>
      <c r="N203" s="195"/>
      <c r="O203" s="221" t="s">
        <v>295</v>
      </c>
      <c r="P203" s="32"/>
      <c r="Q203" s="32"/>
      <c r="R203" s="32"/>
      <c r="S203" s="32"/>
      <c r="T203" s="32"/>
      <c r="U203" s="32"/>
      <c r="V203" s="32"/>
      <c r="W203" s="32"/>
      <c r="X203" s="32"/>
      <c r="Y203" s="32"/>
      <c r="Z203" s="32"/>
      <c r="AA203" s="32"/>
      <c r="AB203" s="32"/>
      <c r="AC203" s="32"/>
      <c r="AD203" s="32"/>
      <c r="AE203" s="32" t="s">
        <v>397</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03" t="s">
        <v>968</v>
      </c>
      <c r="D204" s="182"/>
      <c r="E204" s="187"/>
      <c r="F204" s="196"/>
      <c r="G204" s="196"/>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284</v>
      </c>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969</v>
      </c>
      <c r="D205" s="236"/>
      <c r="E205" s="239">
        <v>9.5</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386</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970</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377</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ht="22.5" outlineLevel="1" x14ac:dyDescent="0.2">
      <c r="A208" s="218"/>
      <c r="B208" s="312" t="s">
        <v>971</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769</v>
      </c>
      <c r="AF208" s="32"/>
      <c r="AG208" s="32"/>
      <c r="AH208" s="32"/>
      <c r="AI208" s="32"/>
      <c r="AJ208" s="32"/>
      <c r="AK208" s="32"/>
      <c r="AL208" s="32"/>
      <c r="AM208" s="32"/>
      <c r="AN208" s="32"/>
      <c r="AO208" s="32"/>
      <c r="AP208" s="32"/>
      <c r="AQ208" s="32"/>
      <c r="AR208" s="32"/>
      <c r="AS208" s="32"/>
      <c r="AT208" s="32"/>
      <c r="AU208" s="32"/>
      <c r="AV208" s="32"/>
      <c r="AW208" s="32"/>
      <c r="AX208" s="32"/>
      <c r="AY208" s="32"/>
      <c r="AZ208" s="235" t="str">
        <f>B208</f>
        <v>nanesení lepicího tmelu na izolační desky, nalepení desek, zajištění talířovými hmoždinkami (6 ks/m2), přebroušení desek, natažení stěrky, vtlačení výztužné tkaniny (1,15 m2/m2), přehlazení stěrky. Další vrstvy podle popisu položky.</v>
      </c>
      <c r="BA208" s="32"/>
      <c r="BB208" s="32"/>
      <c r="BC208" s="32"/>
      <c r="BD208" s="32"/>
      <c r="BE208" s="32"/>
      <c r="BF208" s="32"/>
      <c r="BG208" s="32"/>
      <c r="BH208" s="32"/>
    </row>
    <row r="209" spans="1:60" outlineLevel="1" x14ac:dyDescent="0.2">
      <c r="A209" s="218"/>
      <c r="B209" s="312" t="s">
        <v>972</v>
      </c>
      <c r="C209" s="313"/>
      <c r="D209" s="314"/>
      <c r="E209" s="315"/>
      <c r="F209" s="316"/>
      <c r="G209" s="31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379</v>
      </c>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31</v>
      </c>
      <c r="B210" s="176" t="s">
        <v>973</v>
      </c>
      <c r="C210" s="202" t="s">
        <v>974</v>
      </c>
      <c r="D210" s="181" t="s">
        <v>610</v>
      </c>
      <c r="E210" s="186">
        <v>55.194000000000003</v>
      </c>
      <c r="F210" s="193"/>
      <c r="G210" s="194">
        <f>ROUND(E210*F210,2)</f>
        <v>0</v>
      </c>
      <c r="H210" s="194">
        <v>21</v>
      </c>
      <c r="I210" s="194">
        <f>G210*(1+H210/100)</f>
        <v>0</v>
      </c>
      <c r="J210" s="194">
        <v>1.5879999999999998E-2</v>
      </c>
      <c r="K210" s="194">
        <f>ROUND(E210*J210,2)</f>
        <v>0.88</v>
      </c>
      <c r="L210" s="194">
        <v>0</v>
      </c>
      <c r="M210" s="194">
        <f>ROUND(E210*L210,2)</f>
        <v>0</v>
      </c>
      <c r="N210" s="195" t="s">
        <v>611</v>
      </c>
      <c r="O210" s="221" t="s">
        <v>281</v>
      </c>
      <c r="P210" s="32"/>
      <c r="Q210" s="32"/>
      <c r="R210" s="32"/>
      <c r="S210" s="32"/>
      <c r="T210" s="32"/>
      <c r="U210" s="32"/>
      <c r="V210" s="32"/>
      <c r="W210" s="32"/>
      <c r="X210" s="32"/>
      <c r="Y210" s="32"/>
      <c r="Z210" s="32"/>
      <c r="AA210" s="32"/>
      <c r="AB210" s="32"/>
      <c r="AC210" s="32"/>
      <c r="AD210" s="32"/>
      <c r="AE210" s="32" t="s">
        <v>384</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975</v>
      </c>
      <c r="D211" s="236"/>
      <c r="E211" s="239">
        <v>55.194000000000003</v>
      </c>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386</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93"/>
      <c r="D212" s="294"/>
      <c r="E212" s="295"/>
      <c r="F212" s="296"/>
      <c r="G212" s="297"/>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7">
        <v>32</v>
      </c>
      <c r="B213" s="176" t="s">
        <v>976</v>
      </c>
      <c r="C213" s="202" t="s">
        <v>977</v>
      </c>
      <c r="D213" s="181" t="s">
        <v>610</v>
      </c>
      <c r="E213" s="186">
        <v>147.184</v>
      </c>
      <c r="F213" s="193"/>
      <c r="G213" s="194">
        <f>ROUND(E213*F213,2)</f>
        <v>0</v>
      </c>
      <c r="H213" s="194">
        <v>21</v>
      </c>
      <c r="I213" s="194">
        <f>G213*(1+H213/100)</f>
        <v>0</v>
      </c>
      <c r="J213" s="194">
        <v>1.2529999999999999E-2</v>
      </c>
      <c r="K213" s="194">
        <f>ROUND(E213*J213,2)</f>
        <v>1.84</v>
      </c>
      <c r="L213" s="194">
        <v>0</v>
      </c>
      <c r="M213" s="194">
        <f>ROUND(E213*L213,2)</f>
        <v>0</v>
      </c>
      <c r="N213" s="195" t="s">
        <v>611</v>
      </c>
      <c r="O213" s="221" t="s">
        <v>281</v>
      </c>
      <c r="P213" s="32"/>
      <c r="Q213" s="32"/>
      <c r="R213" s="32"/>
      <c r="S213" s="32"/>
      <c r="T213" s="32"/>
      <c r="U213" s="32"/>
      <c r="V213" s="32"/>
      <c r="W213" s="32"/>
      <c r="X213" s="32"/>
      <c r="Y213" s="32"/>
      <c r="Z213" s="32"/>
      <c r="AA213" s="32"/>
      <c r="AB213" s="32"/>
      <c r="AC213" s="32"/>
      <c r="AD213" s="32"/>
      <c r="AE213" s="32" t="s">
        <v>384</v>
      </c>
      <c r="AF213" s="32"/>
      <c r="AG213" s="32"/>
      <c r="AH213" s="32"/>
      <c r="AI213" s="32"/>
      <c r="AJ213" s="32"/>
      <c r="AK213" s="32"/>
      <c r="AL213" s="32"/>
      <c r="AM213" s="32">
        <v>21</v>
      </c>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978</v>
      </c>
      <c r="D214" s="236"/>
      <c r="E214" s="239">
        <v>147.184</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386</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312" t="s">
        <v>979</v>
      </c>
      <c r="C216" s="313"/>
      <c r="D216" s="314"/>
      <c r="E216" s="315"/>
      <c r="F216" s="316"/>
      <c r="G216" s="317"/>
      <c r="H216" s="194"/>
      <c r="I216" s="194"/>
      <c r="J216" s="194"/>
      <c r="K216" s="194"/>
      <c r="L216" s="194"/>
      <c r="M216" s="194"/>
      <c r="N216" s="195"/>
      <c r="O216" s="221"/>
      <c r="P216" s="32"/>
      <c r="Q216" s="32"/>
      <c r="R216" s="32"/>
      <c r="S216" s="32"/>
      <c r="T216" s="32"/>
      <c r="U216" s="32"/>
      <c r="V216" s="32"/>
      <c r="W216" s="32"/>
      <c r="X216" s="32"/>
      <c r="Y216" s="32"/>
      <c r="Z216" s="32"/>
      <c r="AA216" s="32"/>
      <c r="AB216" s="32"/>
      <c r="AC216" s="32">
        <v>0</v>
      </c>
      <c r="AD216" s="32"/>
      <c r="AE216" s="32" t="s">
        <v>377</v>
      </c>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ht="22.5" outlineLevel="1" x14ac:dyDescent="0.2">
      <c r="A217" s="218"/>
      <c r="B217" s="312" t="s">
        <v>971</v>
      </c>
      <c r="C217" s="313"/>
      <c r="D217" s="314"/>
      <c r="E217" s="315"/>
      <c r="F217" s="316"/>
      <c r="G217" s="31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769</v>
      </c>
      <c r="AF217" s="32"/>
      <c r="AG217" s="32"/>
      <c r="AH217" s="32"/>
      <c r="AI217" s="32"/>
      <c r="AJ217" s="32"/>
      <c r="AK217" s="32"/>
      <c r="AL217" s="32"/>
      <c r="AM217" s="32"/>
      <c r="AN217" s="32"/>
      <c r="AO217" s="32"/>
      <c r="AP217" s="32"/>
      <c r="AQ217" s="32"/>
      <c r="AR217" s="32"/>
      <c r="AS217" s="32"/>
      <c r="AT217" s="32"/>
      <c r="AU217" s="32"/>
      <c r="AV217" s="32"/>
      <c r="AW217" s="32"/>
      <c r="AX217" s="32"/>
      <c r="AY217" s="32"/>
      <c r="AZ217" s="235" t="str">
        <f>B217</f>
        <v>nanesení lepicího tmelu na izolační desky, nalepení desek, zajištění talířovými hmoždinkami (6 ks/m2), přebroušení desek, natažení stěrky, vtlačení výztužné tkaniny (1,15 m2/m2), přehlazení stěrky. Další vrstvy podle popisu položky.</v>
      </c>
      <c r="BA217" s="32"/>
      <c r="BB217" s="32"/>
      <c r="BC217" s="32"/>
      <c r="BD217" s="32"/>
      <c r="BE217" s="32"/>
      <c r="BF217" s="32"/>
      <c r="BG217" s="32"/>
      <c r="BH217" s="32"/>
    </row>
    <row r="218" spans="1:60" outlineLevel="1" x14ac:dyDescent="0.2">
      <c r="A218" s="218"/>
      <c r="B218" s="312" t="s">
        <v>980</v>
      </c>
      <c r="C218" s="313"/>
      <c r="D218" s="314"/>
      <c r="E218" s="315"/>
      <c r="F218" s="316"/>
      <c r="G218" s="31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t="s">
        <v>379</v>
      </c>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ht="22.5" outlineLevel="1" x14ac:dyDescent="0.2">
      <c r="A219" s="217">
        <v>33</v>
      </c>
      <c r="B219" s="176" t="s">
        <v>981</v>
      </c>
      <c r="C219" s="202" t="s">
        <v>982</v>
      </c>
      <c r="D219" s="181" t="s">
        <v>610</v>
      </c>
      <c r="E219" s="186">
        <v>187.04294999999999</v>
      </c>
      <c r="F219" s="193"/>
      <c r="G219" s="194">
        <f>ROUND(E219*F219,2)</f>
        <v>0</v>
      </c>
      <c r="H219" s="194">
        <v>21</v>
      </c>
      <c r="I219" s="194">
        <f>G219*(1+H219/100)</f>
        <v>0</v>
      </c>
      <c r="J219" s="194">
        <v>4.258E-2</v>
      </c>
      <c r="K219" s="194">
        <f>ROUND(E219*J219,2)</f>
        <v>7.96</v>
      </c>
      <c r="L219" s="194">
        <v>0</v>
      </c>
      <c r="M219" s="194">
        <f>ROUND(E219*L219,2)</f>
        <v>0</v>
      </c>
      <c r="N219" s="195" t="s">
        <v>611</v>
      </c>
      <c r="O219" s="221" t="s">
        <v>281</v>
      </c>
      <c r="P219" s="32"/>
      <c r="Q219" s="32"/>
      <c r="R219" s="32"/>
      <c r="S219" s="32"/>
      <c r="T219" s="32"/>
      <c r="U219" s="32"/>
      <c r="V219" s="32"/>
      <c r="W219" s="32"/>
      <c r="X219" s="32"/>
      <c r="Y219" s="32"/>
      <c r="Z219" s="32"/>
      <c r="AA219" s="32"/>
      <c r="AB219" s="32"/>
      <c r="AC219" s="32"/>
      <c r="AD219" s="32"/>
      <c r="AE219" s="32" t="s">
        <v>384</v>
      </c>
      <c r="AF219" s="32"/>
      <c r="AG219" s="32"/>
      <c r="AH219" s="32"/>
      <c r="AI219" s="32"/>
      <c r="AJ219" s="32"/>
      <c r="AK219" s="32"/>
      <c r="AL219" s="32"/>
      <c r="AM219" s="32">
        <v>21</v>
      </c>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43" t="s">
        <v>983</v>
      </c>
      <c r="D220" s="236"/>
      <c r="E220" s="239">
        <v>240.988</v>
      </c>
      <c r="F220" s="194"/>
      <c r="G220" s="194"/>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t="s">
        <v>386</v>
      </c>
      <c r="AF220" s="32">
        <v>0</v>
      </c>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984</v>
      </c>
      <c r="D221" s="236"/>
      <c r="E221" s="239">
        <v>-42.186250000000001</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386</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43" t="s">
        <v>837</v>
      </c>
      <c r="D222" s="236"/>
      <c r="E222" s="239">
        <v>-1.875</v>
      </c>
      <c r="F222" s="194"/>
      <c r="G222" s="194"/>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t="s">
        <v>386</v>
      </c>
      <c r="AF222" s="32">
        <v>0</v>
      </c>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43" t="s">
        <v>838</v>
      </c>
      <c r="D223" s="236"/>
      <c r="E223" s="239">
        <v>-9.8838000000000008</v>
      </c>
      <c r="F223" s="194"/>
      <c r="G223" s="194"/>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t="s">
        <v>386</v>
      </c>
      <c r="AF223" s="32">
        <v>0</v>
      </c>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93"/>
      <c r="D224" s="294"/>
      <c r="E224" s="295"/>
      <c r="F224" s="296"/>
      <c r="G224" s="297"/>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312" t="s">
        <v>985</v>
      </c>
      <c r="C225" s="313"/>
      <c r="D225" s="314"/>
      <c r="E225" s="315"/>
      <c r="F225" s="316"/>
      <c r="G225" s="317"/>
      <c r="H225" s="194"/>
      <c r="I225" s="194"/>
      <c r="J225" s="194"/>
      <c r="K225" s="194"/>
      <c r="L225" s="194"/>
      <c r="M225" s="194"/>
      <c r="N225" s="195"/>
      <c r="O225" s="221"/>
      <c r="P225" s="32"/>
      <c r="Q225" s="32"/>
      <c r="R225" s="32"/>
      <c r="S225" s="32"/>
      <c r="T225" s="32"/>
      <c r="U225" s="32"/>
      <c r="V225" s="32"/>
      <c r="W225" s="32"/>
      <c r="X225" s="32"/>
      <c r="Y225" s="32"/>
      <c r="Z225" s="32"/>
      <c r="AA225" s="32"/>
      <c r="AB225" s="32"/>
      <c r="AC225" s="32">
        <v>0</v>
      </c>
      <c r="AD225" s="32"/>
      <c r="AE225" s="32" t="s">
        <v>377</v>
      </c>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34</v>
      </c>
      <c r="B226" s="176" t="s">
        <v>986</v>
      </c>
      <c r="C226" s="202" t="s">
        <v>987</v>
      </c>
      <c r="D226" s="181" t="s">
        <v>560</v>
      </c>
      <c r="E226" s="186">
        <v>96.32</v>
      </c>
      <c r="F226" s="193"/>
      <c r="G226" s="194">
        <f>ROUND(E226*F226,2)</f>
        <v>0</v>
      </c>
      <c r="H226" s="194">
        <v>21</v>
      </c>
      <c r="I226" s="194">
        <f>G226*(1+H226/100)</f>
        <v>0</v>
      </c>
      <c r="J226" s="194">
        <v>1.4999999999999999E-4</v>
      </c>
      <c r="K226" s="194">
        <f>ROUND(E226*J226,2)</f>
        <v>0.01</v>
      </c>
      <c r="L226" s="194">
        <v>0</v>
      </c>
      <c r="M226" s="194">
        <f>ROUND(E226*L226,2)</f>
        <v>0</v>
      </c>
      <c r="N226" s="195" t="s">
        <v>611</v>
      </c>
      <c r="O226" s="221" t="s">
        <v>281</v>
      </c>
      <c r="P226" s="32"/>
      <c r="Q226" s="32"/>
      <c r="R226" s="32"/>
      <c r="S226" s="32"/>
      <c r="T226" s="32"/>
      <c r="U226" s="32"/>
      <c r="V226" s="32"/>
      <c r="W226" s="32"/>
      <c r="X226" s="32"/>
      <c r="Y226" s="32"/>
      <c r="Z226" s="32"/>
      <c r="AA226" s="32"/>
      <c r="AB226" s="32"/>
      <c r="AC226" s="32"/>
      <c r="AD226" s="32"/>
      <c r="AE226" s="32" t="s">
        <v>397</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ht="22.5" outlineLevel="1" x14ac:dyDescent="0.2">
      <c r="A227" s="218"/>
      <c r="B227" s="177"/>
      <c r="C227" s="203" t="s">
        <v>988</v>
      </c>
      <c r="D227" s="182"/>
      <c r="E227" s="187"/>
      <c r="F227" s="196"/>
      <c r="G227" s="196"/>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t="s">
        <v>284</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03" t="s">
        <v>338</v>
      </c>
      <c r="D228" s="182"/>
      <c r="E228" s="187"/>
      <c r="F228" s="196"/>
      <c r="G228" s="196"/>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284</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177"/>
      <c r="C229" s="203" t="s">
        <v>989</v>
      </c>
      <c r="D229" s="182"/>
      <c r="E229" s="187"/>
      <c r="F229" s="196"/>
      <c r="G229" s="196"/>
      <c r="H229" s="194"/>
      <c r="I229" s="194"/>
      <c r="J229" s="194"/>
      <c r="K229" s="194"/>
      <c r="L229" s="194"/>
      <c r="M229" s="194"/>
      <c r="N229" s="195"/>
      <c r="O229" s="221"/>
      <c r="P229" s="32"/>
      <c r="Q229" s="32"/>
      <c r="R229" s="32"/>
      <c r="S229" s="32"/>
      <c r="T229" s="32"/>
      <c r="U229" s="32"/>
      <c r="V229" s="32"/>
      <c r="W229" s="32"/>
      <c r="X229" s="32"/>
      <c r="Y229" s="32"/>
      <c r="Z229" s="32"/>
      <c r="AA229" s="32"/>
      <c r="AB229" s="32"/>
      <c r="AC229" s="32"/>
      <c r="AD229" s="32"/>
      <c r="AE229" s="32" t="s">
        <v>284</v>
      </c>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44" t="s">
        <v>444</v>
      </c>
      <c r="D230" s="237"/>
      <c r="E230" s="240"/>
      <c r="F230" s="194"/>
      <c r="G230" s="194"/>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45" t="s">
        <v>990</v>
      </c>
      <c r="D231" s="237"/>
      <c r="E231" s="240">
        <v>72.498000000000005</v>
      </c>
      <c r="F231" s="194"/>
      <c r="G231" s="194"/>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t="s">
        <v>386</v>
      </c>
      <c r="AF231" s="32">
        <v>2</v>
      </c>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45" t="s">
        <v>991</v>
      </c>
      <c r="D232" s="237"/>
      <c r="E232" s="240">
        <v>9.75</v>
      </c>
      <c r="F232" s="194"/>
      <c r="G232" s="194"/>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t="s">
        <v>386</v>
      </c>
      <c r="AF232" s="32">
        <v>2</v>
      </c>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45" t="s">
        <v>992</v>
      </c>
      <c r="D233" s="237"/>
      <c r="E233" s="240">
        <v>14.076000000000001</v>
      </c>
      <c r="F233" s="194"/>
      <c r="G233" s="194"/>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t="s">
        <v>386</v>
      </c>
      <c r="AF233" s="32">
        <v>2</v>
      </c>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46" t="s">
        <v>451</v>
      </c>
      <c r="D234" s="238"/>
      <c r="E234" s="241">
        <v>96.323999999999998</v>
      </c>
      <c r="F234" s="194"/>
      <c r="G234" s="194"/>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t="s">
        <v>386</v>
      </c>
      <c r="AF234" s="32">
        <v>3</v>
      </c>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44" t="s">
        <v>452</v>
      </c>
      <c r="D235" s="237"/>
      <c r="E235" s="240"/>
      <c r="F235" s="194"/>
      <c r="G235" s="194"/>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43" t="s">
        <v>993</v>
      </c>
      <c r="D236" s="236"/>
      <c r="E236" s="239">
        <v>96.32</v>
      </c>
      <c r="F236" s="194"/>
      <c r="G236" s="194"/>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t="s">
        <v>386</v>
      </c>
      <c r="AF236" s="32">
        <v>0</v>
      </c>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93"/>
      <c r="D237" s="294"/>
      <c r="E237" s="295"/>
      <c r="F237" s="296"/>
      <c r="G237" s="29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312" t="s">
        <v>994</v>
      </c>
      <c r="C238" s="313"/>
      <c r="D238" s="314"/>
      <c r="E238" s="315"/>
      <c r="F238" s="316"/>
      <c r="G238" s="317"/>
      <c r="H238" s="194"/>
      <c r="I238" s="194"/>
      <c r="J238" s="194"/>
      <c r="K238" s="194"/>
      <c r="L238" s="194"/>
      <c r="M238" s="194"/>
      <c r="N238" s="195"/>
      <c r="O238" s="221"/>
      <c r="P238" s="32"/>
      <c r="Q238" s="32"/>
      <c r="R238" s="32"/>
      <c r="S238" s="32"/>
      <c r="T238" s="32"/>
      <c r="U238" s="32"/>
      <c r="V238" s="32"/>
      <c r="W238" s="32"/>
      <c r="X238" s="32"/>
      <c r="Y238" s="32"/>
      <c r="Z238" s="32"/>
      <c r="AA238" s="32"/>
      <c r="AB238" s="32"/>
      <c r="AC238" s="32">
        <v>0</v>
      </c>
      <c r="AD238" s="32"/>
      <c r="AE238" s="32" t="s">
        <v>377</v>
      </c>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312" t="s">
        <v>995</v>
      </c>
      <c r="C239" s="313"/>
      <c r="D239" s="314"/>
      <c r="E239" s="315"/>
      <c r="F239" s="316"/>
      <c r="G239" s="31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t="s">
        <v>379</v>
      </c>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996</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v>1</v>
      </c>
      <c r="AD240" s="32"/>
      <c r="AE240" s="32" t="s">
        <v>377</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35</v>
      </c>
      <c r="B241" s="176" t="s">
        <v>997</v>
      </c>
      <c r="C241" s="202" t="s">
        <v>998</v>
      </c>
      <c r="D241" s="181" t="s">
        <v>610</v>
      </c>
      <c r="E241" s="186">
        <v>15.411199999999999</v>
      </c>
      <c r="F241" s="193"/>
      <c r="G241" s="194">
        <f>ROUND(E241*F241,2)</f>
        <v>0</v>
      </c>
      <c r="H241" s="194">
        <v>21</v>
      </c>
      <c r="I241" s="194">
        <f>G241*(1+H241/100)</f>
        <v>0</v>
      </c>
      <c r="J241" s="194">
        <v>4.8999999999999998E-4</v>
      </c>
      <c r="K241" s="194">
        <f>ROUND(E241*J241,2)</f>
        <v>0.01</v>
      </c>
      <c r="L241" s="194">
        <v>0</v>
      </c>
      <c r="M241" s="194">
        <f>ROUND(E241*L241,2)</f>
        <v>0</v>
      </c>
      <c r="N241" s="195" t="s">
        <v>611</v>
      </c>
      <c r="O241" s="221" t="s">
        <v>281</v>
      </c>
      <c r="P241" s="32"/>
      <c r="Q241" s="32"/>
      <c r="R241" s="32"/>
      <c r="S241" s="32"/>
      <c r="T241" s="32"/>
      <c r="U241" s="32"/>
      <c r="V241" s="32"/>
      <c r="W241" s="32"/>
      <c r="X241" s="32"/>
      <c r="Y241" s="32"/>
      <c r="Z241" s="32"/>
      <c r="AA241" s="32"/>
      <c r="AB241" s="32"/>
      <c r="AC241" s="32"/>
      <c r="AD241" s="32"/>
      <c r="AE241" s="32" t="s">
        <v>384</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44" t="s">
        <v>444</v>
      </c>
      <c r="D242" s="237"/>
      <c r="E242" s="240"/>
      <c r="F242" s="194"/>
      <c r="G242" s="194"/>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45" t="s">
        <v>990</v>
      </c>
      <c r="D243" s="237"/>
      <c r="E243" s="240">
        <v>72.498000000000005</v>
      </c>
      <c r="F243" s="194"/>
      <c r="G243" s="194"/>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386</v>
      </c>
      <c r="AF243" s="32">
        <v>2</v>
      </c>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5" t="s">
        <v>991</v>
      </c>
      <c r="D244" s="237"/>
      <c r="E244" s="240">
        <v>9.75</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386</v>
      </c>
      <c r="AF244" s="32">
        <v>2</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5" t="s">
        <v>992</v>
      </c>
      <c r="D245" s="237"/>
      <c r="E245" s="240">
        <v>14.076000000000001</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386</v>
      </c>
      <c r="AF245" s="32">
        <v>2</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46" t="s">
        <v>451</v>
      </c>
      <c r="D246" s="238"/>
      <c r="E246" s="241">
        <v>96.323999999999998</v>
      </c>
      <c r="F246" s="194"/>
      <c r="G246" s="194"/>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t="s">
        <v>386</v>
      </c>
      <c r="AF246" s="32">
        <v>3</v>
      </c>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8"/>
      <c r="B247" s="177"/>
      <c r="C247" s="244" t="s">
        <v>452</v>
      </c>
      <c r="D247" s="237"/>
      <c r="E247" s="240"/>
      <c r="F247" s="194"/>
      <c r="G247" s="194"/>
      <c r="H247" s="194"/>
      <c r="I247" s="194"/>
      <c r="J247" s="194"/>
      <c r="K247" s="194"/>
      <c r="L247" s="194"/>
      <c r="M247" s="194"/>
      <c r="N247" s="195"/>
      <c r="O247" s="221"/>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43" t="s">
        <v>999</v>
      </c>
      <c r="D248" s="236"/>
      <c r="E248" s="239">
        <v>15.411199999999999</v>
      </c>
      <c r="F248" s="194"/>
      <c r="G248" s="194"/>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t="s">
        <v>386</v>
      </c>
      <c r="AF248" s="32">
        <v>0</v>
      </c>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93"/>
      <c r="D249" s="294"/>
      <c r="E249" s="295"/>
      <c r="F249" s="296"/>
      <c r="G249" s="297"/>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x14ac:dyDescent="0.2">
      <c r="A250" s="216" t="s">
        <v>276</v>
      </c>
      <c r="B250" s="175" t="s">
        <v>110</v>
      </c>
      <c r="C250" s="201" t="s">
        <v>111</v>
      </c>
      <c r="D250" s="180"/>
      <c r="E250" s="185"/>
      <c r="F250" s="304">
        <f>SUM(G251:G265)</f>
        <v>0</v>
      </c>
      <c r="G250" s="305"/>
      <c r="H250" s="191"/>
      <c r="I250" s="191">
        <f>SUM(I251:I265)</f>
        <v>0</v>
      </c>
      <c r="J250" s="191"/>
      <c r="K250" s="191">
        <f>SUM(K251:K265)</f>
        <v>1.9100000000000001</v>
      </c>
      <c r="L250" s="191"/>
      <c r="M250" s="191">
        <f>SUM(M251:M265)</f>
        <v>0</v>
      </c>
      <c r="N250" s="192"/>
      <c r="O250" s="220"/>
      <c r="AE250" t="s">
        <v>277</v>
      </c>
    </row>
    <row r="251" spans="1:60" outlineLevel="1" x14ac:dyDescent="0.2">
      <c r="A251" s="218"/>
      <c r="B251" s="318" t="s">
        <v>682</v>
      </c>
      <c r="C251" s="319"/>
      <c r="D251" s="320"/>
      <c r="E251" s="321"/>
      <c r="F251" s="322"/>
      <c r="G251" s="323"/>
      <c r="H251" s="194"/>
      <c r="I251" s="194"/>
      <c r="J251" s="194"/>
      <c r="K251" s="194"/>
      <c r="L251" s="194"/>
      <c r="M251" s="194"/>
      <c r="N251" s="195"/>
      <c r="O251" s="221"/>
      <c r="P251" s="32"/>
      <c r="Q251" s="32"/>
      <c r="R251" s="32"/>
      <c r="S251" s="32"/>
      <c r="T251" s="32"/>
      <c r="U251" s="32"/>
      <c r="V251" s="32"/>
      <c r="W251" s="32"/>
      <c r="X251" s="32"/>
      <c r="Y251" s="32"/>
      <c r="Z251" s="32"/>
      <c r="AA251" s="32"/>
      <c r="AB251" s="32"/>
      <c r="AC251" s="32">
        <v>0</v>
      </c>
      <c r="AD251" s="32"/>
      <c r="AE251" s="32" t="s">
        <v>377</v>
      </c>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7">
        <v>36</v>
      </c>
      <c r="B252" s="176" t="s">
        <v>683</v>
      </c>
      <c r="C252" s="202" t="s">
        <v>609</v>
      </c>
      <c r="D252" s="181" t="s">
        <v>610</v>
      </c>
      <c r="E252" s="186">
        <v>5.3760599999999998</v>
      </c>
      <c r="F252" s="193"/>
      <c r="G252" s="194">
        <f>ROUND(E252*F252,2)</f>
        <v>0</v>
      </c>
      <c r="H252" s="194">
        <v>21</v>
      </c>
      <c r="I252" s="194">
        <f>G252*(1+H252/100)</f>
        <v>0</v>
      </c>
      <c r="J252" s="194">
        <v>1.41E-2</v>
      </c>
      <c r="K252" s="194">
        <f>ROUND(E252*J252,2)</f>
        <v>0.08</v>
      </c>
      <c r="L252" s="194">
        <v>0</v>
      </c>
      <c r="M252" s="194">
        <f>ROUND(E252*L252,2)</f>
        <v>0</v>
      </c>
      <c r="N252" s="195" t="s">
        <v>611</v>
      </c>
      <c r="O252" s="221" t="s">
        <v>281</v>
      </c>
      <c r="P252" s="32"/>
      <c r="Q252" s="32"/>
      <c r="R252" s="32"/>
      <c r="S252" s="32"/>
      <c r="T252" s="32"/>
      <c r="U252" s="32"/>
      <c r="V252" s="32"/>
      <c r="W252" s="32"/>
      <c r="X252" s="32"/>
      <c r="Y252" s="32"/>
      <c r="Z252" s="32"/>
      <c r="AA252" s="32"/>
      <c r="AB252" s="32"/>
      <c r="AC252" s="32"/>
      <c r="AD252" s="32"/>
      <c r="AE252" s="32" t="s">
        <v>384</v>
      </c>
      <c r="AF252" s="32"/>
      <c r="AG252" s="32"/>
      <c r="AH252" s="32"/>
      <c r="AI252" s="32"/>
      <c r="AJ252" s="32"/>
      <c r="AK252" s="32"/>
      <c r="AL252" s="32"/>
      <c r="AM252" s="32">
        <v>21</v>
      </c>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43" t="s">
        <v>1000</v>
      </c>
      <c r="D253" s="236"/>
      <c r="E253" s="239">
        <v>3.7961</v>
      </c>
      <c r="F253" s="194"/>
      <c r="G253" s="194"/>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t="s">
        <v>386</v>
      </c>
      <c r="AF253" s="32">
        <v>0</v>
      </c>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1001</v>
      </c>
      <c r="D254" s="236"/>
      <c r="E254" s="239">
        <v>1.57996</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386</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7">
        <v>37</v>
      </c>
      <c r="B256" s="176" t="s">
        <v>691</v>
      </c>
      <c r="C256" s="202" t="s">
        <v>619</v>
      </c>
      <c r="D256" s="181" t="s">
        <v>610</v>
      </c>
      <c r="E256" s="186">
        <v>5.3760599999999998</v>
      </c>
      <c r="F256" s="193"/>
      <c r="G256" s="194">
        <f>ROUND(E256*F256,2)</f>
        <v>0</v>
      </c>
      <c r="H256" s="194">
        <v>21</v>
      </c>
      <c r="I256" s="194">
        <f>G256*(1+H256/100)</f>
        <v>0</v>
      </c>
      <c r="J256" s="194">
        <v>0</v>
      </c>
      <c r="K256" s="194">
        <f>ROUND(E256*J256,2)</f>
        <v>0</v>
      </c>
      <c r="L256" s="194">
        <v>0</v>
      </c>
      <c r="M256" s="194">
        <f>ROUND(E256*L256,2)</f>
        <v>0</v>
      </c>
      <c r="N256" s="195" t="s">
        <v>611</v>
      </c>
      <c r="O256" s="221" t="s">
        <v>281</v>
      </c>
      <c r="P256" s="32"/>
      <c r="Q256" s="32"/>
      <c r="R256" s="32"/>
      <c r="S256" s="32"/>
      <c r="T256" s="32"/>
      <c r="U256" s="32"/>
      <c r="V256" s="32"/>
      <c r="W256" s="32"/>
      <c r="X256" s="32"/>
      <c r="Y256" s="32"/>
      <c r="Z256" s="32"/>
      <c r="AA256" s="32"/>
      <c r="AB256" s="32"/>
      <c r="AC256" s="32"/>
      <c r="AD256" s="32"/>
      <c r="AE256" s="32" t="s">
        <v>384</v>
      </c>
      <c r="AF256" s="32"/>
      <c r="AG256" s="32"/>
      <c r="AH256" s="32"/>
      <c r="AI256" s="32"/>
      <c r="AJ256" s="32"/>
      <c r="AK256" s="32"/>
      <c r="AL256" s="32"/>
      <c r="AM256" s="32">
        <v>21</v>
      </c>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177"/>
      <c r="C257" s="293"/>
      <c r="D257" s="294"/>
      <c r="E257" s="295"/>
      <c r="F257" s="296"/>
      <c r="G257" s="297"/>
      <c r="H257" s="194"/>
      <c r="I257" s="194"/>
      <c r="J257" s="194"/>
      <c r="K257" s="194"/>
      <c r="L257" s="194"/>
      <c r="M257" s="194"/>
      <c r="N257" s="195"/>
      <c r="O257" s="221"/>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312" t="s">
        <v>1002</v>
      </c>
      <c r="C258" s="313"/>
      <c r="D258" s="314"/>
      <c r="E258" s="315"/>
      <c r="F258" s="316"/>
      <c r="G258" s="317"/>
      <c r="H258" s="194"/>
      <c r="I258" s="194"/>
      <c r="J258" s="194"/>
      <c r="K258" s="194"/>
      <c r="L258" s="194"/>
      <c r="M258" s="194"/>
      <c r="N258" s="195"/>
      <c r="O258" s="221"/>
      <c r="P258" s="32"/>
      <c r="Q258" s="32"/>
      <c r="R258" s="32"/>
      <c r="S258" s="32"/>
      <c r="T258" s="32"/>
      <c r="U258" s="32"/>
      <c r="V258" s="32"/>
      <c r="W258" s="32"/>
      <c r="X258" s="32"/>
      <c r="Y258" s="32"/>
      <c r="Z258" s="32"/>
      <c r="AA258" s="32"/>
      <c r="AB258" s="32"/>
      <c r="AC258" s="32">
        <v>0</v>
      </c>
      <c r="AD258" s="32"/>
      <c r="AE258" s="32" t="s">
        <v>377</v>
      </c>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ht="22.5" outlineLevel="1" x14ac:dyDescent="0.2">
      <c r="A259" s="218"/>
      <c r="B259" s="312" t="s">
        <v>1003</v>
      </c>
      <c r="C259" s="313"/>
      <c r="D259" s="314"/>
      <c r="E259" s="315"/>
      <c r="F259" s="316"/>
      <c r="G259" s="31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t="s">
        <v>379</v>
      </c>
      <c r="AF259" s="32"/>
      <c r="AG259" s="32"/>
      <c r="AH259" s="32"/>
      <c r="AI259" s="32"/>
      <c r="AJ259" s="32"/>
      <c r="AK259" s="32"/>
      <c r="AL259" s="32"/>
      <c r="AM259" s="32"/>
      <c r="AN259" s="32"/>
      <c r="AO259" s="32"/>
      <c r="AP259" s="32"/>
      <c r="AQ259" s="32"/>
      <c r="AR259" s="32"/>
      <c r="AS259" s="32"/>
      <c r="AT259" s="32"/>
      <c r="AU259" s="32"/>
      <c r="AV259" s="32"/>
      <c r="AW259" s="32"/>
      <c r="AX259" s="32"/>
      <c r="AY259" s="32"/>
      <c r="AZ259" s="235" t="str">
        <f>B259</f>
        <v>na zdivu jako podklad např. pod izolaci, na parapetech z prefabrikovaných dílců, pod oplechování apod., vodorovný nebo ve spádu do 15°, hlazený dřevěným hladítkem,</v>
      </c>
      <c r="BA259" s="32"/>
      <c r="BB259" s="32"/>
      <c r="BC259" s="32"/>
      <c r="BD259" s="32"/>
      <c r="BE259" s="32"/>
      <c r="BF259" s="32"/>
      <c r="BG259" s="32"/>
      <c r="BH259" s="32"/>
    </row>
    <row r="260" spans="1:60" outlineLevel="1" x14ac:dyDescent="0.2">
      <c r="A260" s="217">
        <v>38</v>
      </c>
      <c r="B260" s="176" t="s">
        <v>1004</v>
      </c>
      <c r="C260" s="202" t="s">
        <v>1005</v>
      </c>
      <c r="D260" s="181" t="s">
        <v>610</v>
      </c>
      <c r="E260" s="186">
        <v>9.8747500000000006</v>
      </c>
      <c r="F260" s="193"/>
      <c r="G260" s="194">
        <f>ROUND(E260*F260,2)</f>
        <v>0</v>
      </c>
      <c r="H260" s="194">
        <v>21</v>
      </c>
      <c r="I260" s="194">
        <f>G260*(1+H260/100)</f>
        <v>0</v>
      </c>
      <c r="J260" s="194">
        <v>4.9840000000000002E-2</v>
      </c>
      <c r="K260" s="194">
        <f>ROUND(E260*J260,2)</f>
        <v>0.49</v>
      </c>
      <c r="L260" s="194">
        <v>0</v>
      </c>
      <c r="M260" s="194">
        <f>ROUND(E260*L260,2)</f>
        <v>0</v>
      </c>
      <c r="N260" s="195" t="s">
        <v>611</v>
      </c>
      <c r="O260" s="221" t="s">
        <v>281</v>
      </c>
      <c r="P260" s="32"/>
      <c r="Q260" s="32"/>
      <c r="R260" s="32"/>
      <c r="S260" s="32"/>
      <c r="T260" s="32"/>
      <c r="U260" s="32"/>
      <c r="V260" s="32"/>
      <c r="W260" s="32"/>
      <c r="X260" s="32"/>
      <c r="Y260" s="32"/>
      <c r="Z260" s="32"/>
      <c r="AA260" s="32"/>
      <c r="AB260" s="32"/>
      <c r="AC260" s="32"/>
      <c r="AD260" s="32"/>
      <c r="AE260" s="32" t="s">
        <v>384</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43" t="s">
        <v>1006</v>
      </c>
      <c r="D261" s="236"/>
      <c r="E261" s="239">
        <v>9.8747500000000006</v>
      </c>
      <c r="F261" s="194"/>
      <c r="G261" s="194"/>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t="s">
        <v>386</v>
      </c>
      <c r="AF261" s="32">
        <v>0</v>
      </c>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93"/>
      <c r="D262" s="294"/>
      <c r="E262" s="295"/>
      <c r="F262" s="296"/>
      <c r="G262" s="297"/>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39</v>
      </c>
      <c r="B263" s="176" t="s">
        <v>1007</v>
      </c>
      <c r="C263" s="202" t="s">
        <v>1008</v>
      </c>
      <c r="D263" s="181" t="s">
        <v>610</v>
      </c>
      <c r="E263" s="186">
        <v>13.557499999999999</v>
      </c>
      <c r="F263" s="193"/>
      <c r="G263" s="194">
        <f>ROUND(E263*F263,2)</f>
        <v>0</v>
      </c>
      <c r="H263" s="194">
        <v>21</v>
      </c>
      <c r="I263" s="194">
        <f>G263*(1+H263/100)</f>
        <v>0</v>
      </c>
      <c r="J263" s="194">
        <v>9.8680000000000004E-2</v>
      </c>
      <c r="K263" s="194">
        <f>ROUND(E263*J263,2)</f>
        <v>1.34</v>
      </c>
      <c r="L263" s="194">
        <v>0</v>
      </c>
      <c r="M263" s="194">
        <f>ROUND(E263*L263,2)</f>
        <v>0</v>
      </c>
      <c r="N263" s="195" t="s">
        <v>611</v>
      </c>
      <c r="O263" s="221" t="s">
        <v>281</v>
      </c>
      <c r="P263" s="32"/>
      <c r="Q263" s="32"/>
      <c r="R263" s="32"/>
      <c r="S263" s="32"/>
      <c r="T263" s="32"/>
      <c r="U263" s="32"/>
      <c r="V263" s="32"/>
      <c r="W263" s="32"/>
      <c r="X263" s="32"/>
      <c r="Y263" s="32"/>
      <c r="Z263" s="32"/>
      <c r="AA263" s="32"/>
      <c r="AB263" s="32"/>
      <c r="AC263" s="32"/>
      <c r="AD263" s="32"/>
      <c r="AE263" s="32" t="s">
        <v>384</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43" t="s">
        <v>1009</v>
      </c>
      <c r="D264" s="236"/>
      <c r="E264" s="239">
        <v>13.557499999999999</v>
      </c>
      <c r="F264" s="194"/>
      <c r="G264" s="194"/>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t="s">
        <v>386</v>
      </c>
      <c r="AF264" s="32">
        <v>0</v>
      </c>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93"/>
      <c r="D265" s="294"/>
      <c r="E265" s="295"/>
      <c r="F265" s="296"/>
      <c r="G265" s="297"/>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x14ac:dyDescent="0.2">
      <c r="A266" s="216" t="s">
        <v>276</v>
      </c>
      <c r="B266" s="175" t="s">
        <v>116</v>
      </c>
      <c r="C266" s="201" t="s">
        <v>117</v>
      </c>
      <c r="D266" s="180"/>
      <c r="E266" s="185"/>
      <c r="F266" s="304">
        <f>SUM(G267:G296)</f>
        <v>0</v>
      </c>
      <c r="G266" s="305"/>
      <c r="H266" s="191"/>
      <c r="I266" s="191">
        <f>SUM(I267:I296)</f>
        <v>0</v>
      </c>
      <c r="J266" s="191"/>
      <c r="K266" s="191">
        <f>SUM(K267:K296)</f>
        <v>0.68</v>
      </c>
      <c r="L266" s="191"/>
      <c r="M266" s="191">
        <f>SUM(M267:M296)</f>
        <v>0</v>
      </c>
      <c r="N266" s="192"/>
      <c r="O266" s="220"/>
      <c r="AE266" t="s">
        <v>277</v>
      </c>
    </row>
    <row r="267" spans="1:60" outlineLevel="1" x14ac:dyDescent="0.2">
      <c r="A267" s="218"/>
      <c r="B267" s="318" t="s">
        <v>1010</v>
      </c>
      <c r="C267" s="319"/>
      <c r="D267" s="320"/>
      <c r="E267" s="321"/>
      <c r="F267" s="322"/>
      <c r="G267" s="323"/>
      <c r="H267" s="194"/>
      <c r="I267" s="194"/>
      <c r="J267" s="194"/>
      <c r="K267" s="194"/>
      <c r="L267" s="194"/>
      <c r="M267" s="194"/>
      <c r="N267" s="195"/>
      <c r="O267" s="221"/>
      <c r="P267" s="32"/>
      <c r="Q267" s="32"/>
      <c r="R267" s="32"/>
      <c r="S267" s="32"/>
      <c r="T267" s="32"/>
      <c r="U267" s="32"/>
      <c r="V267" s="32"/>
      <c r="W267" s="32"/>
      <c r="X267" s="32"/>
      <c r="Y267" s="32"/>
      <c r="Z267" s="32"/>
      <c r="AA267" s="32"/>
      <c r="AB267" s="32"/>
      <c r="AC267" s="32">
        <v>0</v>
      </c>
      <c r="AD267" s="32"/>
      <c r="AE267" s="32" t="s">
        <v>377</v>
      </c>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ht="22.5" outlineLevel="1" x14ac:dyDescent="0.2">
      <c r="A268" s="218"/>
      <c r="B268" s="312" t="s">
        <v>1011</v>
      </c>
      <c r="C268" s="313"/>
      <c r="D268" s="314"/>
      <c r="E268" s="315"/>
      <c r="F268" s="316"/>
      <c r="G268" s="317"/>
      <c r="H268" s="194"/>
      <c r="I268" s="194"/>
      <c r="J268" s="194"/>
      <c r="K268" s="194"/>
      <c r="L268" s="194"/>
      <c r="M268" s="194"/>
      <c r="N268" s="195"/>
      <c r="O268" s="221"/>
      <c r="P268" s="32"/>
      <c r="Q268" s="32"/>
      <c r="R268" s="32"/>
      <c r="S268" s="32"/>
      <c r="T268" s="32"/>
      <c r="U268" s="32"/>
      <c r="V268" s="32"/>
      <c r="W268" s="32"/>
      <c r="X268" s="32"/>
      <c r="Y268" s="32"/>
      <c r="Z268" s="32"/>
      <c r="AA268" s="32"/>
      <c r="AB268" s="32"/>
      <c r="AC268" s="32">
        <v>1</v>
      </c>
      <c r="AD268" s="32"/>
      <c r="AE268" s="32" t="s">
        <v>377</v>
      </c>
      <c r="AF268" s="32"/>
      <c r="AG268" s="32"/>
      <c r="AH268" s="32"/>
      <c r="AI268" s="32"/>
      <c r="AJ268" s="32"/>
      <c r="AK268" s="32"/>
      <c r="AL268" s="32"/>
      <c r="AM268" s="32"/>
      <c r="AN268" s="32"/>
      <c r="AO268" s="32"/>
      <c r="AP268" s="32"/>
      <c r="AQ268" s="32"/>
      <c r="AR268" s="32"/>
      <c r="AS268" s="32"/>
      <c r="AT268" s="32"/>
      <c r="AU268" s="32"/>
      <c r="AV268" s="32"/>
      <c r="AW268" s="32"/>
      <c r="AX268" s="32"/>
      <c r="AY268" s="32"/>
      <c r="AZ268" s="235" t="str">
        <f>B268</f>
        <v>642 94-21 bez dveřních křídel, do zdiva včetně kotvení, na jakoukoliv cementovou maltu, s vybetonováním prahu v zárubni a s osazením špalíků nebo latí pro dřevěný práh</v>
      </c>
      <c r="BA268" s="32"/>
      <c r="BB268" s="32"/>
      <c r="BC268" s="32"/>
      <c r="BD268" s="32"/>
      <c r="BE268" s="32"/>
      <c r="BF268" s="32"/>
      <c r="BG268" s="32"/>
      <c r="BH268" s="32"/>
    </row>
    <row r="269" spans="1:60" outlineLevel="1" x14ac:dyDescent="0.2">
      <c r="A269" s="217">
        <v>40</v>
      </c>
      <c r="B269" s="176" t="s">
        <v>1012</v>
      </c>
      <c r="C269" s="202" t="s">
        <v>1013</v>
      </c>
      <c r="D269" s="181" t="s">
        <v>498</v>
      </c>
      <c r="E269" s="186">
        <v>1</v>
      </c>
      <c r="F269" s="193"/>
      <c r="G269" s="194">
        <f>ROUND(E269*F269,2)</f>
        <v>0</v>
      </c>
      <c r="H269" s="194">
        <v>21</v>
      </c>
      <c r="I269" s="194">
        <f>G269*(1+H269/100)</f>
        <v>0</v>
      </c>
      <c r="J269" s="194">
        <v>1.8970000000000001E-2</v>
      </c>
      <c r="K269" s="194">
        <f>ROUND(E269*J269,2)</f>
        <v>0.02</v>
      </c>
      <c r="L269" s="194">
        <v>0</v>
      </c>
      <c r="M269" s="194">
        <f>ROUND(E269*L269,2)</f>
        <v>0</v>
      </c>
      <c r="N269" s="195" t="s">
        <v>611</v>
      </c>
      <c r="O269" s="221" t="s">
        <v>281</v>
      </c>
      <c r="P269" s="32"/>
      <c r="Q269" s="32"/>
      <c r="R269" s="32"/>
      <c r="S269" s="32"/>
      <c r="T269" s="32"/>
      <c r="U269" s="32"/>
      <c r="V269" s="32"/>
      <c r="W269" s="32"/>
      <c r="X269" s="32"/>
      <c r="Y269" s="32"/>
      <c r="Z269" s="32"/>
      <c r="AA269" s="32"/>
      <c r="AB269" s="32"/>
      <c r="AC269" s="32"/>
      <c r="AD269" s="32"/>
      <c r="AE269" s="32" t="s">
        <v>397</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312" t="s">
        <v>1010</v>
      </c>
      <c r="C271" s="313"/>
      <c r="D271" s="314"/>
      <c r="E271" s="315"/>
      <c r="F271" s="316"/>
      <c r="G271" s="317"/>
      <c r="H271" s="194"/>
      <c r="I271" s="194"/>
      <c r="J271" s="194"/>
      <c r="K271" s="194"/>
      <c r="L271" s="194"/>
      <c r="M271" s="194"/>
      <c r="N271" s="195"/>
      <c r="O271" s="221"/>
      <c r="P271" s="32"/>
      <c r="Q271" s="32"/>
      <c r="R271" s="32"/>
      <c r="S271" s="32"/>
      <c r="T271" s="32"/>
      <c r="U271" s="32"/>
      <c r="V271" s="32"/>
      <c r="W271" s="32"/>
      <c r="X271" s="32"/>
      <c r="Y271" s="32"/>
      <c r="Z271" s="32"/>
      <c r="AA271" s="32"/>
      <c r="AB271" s="32"/>
      <c r="AC271" s="32">
        <v>0</v>
      </c>
      <c r="AD271" s="32"/>
      <c r="AE271" s="32" t="s">
        <v>377</v>
      </c>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ht="22.5" outlineLevel="1" x14ac:dyDescent="0.2">
      <c r="A272" s="218"/>
      <c r="B272" s="312" t="s">
        <v>1011</v>
      </c>
      <c r="C272" s="313"/>
      <c r="D272" s="314"/>
      <c r="E272" s="315"/>
      <c r="F272" s="316"/>
      <c r="G272" s="317"/>
      <c r="H272" s="194"/>
      <c r="I272" s="194"/>
      <c r="J272" s="194"/>
      <c r="K272" s="194"/>
      <c r="L272" s="194"/>
      <c r="M272" s="194"/>
      <c r="N272" s="195"/>
      <c r="O272" s="221"/>
      <c r="P272" s="32"/>
      <c r="Q272" s="32"/>
      <c r="R272" s="32"/>
      <c r="S272" s="32"/>
      <c r="T272" s="32"/>
      <c r="U272" s="32"/>
      <c r="V272" s="32"/>
      <c r="W272" s="32"/>
      <c r="X272" s="32"/>
      <c r="Y272" s="32"/>
      <c r="Z272" s="32"/>
      <c r="AA272" s="32"/>
      <c r="AB272" s="32"/>
      <c r="AC272" s="32">
        <v>1</v>
      </c>
      <c r="AD272" s="32"/>
      <c r="AE272" s="32" t="s">
        <v>377</v>
      </c>
      <c r="AF272" s="32"/>
      <c r="AG272" s="32"/>
      <c r="AH272" s="32"/>
      <c r="AI272" s="32"/>
      <c r="AJ272" s="32"/>
      <c r="AK272" s="32"/>
      <c r="AL272" s="32"/>
      <c r="AM272" s="32"/>
      <c r="AN272" s="32"/>
      <c r="AO272" s="32"/>
      <c r="AP272" s="32"/>
      <c r="AQ272" s="32"/>
      <c r="AR272" s="32"/>
      <c r="AS272" s="32"/>
      <c r="AT272" s="32"/>
      <c r="AU272" s="32"/>
      <c r="AV272" s="32"/>
      <c r="AW272" s="32"/>
      <c r="AX272" s="32"/>
      <c r="AY272" s="32"/>
      <c r="AZ272" s="235" t="str">
        <f>B272</f>
        <v>642 94-21 bez dveřních křídel, do zdiva včetně kotvení, na jakoukoliv cementovou maltu, s vybetonováním prahu v zárubni a s osazením špalíků nebo latí pro dřevěný práh</v>
      </c>
      <c r="BA272" s="32"/>
      <c r="BB272" s="32"/>
      <c r="BC272" s="32"/>
      <c r="BD272" s="32"/>
      <c r="BE272" s="32"/>
      <c r="BF272" s="32"/>
      <c r="BG272" s="32"/>
      <c r="BH272" s="32"/>
    </row>
    <row r="273" spans="1:60" outlineLevel="1" x14ac:dyDescent="0.2">
      <c r="A273" s="218"/>
      <c r="B273" s="312" t="s">
        <v>1014</v>
      </c>
      <c r="C273" s="313"/>
      <c r="D273" s="314"/>
      <c r="E273" s="315"/>
      <c r="F273" s="316"/>
      <c r="G273" s="317"/>
      <c r="H273" s="194"/>
      <c r="I273" s="194"/>
      <c r="J273" s="194"/>
      <c r="K273" s="194"/>
      <c r="L273" s="194"/>
      <c r="M273" s="194"/>
      <c r="N273" s="195"/>
      <c r="O273" s="221"/>
      <c r="P273" s="32"/>
      <c r="Q273" s="32"/>
      <c r="R273" s="32"/>
      <c r="S273" s="32"/>
      <c r="T273" s="32"/>
      <c r="U273" s="32"/>
      <c r="V273" s="32"/>
      <c r="W273" s="32"/>
      <c r="X273" s="32"/>
      <c r="Y273" s="32"/>
      <c r="Z273" s="32"/>
      <c r="AA273" s="32"/>
      <c r="AB273" s="32"/>
      <c r="AC273" s="32">
        <v>2</v>
      </c>
      <c r="AD273" s="32"/>
      <c r="AE273" s="32" t="s">
        <v>377</v>
      </c>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7">
        <v>41</v>
      </c>
      <c r="B274" s="176" t="s">
        <v>1015</v>
      </c>
      <c r="C274" s="202" t="s">
        <v>1016</v>
      </c>
      <c r="D274" s="181" t="s">
        <v>498</v>
      </c>
      <c r="E274" s="186">
        <v>8</v>
      </c>
      <c r="F274" s="193"/>
      <c r="G274" s="194">
        <f>ROUND(E274*F274,2)</f>
        <v>0</v>
      </c>
      <c r="H274" s="194">
        <v>21</v>
      </c>
      <c r="I274" s="194">
        <f>G274*(1+H274/100)</f>
        <v>0</v>
      </c>
      <c r="J274" s="194">
        <v>3.0269999999999998E-2</v>
      </c>
      <c r="K274" s="194">
        <f>ROUND(E274*J274,2)</f>
        <v>0.24</v>
      </c>
      <c r="L274" s="194">
        <v>0</v>
      </c>
      <c r="M274" s="194">
        <f>ROUND(E274*L274,2)</f>
        <v>0</v>
      </c>
      <c r="N274" s="195" t="s">
        <v>611</v>
      </c>
      <c r="O274" s="221" t="s">
        <v>281</v>
      </c>
      <c r="P274" s="32"/>
      <c r="Q274" s="32"/>
      <c r="R274" s="32"/>
      <c r="S274" s="32"/>
      <c r="T274" s="32"/>
      <c r="U274" s="32"/>
      <c r="V274" s="32"/>
      <c r="W274" s="32"/>
      <c r="X274" s="32"/>
      <c r="Y274" s="32"/>
      <c r="Z274" s="32"/>
      <c r="AA274" s="32"/>
      <c r="AB274" s="32"/>
      <c r="AC274" s="32"/>
      <c r="AD274" s="32"/>
      <c r="AE274" s="32" t="s">
        <v>397</v>
      </c>
      <c r="AF274" s="32"/>
      <c r="AG274" s="32"/>
      <c r="AH274" s="32"/>
      <c r="AI274" s="32"/>
      <c r="AJ274" s="32"/>
      <c r="AK274" s="32"/>
      <c r="AL274" s="32"/>
      <c r="AM274" s="32">
        <v>21</v>
      </c>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43" t="s">
        <v>118</v>
      </c>
      <c r="D275" s="236"/>
      <c r="E275" s="239">
        <v>8</v>
      </c>
      <c r="F275" s="194"/>
      <c r="G275" s="194"/>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386</v>
      </c>
      <c r="AF275" s="32">
        <v>0</v>
      </c>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93"/>
      <c r="D276" s="294"/>
      <c r="E276" s="295"/>
      <c r="F276" s="296"/>
      <c r="G276" s="297"/>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312" t="s">
        <v>1010</v>
      </c>
      <c r="C277" s="313"/>
      <c r="D277" s="314"/>
      <c r="E277" s="315"/>
      <c r="F277" s="316"/>
      <c r="G277" s="317"/>
      <c r="H277" s="194"/>
      <c r="I277" s="194"/>
      <c r="J277" s="194"/>
      <c r="K277" s="194"/>
      <c r="L277" s="194"/>
      <c r="M277" s="194"/>
      <c r="N277" s="195"/>
      <c r="O277" s="221"/>
      <c r="P277" s="32"/>
      <c r="Q277" s="32"/>
      <c r="R277" s="32"/>
      <c r="S277" s="32"/>
      <c r="T277" s="32"/>
      <c r="U277" s="32"/>
      <c r="V277" s="32"/>
      <c r="W277" s="32"/>
      <c r="X277" s="32"/>
      <c r="Y277" s="32"/>
      <c r="Z277" s="32"/>
      <c r="AA277" s="32"/>
      <c r="AB277" s="32"/>
      <c r="AC277" s="32">
        <v>0</v>
      </c>
      <c r="AD277" s="32"/>
      <c r="AE277" s="32" t="s">
        <v>377</v>
      </c>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ht="22.5" outlineLevel="1" x14ac:dyDescent="0.2">
      <c r="A278" s="218"/>
      <c r="B278" s="312" t="s">
        <v>1011</v>
      </c>
      <c r="C278" s="313"/>
      <c r="D278" s="314"/>
      <c r="E278" s="315"/>
      <c r="F278" s="316"/>
      <c r="G278" s="317"/>
      <c r="H278" s="194"/>
      <c r="I278" s="194"/>
      <c r="J278" s="194"/>
      <c r="K278" s="194"/>
      <c r="L278" s="194"/>
      <c r="M278" s="194"/>
      <c r="N278" s="195"/>
      <c r="O278" s="221"/>
      <c r="P278" s="32"/>
      <c r="Q278" s="32"/>
      <c r="R278" s="32"/>
      <c r="S278" s="32"/>
      <c r="T278" s="32"/>
      <c r="U278" s="32"/>
      <c r="V278" s="32"/>
      <c r="W278" s="32"/>
      <c r="X278" s="32"/>
      <c r="Y278" s="32"/>
      <c r="Z278" s="32"/>
      <c r="AA278" s="32"/>
      <c r="AB278" s="32"/>
      <c r="AC278" s="32">
        <v>1</v>
      </c>
      <c r="AD278" s="32"/>
      <c r="AE278" s="32" t="s">
        <v>377</v>
      </c>
      <c r="AF278" s="32"/>
      <c r="AG278" s="32"/>
      <c r="AH278" s="32"/>
      <c r="AI278" s="32"/>
      <c r="AJ278" s="32"/>
      <c r="AK278" s="32"/>
      <c r="AL278" s="32"/>
      <c r="AM278" s="32"/>
      <c r="AN278" s="32"/>
      <c r="AO278" s="32"/>
      <c r="AP278" s="32"/>
      <c r="AQ278" s="32"/>
      <c r="AR278" s="32"/>
      <c r="AS278" s="32"/>
      <c r="AT278" s="32"/>
      <c r="AU278" s="32"/>
      <c r="AV278" s="32"/>
      <c r="AW278" s="32"/>
      <c r="AX278" s="32"/>
      <c r="AY278" s="32"/>
      <c r="AZ278" s="235" t="str">
        <f>B278</f>
        <v>642 94-21 bez dveřních křídel, do zdiva včetně kotvení, na jakoukoliv cementovou maltu, s vybetonováním prahu v zárubni a s osazením špalíků nebo latí pro dřevěný práh</v>
      </c>
      <c r="BA278" s="32"/>
      <c r="BB278" s="32"/>
      <c r="BC278" s="32"/>
      <c r="BD278" s="32"/>
      <c r="BE278" s="32"/>
      <c r="BF278" s="32"/>
      <c r="BG278" s="32"/>
      <c r="BH278" s="32"/>
    </row>
    <row r="279" spans="1:60" outlineLevel="1" x14ac:dyDescent="0.2">
      <c r="A279" s="218"/>
      <c r="B279" s="312" t="s">
        <v>1014</v>
      </c>
      <c r="C279" s="313"/>
      <c r="D279" s="314"/>
      <c r="E279" s="315"/>
      <c r="F279" s="316"/>
      <c r="G279" s="317"/>
      <c r="H279" s="194"/>
      <c r="I279" s="194"/>
      <c r="J279" s="194"/>
      <c r="K279" s="194"/>
      <c r="L279" s="194"/>
      <c r="M279" s="194"/>
      <c r="N279" s="195"/>
      <c r="O279" s="221"/>
      <c r="P279" s="32"/>
      <c r="Q279" s="32"/>
      <c r="R279" s="32"/>
      <c r="S279" s="32"/>
      <c r="T279" s="32"/>
      <c r="U279" s="32"/>
      <c r="V279" s="32"/>
      <c r="W279" s="32"/>
      <c r="X279" s="32"/>
      <c r="Y279" s="32"/>
      <c r="Z279" s="32"/>
      <c r="AA279" s="32"/>
      <c r="AB279" s="32"/>
      <c r="AC279" s="32">
        <v>2</v>
      </c>
      <c r="AD279" s="32"/>
      <c r="AE279" s="32" t="s">
        <v>377</v>
      </c>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42</v>
      </c>
      <c r="B280" s="176" t="s">
        <v>1017</v>
      </c>
      <c r="C280" s="202" t="s">
        <v>1018</v>
      </c>
      <c r="D280" s="181" t="s">
        <v>498</v>
      </c>
      <c r="E280" s="186">
        <v>2</v>
      </c>
      <c r="F280" s="193"/>
      <c r="G280" s="194">
        <f>ROUND(E280*F280,2)</f>
        <v>0</v>
      </c>
      <c r="H280" s="194">
        <v>21</v>
      </c>
      <c r="I280" s="194">
        <f>G280*(1+H280/100)</f>
        <v>0</v>
      </c>
      <c r="J280" s="194">
        <v>3.083E-2</v>
      </c>
      <c r="K280" s="194">
        <f>ROUND(E280*J280,2)</f>
        <v>0.06</v>
      </c>
      <c r="L280" s="194">
        <v>0</v>
      </c>
      <c r="M280" s="194">
        <f>ROUND(E280*L280,2)</f>
        <v>0</v>
      </c>
      <c r="N280" s="195" t="s">
        <v>611</v>
      </c>
      <c r="O280" s="221" t="s">
        <v>281</v>
      </c>
      <c r="P280" s="32"/>
      <c r="Q280" s="32"/>
      <c r="R280" s="32"/>
      <c r="S280" s="32"/>
      <c r="T280" s="32"/>
      <c r="U280" s="32"/>
      <c r="V280" s="32"/>
      <c r="W280" s="32"/>
      <c r="X280" s="32"/>
      <c r="Y280" s="32"/>
      <c r="Z280" s="32"/>
      <c r="AA280" s="32"/>
      <c r="AB280" s="32"/>
      <c r="AC280" s="32"/>
      <c r="AD280" s="32"/>
      <c r="AE280" s="32" t="s">
        <v>397</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8"/>
      <c r="B282" s="312" t="s">
        <v>1010</v>
      </c>
      <c r="C282" s="313"/>
      <c r="D282" s="314"/>
      <c r="E282" s="315"/>
      <c r="F282" s="316"/>
      <c r="G282" s="317"/>
      <c r="H282" s="194"/>
      <c r="I282" s="194"/>
      <c r="J282" s="194"/>
      <c r="K282" s="194"/>
      <c r="L282" s="194"/>
      <c r="M282" s="194"/>
      <c r="N282" s="195"/>
      <c r="O282" s="221"/>
      <c r="P282" s="32"/>
      <c r="Q282" s="32"/>
      <c r="R282" s="32"/>
      <c r="S282" s="32"/>
      <c r="T282" s="32"/>
      <c r="U282" s="32"/>
      <c r="V282" s="32"/>
      <c r="W282" s="32"/>
      <c r="X282" s="32"/>
      <c r="Y282" s="32"/>
      <c r="Z282" s="32"/>
      <c r="AA282" s="32"/>
      <c r="AB282" s="32"/>
      <c r="AC282" s="32">
        <v>0</v>
      </c>
      <c r="AD282" s="32"/>
      <c r="AE282" s="32" t="s">
        <v>377</v>
      </c>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ht="22.5" outlineLevel="1" x14ac:dyDescent="0.2">
      <c r="A283" s="218"/>
      <c r="B283" s="312" t="s">
        <v>1011</v>
      </c>
      <c r="C283" s="313"/>
      <c r="D283" s="314"/>
      <c r="E283" s="315"/>
      <c r="F283" s="316"/>
      <c r="G283" s="317"/>
      <c r="H283" s="194"/>
      <c r="I283" s="194"/>
      <c r="J283" s="194"/>
      <c r="K283" s="194"/>
      <c r="L283" s="194"/>
      <c r="M283" s="194"/>
      <c r="N283" s="195"/>
      <c r="O283" s="221"/>
      <c r="P283" s="32"/>
      <c r="Q283" s="32"/>
      <c r="R283" s="32"/>
      <c r="S283" s="32"/>
      <c r="T283" s="32"/>
      <c r="U283" s="32"/>
      <c r="V283" s="32"/>
      <c r="W283" s="32"/>
      <c r="X283" s="32"/>
      <c r="Y283" s="32"/>
      <c r="Z283" s="32"/>
      <c r="AA283" s="32"/>
      <c r="AB283" s="32"/>
      <c r="AC283" s="32">
        <v>1</v>
      </c>
      <c r="AD283" s="32"/>
      <c r="AE283" s="32" t="s">
        <v>377</v>
      </c>
      <c r="AF283" s="32"/>
      <c r="AG283" s="32"/>
      <c r="AH283" s="32"/>
      <c r="AI283" s="32"/>
      <c r="AJ283" s="32"/>
      <c r="AK283" s="32"/>
      <c r="AL283" s="32"/>
      <c r="AM283" s="32"/>
      <c r="AN283" s="32"/>
      <c r="AO283" s="32"/>
      <c r="AP283" s="32"/>
      <c r="AQ283" s="32"/>
      <c r="AR283" s="32"/>
      <c r="AS283" s="32"/>
      <c r="AT283" s="32"/>
      <c r="AU283" s="32"/>
      <c r="AV283" s="32"/>
      <c r="AW283" s="32"/>
      <c r="AX283" s="32"/>
      <c r="AY283" s="32"/>
      <c r="AZ283" s="235" t="str">
        <f>B283</f>
        <v>642 94-21 bez dveřních křídel, do zdiva včetně kotvení, na jakoukoliv cementovou maltu, s vybetonováním prahu v zárubni a s osazením špalíků nebo latí pro dřevěný práh</v>
      </c>
      <c r="BA283" s="32"/>
      <c r="BB283" s="32"/>
      <c r="BC283" s="32"/>
      <c r="BD283" s="32"/>
      <c r="BE283" s="32"/>
      <c r="BF283" s="32"/>
      <c r="BG283" s="32"/>
      <c r="BH283" s="32"/>
    </row>
    <row r="284" spans="1:60" outlineLevel="1" x14ac:dyDescent="0.2">
      <c r="A284" s="218"/>
      <c r="B284" s="312" t="s">
        <v>1014</v>
      </c>
      <c r="C284" s="313"/>
      <c r="D284" s="314"/>
      <c r="E284" s="315"/>
      <c r="F284" s="316"/>
      <c r="G284" s="317"/>
      <c r="H284" s="194"/>
      <c r="I284" s="194"/>
      <c r="J284" s="194"/>
      <c r="K284" s="194"/>
      <c r="L284" s="194"/>
      <c r="M284" s="194"/>
      <c r="N284" s="195"/>
      <c r="O284" s="221"/>
      <c r="P284" s="32"/>
      <c r="Q284" s="32"/>
      <c r="R284" s="32"/>
      <c r="S284" s="32"/>
      <c r="T284" s="32"/>
      <c r="U284" s="32"/>
      <c r="V284" s="32"/>
      <c r="W284" s="32"/>
      <c r="X284" s="32"/>
      <c r="Y284" s="32"/>
      <c r="Z284" s="32"/>
      <c r="AA284" s="32"/>
      <c r="AB284" s="32"/>
      <c r="AC284" s="32">
        <v>2</v>
      </c>
      <c r="AD284" s="32"/>
      <c r="AE284" s="32" t="s">
        <v>377</v>
      </c>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7">
        <v>43</v>
      </c>
      <c r="B285" s="176" t="s">
        <v>1019</v>
      </c>
      <c r="C285" s="202" t="s">
        <v>1020</v>
      </c>
      <c r="D285" s="181" t="s">
        <v>498</v>
      </c>
      <c r="E285" s="186">
        <v>4</v>
      </c>
      <c r="F285" s="193"/>
      <c r="G285" s="194">
        <f>ROUND(E285*F285,2)</f>
        <v>0</v>
      </c>
      <c r="H285" s="194">
        <v>21</v>
      </c>
      <c r="I285" s="194">
        <f>G285*(1+H285/100)</f>
        <v>0</v>
      </c>
      <c r="J285" s="194">
        <v>3.1109999999999999E-2</v>
      </c>
      <c r="K285" s="194">
        <f>ROUND(E285*J285,2)</f>
        <v>0.12</v>
      </c>
      <c r="L285" s="194">
        <v>0</v>
      </c>
      <c r="M285" s="194">
        <f>ROUND(E285*L285,2)</f>
        <v>0</v>
      </c>
      <c r="N285" s="195" t="s">
        <v>611</v>
      </c>
      <c r="O285" s="221" t="s">
        <v>281</v>
      </c>
      <c r="P285" s="32"/>
      <c r="Q285" s="32"/>
      <c r="R285" s="32"/>
      <c r="S285" s="32"/>
      <c r="T285" s="32"/>
      <c r="U285" s="32"/>
      <c r="V285" s="32"/>
      <c r="W285" s="32"/>
      <c r="X285" s="32"/>
      <c r="Y285" s="32"/>
      <c r="Z285" s="32"/>
      <c r="AA285" s="32"/>
      <c r="AB285" s="32"/>
      <c r="AC285" s="32"/>
      <c r="AD285" s="32"/>
      <c r="AE285" s="32" t="s">
        <v>397</v>
      </c>
      <c r="AF285" s="32"/>
      <c r="AG285" s="32"/>
      <c r="AH285" s="32"/>
      <c r="AI285" s="32"/>
      <c r="AJ285" s="32"/>
      <c r="AK285" s="32"/>
      <c r="AL285" s="32"/>
      <c r="AM285" s="32">
        <v>21</v>
      </c>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177"/>
      <c r="C286" s="293"/>
      <c r="D286" s="294"/>
      <c r="E286" s="295"/>
      <c r="F286" s="296"/>
      <c r="G286" s="297"/>
      <c r="H286" s="194"/>
      <c r="I286" s="194"/>
      <c r="J286" s="194"/>
      <c r="K286" s="194"/>
      <c r="L286" s="194"/>
      <c r="M286" s="194"/>
      <c r="N286" s="195"/>
      <c r="O286" s="221"/>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312" t="s">
        <v>1021</v>
      </c>
      <c r="C287" s="313"/>
      <c r="D287" s="314"/>
      <c r="E287" s="315"/>
      <c r="F287" s="316"/>
      <c r="G287" s="317"/>
      <c r="H287" s="194"/>
      <c r="I287" s="194"/>
      <c r="J287" s="194"/>
      <c r="K287" s="194"/>
      <c r="L287" s="194"/>
      <c r="M287" s="194"/>
      <c r="N287" s="195"/>
      <c r="O287" s="221"/>
      <c r="P287" s="32"/>
      <c r="Q287" s="32"/>
      <c r="R287" s="32"/>
      <c r="S287" s="32"/>
      <c r="T287" s="32"/>
      <c r="U287" s="32"/>
      <c r="V287" s="32"/>
      <c r="W287" s="32"/>
      <c r="X287" s="32"/>
      <c r="Y287" s="32"/>
      <c r="Z287" s="32"/>
      <c r="AA287" s="32"/>
      <c r="AB287" s="32"/>
      <c r="AC287" s="32">
        <v>0</v>
      </c>
      <c r="AD287" s="32"/>
      <c r="AE287" s="32" t="s">
        <v>377</v>
      </c>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312" t="s">
        <v>1022</v>
      </c>
      <c r="C288" s="313"/>
      <c r="D288" s="314"/>
      <c r="E288" s="315"/>
      <c r="F288" s="316"/>
      <c r="G288" s="317"/>
      <c r="H288" s="194"/>
      <c r="I288" s="194"/>
      <c r="J288" s="194"/>
      <c r="K288" s="194"/>
      <c r="L288" s="194"/>
      <c r="M288" s="194"/>
      <c r="N288" s="195"/>
      <c r="O288" s="221"/>
      <c r="P288" s="32"/>
      <c r="Q288" s="32"/>
      <c r="R288" s="32"/>
      <c r="S288" s="32"/>
      <c r="T288" s="32"/>
      <c r="U288" s="32"/>
      <c r="V288" s="32"/>
      <c r="W288" s="32"/>
      <c r="X288" s="32"/>
      <c r="Y288" s="32"/>
      <c r="Z288" s="32"/>
      <c r="AA288" s="32"/>
      <c r="AB288" s="32"/>
      <c r="AC288" s="32"/>
      <c r="AD288" s="32"/>
      <c r="AE288" s="32" t="s">
        <v>379</v>
      </c>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312" t="s">
        <v>1023</v>
      </c>
      <c r="C289" s="313"/>
      <c r="D289" s="314"/>
      <c r="E289" s="315"/>
      <c r="F289" s="316"/>
      <c r="G289" s="317"/>
      <c r="H289" s="194"/>
      <c r="I289" s="194"/>
      <c r="J289" s="194"/>
      <c r="K289" s="194"/>
      <c r="L289" s="194"/>
      <c r="M289" s="194"/>
      <c r="N289" s="195"/>
      <c r="O289" s="221"/>
      <c r="P289" s="32"/>
      <c r="Q289" s="32"/>
      <c r="R289" s="32"/>
      <c r="S289" s="32"/>
      <c r="T289" s="32"/>
      <c r="U289" s="32"/>
      <c r="V289" s="32"/>
      <c r="W289" s="32"/>
      <c r="X289" s="32"/>
      <c r="Y289" s="32"/>
      <c r="Z289" s="32"/>
      <c r="AA289" s="32"/>
      <c r="AB289" s="32"/>
      <c r="AC289" s="32">
        <v>1</v>
      </c>
      <c r="AD289" s="32"/>
      <c r="AE289" s="32" t="s">
        <v>377</v>
      </c>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44</v>
      </c>
      <c r="B290" s="176" t="s">
        <v>1024</v>
      </c>
      <c r="C290" s="202" t="s">
        <v>1025</v>
      </c>
      <c r="D290" s="181" t="s">
        <v>560</v>
      </c>
      <c r="E290" s="186">
        <v>39.249000000000002</v>
      </c>
      <c r="F290" s="193"/>
      <c r="G290" s="194">
        <f>ROUND(E290*F290,2)</f>
        <v>0</v>
      </c>
      <c r="H290" s="194">
        <v>21</v>
      </c>
      <c r="I290" s="194">
        <f>G290*(1+H290/100)</f>
        <v>0</v>
      </c>
      <c r="J290" s="194">
        <v>5.5100000000000001E-3</v>
      </c>
      <c r="K290" s="194">
        <f>ROUND(E290*J290,2)</f>
        <v>0.22</v>
      </c>
      <c r="L290" s="194">
        <v>0</v>
      </c>
      <c r="M290" s="194">
        <f>ROUND(E290*L290,2)</f>
        <v>0</v>
      </c>
      <c r="N290" s="195" t="s">
        <v>611</v>
      </c>
      <c r="O290" s="221" t="s">
        <v>281</v>
      </c>
      <c r="P290" s="32"/>
      <c r="Q290" s="32"/>
      <c r="R290" s="32"/>
      <c r="S290" s="32"/>
      <c r="T290" s="32"/>
      <c r="U290" s="32"/>
      <c r="V290" s="32"/>
      <c r="W290" s="32"/>
      <c r="X290" s="32"/>
      <c r="Y290" s="32"/>
      <c r="Z290" s="32"/>
      <c r="AA290" s="32"/>
      <c r="AB290" s="32"/>
      <c r="AC290" s="32"/>
      <c r="AD290" s="32"/>
      <c r="AE290" s="32" t="s">
        <v>786</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43" t="s">
        <v>1026</v>
      </c>
      <c r="D291" s="236"/>
      <c r="E291" s="239">
        <v>37.374000000000002</v>
      </c>
      <c r="F291" s="194"/>
      <c r="G291" s="194"/>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t="s">
        <v>386</v>
      </c>
      <c r="AF291" s="32">
        <v>0</v>
      </c>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8"/>
      <c r="B292" s="177"/>
      <c r="C292" s="243" t="s">
        <v>1027</v>
      </c>
      <c r="D292" s="236"/>
      <c r="E292" s="239">
        <v>1.875</v>
      </c>
      <c r="F292" s="194"/>
      <c r="G292" s="194"/>
      <c r="H292" s="194"/>
      <c r="I292" s="194"/>
      <c r="J292" s="194"/>
      <c r="K292" s="194"/>
      <c r="L292" s="194"/>
      <c r="M292" s="194"/>
      <c r="N292" s="195"/>
      <c r="O292" s="221"/>
      <c r="P292" s="32"/>
      <c r="Q292" s="32"/>
      <c r="R292" s="32"/>
      <c r="S292" s="32"/>
      <c r="T292" s="32"/>
      <c r="U292" s="32"/>
      <c r="V292" s="32"/>
      <c r="W292" s="32"/>
      <c r="X292" s="32"/>
      <c r="Y292" s="32"/>
      <c r="Z292" s="32"/>
      <c r="AA292" s="32"/>
      <c r="AB292" s="32"/>
      <c r="AC292" s="32"/>
      <c r="AD292" s="32"/>
      <c r="AE292" s="32" t="s">
        <v>386</v>
      </c>
      <c r="AF292" s="32">
        <v>0</v>
      </c>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ht="22.5" outlineLevel="1" x14ac:dyDescent="0.2">
      <c r="A294" s="217">
        <v>45</v>
      </c>
      <c r="B294" s="176" t="s">
        <v>1028</v>
      </c>
      <c r="C294" s="202" t="s">
        <v>1029</v>
      </c>
      <c r="D294" s="181" t="s">
        <v>498</v>
      </c>
      <c r="E294" s="186">
        <v>1</v>
      </c>
      <c r="F294" s="193"/>
      <c r="G294" s="194">
        <f>ROUND(E294*F294,2)</f>
        <v>0</v>
      </c>
      <c r="H294" s="194">
        <v>21</v>
      </c>
      <c r="I294" s="194">
        <f>G294*(1+H294/100)</f>
        <v>0</v>
      </c>
      <c r="J294" s="194">
        <v>1.84E-2</v>
      </c>
      <c r="K294" s="194">
        <f>ROUND(E294*J294,2)</f>
        <v>0.02</v>
      </c>
      <c r="L294" s="194">
        <v>0</v>
      </c>
      <c r="M294" s="194">
        <f>ROUND(E294*L294,2)</f>
        <v>0</v>
      </c>
      <c r="N294" s="195" t="s">
        <v>479</v>
      </c>
      <c r="O294" s="221" t="s">
        <v>281</v>
      </c>
      <c r="P294" s="32"/>
      <c r="Q294" s="32"/>
      <c r="R294" s="32"/>
      <c r="S294" s="32"/>
      <c r="T294" s="32"/>
      <c r="U294" s="32"/>
      <c r="V294" s="32"/>
      <c r="W294" s="32"/>
      <c r="X294" s="32"/>
      <c r="Y294" s="32"/>
      <c r="Z294" s="32"/>
      <c r="AA294" s="32"/>
      <c r="AB294" s="32"/>
      <c r="AC294" s="32"/>
      <c r="AD294" s="32"/>
      <c r="AE294" s="32" t="s">
        <v>480</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43" t="s">
        <v>1030</v>
      </c>
      <c r="D295" s="236"/>
      <c r="E295" s="239">
        <v>1</v>
      </c>
      <c r="F295" s="194"/>
      <c r="G295" s="194"/>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t="s">
        <v>386</v>
      </c>
      <c r="AF295" s="32">
        <v>0</v>
      </c>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8"/>
      <c r="B296" s="177"/>
      <c r="C296" s="293"/>
      <c r="D296" s="294"/>
      <c r="E296" s="295"/>
      <c r="F296" s="296"/>
      <c r="G296" s="297"/>
      <c r="H296" s="194"/>
      <c r="I296" s="194"/>
      <c r="J296" s="194"/>
      <c r="K296" s="194"/>
      <c r="L296" s="194"/>
      <c r="M296" s="194"/>
      <c r="N296" s="195"/>
      <c r="O296" s="221"/>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x14ac:dyDescent="0.2">
      <c r="A297" s="216" t="s">
        <v>276</v>
      </c>
      <c r="B297" s="175" t="s">
        <v>148</v>
      </c>
      <c r="C297" s="201" t="s">
        <v>149</v>
      </c>
      <c r="D297" s="180"/>
      <c r="E297" s="185"/>
      <c r="F297" s="304">
        <f>SUM(G298:G321)</f>
        <v>0</v>
      </c>
      <c r="G297" s="305"/>
      <c r="H297" s="191"/>
      <c r="I297" s="191">
        <f>SUM(I298:I321)</f>
        <v>0</v>
      </c>
      <c r="J297" s="191"/>
      <c r="K297" s="191">
        <f>SUM(K298:K321)</f>
        <v>40.520000000000003</v>
      </c>
      <c r="L297" s="191"/>
      <c r="M297" s="191">
        <f>SUM(M298:M321)</f>
        <v>0</v>
      </c>
      <c r="N297" s="192"/>
      <c r="O297" s="220"/>
      <c r="AE297" t="s">
        <v>277</v>
      </c>
    </row>
    <row r="298" spans="1:60" outlineLevel="1" x14ac:dyDescent="0.2">
      <c r="A298" s="218"/>
      <c r="B298" s="318" t="s">
        <v>1031</v>
      </c>
      <c r="C298" s="319"/>
      <c r="D298" s="320"/>
      <c r="E298" s="321"/>
      <c r="F298" s="322"/>
      <c r="G298" s="323"/>
      <c r="H298" s="194"/>
      <c r="I298" s="194"/>
      <c r="J298" s="194"/>
      <c r="K298" s="194"/>
      <c r="L298" s="194"/>
      <c r="M298" s="194"/>
      <c r="N298" s="195"/>
      <c r="O298" s="221"/>
      <c r="P298" s="32"/>
      <c r="Q298" s="32"/>
      <c r="R298" s="32"/>
      <c r="S298" s="32"/>
      <c r="T298" s="32"/>
      <c r="U298" s="32"/>
      <c r="V298" s="32"/>
      <c r="W298" s="32"/>
      <c r="X298" s="32"/>
      <c r="Y298" s="32"/>
      <c r="Z298" s="32"/>
      <c r="AA298" s="32"/>
      <c r="AB298" s="32"/>
      <c r="AC298" s="32">
        <v>0</v>
      </c>
      <c r="AD298" s="32"/>
      <c r="AE298" s="32" t="s">
        <v>377</v>
      </c>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7">
        <v>46</v>
      </c>
      <c r="B299" s="176" t="s">
        <v>1032</v>
      </c>
      <c r="C299" s="202" t="s">
        <v>1033</v>
      </c>
      <c r="D299" s="181" t="s">
        <v>610</v>
      </c>
      <c r="E299" s="186">
        <v>1959.886</v>
      </c>
      <c r="F299" s="193"/>
      <c r="G299" s="194">
        <f>ROUND(E299*F299,2)</f>
        <v>0</v>
      </c>
      <c r="H299" s="194">
        <v>21</v>
      </c>
      <c r="I299" s="194">
        <f>G299*(1+H299/100)</f>
        <v>0</v>
      </c>
      <c r="J299" s="194">
        <v>1.8380000000000001E-2</v>
      </c>
      <c r="K299" s="194">
        <f>ROUND(E299*J299,2)</f>
        <v>36.020000000000003</v>
      </c>
      <c r="L299" s="194">
        <v>0</v>
      </c>
      <c r="M299" s="194">
        <f>ROUND(E299*L299,2)</f>
        <v>0</v>
      </c>
      <c r="N299" s="195" t="s">
        <v>1034</v>
      </c>
      <c r="O299" s="221" t="s">
        <v>281</v>
      </c>
      <c r="P299" s="32"/>
      <c r="Q299" s="32"/>
      <c r="R299" s="32"/>
      <c r="S299" s="32"/>
      <c r="T299" s="32"/>
      <c r="U299" s="32"/>
      <c r="V299" s="32"/>
      <c r="W299" s="32"/>
      <c r="X299" s="32"/>
      <c r="Y299" s="32"/>
      <c r="Z299" s="32"/>
      <c r="AA299" s="32"/>
      <c r="AB299" s="32"/>
      <c r="AC299" s="32"/>
      <c r="AD299" s="32"/>
      <c r="AE299" s="32" t="s">
        <v>384</v>
      </c>
      <c r="AF299" s="32"/>
      <c r="AG299" s="32"/>
      <c r="AH299" s="32"/>
      <c r="AI299" s="32"/>
      <c r="AJ299" s="32"/>
      <c r="AK299" s="32"/>
      <c r="AL299" s="32"/>
      <c r="AM299" s="32">
        <v>21</v>
      </c>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03" t="s">
        <v>1035</v>
      </c>
      <c r="D300" s="182"/>
      <c r="E300" s="187"/>
      <c r="F300" s="196"/>
      <c r="G300" s="196"/>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t="s">
        <v>284</v>
      </c>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43" t="s">
        <v>1036</v>
      </c>
      <c r="D301" s="236"/>
      <c r="E301" s="239">
        <v>1045.44</v>
      </c>
      <c r="F301" s="194"/>
      <c r="G301" s="194"/>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t="s">
        <v>386</v>
      </c>
      <c r="AF301" s="32">
        <v>0</v>
      </c>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43" t="s">
        <v>1037</v>
      </c>
      <c r="D302" s="236"/>
      <c r="E302" s="239">
        <v>-197.63499999999999</v>
      </c>
      <c r="F302" s="194"/>
      <c r="G302" s="194"/>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t="s">
        <v>386</v>
      </c>
      <c r="AF302" s="32">
        <v>0</v>
      </c>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43" t="s">
        <v>1038</v>
      </c>
      <c r="D303" s="236"/>
      <c r="E303" s="239">
        <v>938.4</v>
      </c>
      <c r="F303" s="194"/>
      <c r="G303" s="194"/>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386</v>
      </c>
      <c r="AF303" s="32">
        <v>0</v>
      </c>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43" t="s">
        <v>338</v>
      </c>
      <c r="D304" s="236"/>
      <c r="E304" s="239"/>
      <c r="F304" s="194"/>
      <c r="G304" s="194"/>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t="s">
        <v>386</v>
      </c>
      <c r="AF304" s="32">
        <v>0</v>
      </c>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43" t="s">
        <v>1039</v>
      </c>
      <c r="D305" s="236"/>
      <c r="E305" s="239">
        <v>173.68100000000001</v>
      </c>
      <c r="F305" s="194"/>
      <c r="G305" s="194"/>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t="s">
        <v>386</v>
      </c>
      <c r="AF305" s="32">
        <v>0</v>
      </c>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93"/>
      <c r="D306" s="294"/>
      <c r="E306" s="295"/>
      <c r="F306" s="296"/>
      <c r="G306" s="297"/>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312" t="s">
        <v>1040</v>
      </c>
      <c r="C307" s="313"/>
      <c r="D307" s="314"/>
      <c r="E307" s="315"/>
      <c r="F307" s="316"/>
      <c r="G307" s="317"/>
      <c r="H307" s="194"/>
      <c r="I307" s="194"/>
      <c r="J307" s="194"/>
      <c r="K307" s="194"/>
      <c r="L307" s="194"/>
      <c r="M307" s="194"/>
      <c r="N307" s="195"/>
      <c r="O307" s="221"/>
      <c r="P307" s="32"/>
      <c r="Q307" s="32"/>
      <c r="R307" s="32"/>
      <c r="S307" s="32"/>
      <c r="T307" s="32"/>
      <c r="U307" s="32"/>
      <c r="V307" s="32"/>
      <c r="W307" s="32"/>
      <c r="X307" s="32"/>
      <c r="Y307" s="32"/>
      <c r="Z307" s="32"/>
      <c r="AA307" s="32"/>
      <c r="AB307" s="32"/>
      <c r="AC307" s="32">
        <v>1</v>
      </c>
      <c r="AD307" s="32"/>
      <c r="AE307" s="32" t="s">
        <v>377</v>
      </c>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47</v>
      </c>
      <c r="B308" s="176" t="s">
        <v>1041</v>
      </c>
      <c r="C308" s="202" t="s">
        <v>1042</v>
      </c>
      <c r="D308" s="181" t="s">
        <v>610</v>
      </c>
      <c r="E308" s="186">
        <v>3919.7719999999999</v>
      </c>
      <c r="F308" s="193"/>
      <c r="G308" s="194">
        <f>ROUND(E308*F308,2)</f>
        <v>0</v>
      </c>
      <c r="H308" s="194">
        <v>21</v>
      </c>
      <c r="I308" s="194">
        <f>G308*(1+H308/100)</f>
        <v>0</v>
      </c>
      <c r="J308" s="194">
        <v>9.7000000000000005E-4</v>
      </c>
      <c r="K308" s="194">
        <f>ROUND(E308*J308,2)</f>
        <v>3.8</v>
      </c>
      <c r="L308" s="194">
        <v>0</v>
      </c>
      <c r="M308" s="194">
        <f>ROUND(E308*L308,2)</f>
        <v>0</v>
      </c>
      <c r="N308" s="195" t="s">
        <v>1034</v>
      </c>
      <c r="O308" s="221" t="s">
        <v>281</v>
      </c>
      <c r="P308" s="32"/>
      <c r="Q308" s="32"/>
      <c r="R308" s="32"/>
      <c r="S308" s="32"/>
      <c r="T308" s="32"/>
      <c r="U308" s="32"/>
      <c r="V308" s="32"/>
      <c r="W308" s="32"/>
      <c r="X308" s="32"/>
      <c r="Y308" s="32"/>
      <c r="Z308" s="32"/>
      <c r="AA308" s="32"/>
      <c r="AB308" s="32"/>
      <c r="AC308" s="32"/>
      <c r="AD308" s="32"/>
      <c r="AE308" s="32" t="s">
        <v>384</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43" t="s">
        <v>1043</v>
      </c>
      <c r="D309" s="236"/>
      <c r="E309" s="239">
        <v>3919.7719999999999</v>
      </c>
      <c r="F309" s="194"/>
      <c r="G309" s="194"/>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t="s">
        <v>386</v>
      </c>
      <c r="AF309" s="32">
        <v>0</v>
      </c>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outlineLevel="1" x14ac:dyDescent="0.2">
      <c r="A310" s="218"/>
      <c r="B310" s="177"/>
      <c r="C310" s="293"/>
      <c r="D310" s="294"/>
      <c r="E310" s="295"/>
      <c r="F310" s="296"/>
      <c r="G310" s="297"/>
      <c r="H310" s="194"/>
      <c r="I310" s="194"/>
      <c r="J310" s="194"/>
      <c r="K310" s="194"/>
      <c r="L310" s="194"/>
      <c r="M310" s="194"/>
      <c r="N310" s="195"/>
      <c r="O310" s="221"/>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312" t="s">
        <v>1044</v>
      </c>
      <c r="C311" s="313"/>
      <c r="D311" s="314"/>
      <c r="E311" s="315"/>
      <c r="F311" s="316"/>
      <c r="G311" s="317"/>
      <c r="H311" s="194"/>
      <c r="I311" s="194"/>
      <c r="J311" s="194"/>
      <c r="K311" s="194"/>
      <c r="L311" s="194"/>
      <c r="M311" s="194"/>
      <c r="N311" s="195"/>
      <c r="O311" s="221"/>
      <c r="P311" s="32"/>
      <c r="Q311" s="32"/>
      <c r="R311" s="32"/>
      <c r="S311" s="32"/>
      <c r="T311" s="32"/>
      <c r="U311" s="32"/>
      <c r="V311" s="32"/>
      <c r="W311" s="32"/>
      <c r="X311" s="32"/>
      <c r="Y311" s="32"/>
      <c r="Z311" s="32"/>
      <c r="AA311" s="32"/>
      <c r="AB311" s="32"/>
      <c r="AC311" s="32">
        <v>0</v>
      </c>
      <c r="AD311" s="32"/>
      <c r="AE311" s="32" t="s">
        <v>377</v>
      </c>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7">
        <v>48</v>
      </c>
      <c r="B312" s="176" t="s">
        <v>1045</v>
      </c>
      <c r="C312" s="202" t="s">
        <v>1046</v>
      </c>
      <c r="D312" s="181" t="s">
        <v>610</v>
      </c>
      <c r="E312" s="186">
        <v>1959.886</v>
      </c>
      <c r="F312" s="193"/>
      <c r="G312" s="194">
        <f>ROUND(E312*F312,2)</f>
        <v>0</v>
      </c>
      <c r="H312" s="194">
        <v>21</v>
      </c>
      <c r="I312" s="194">
        <f>G312*(1+H312/100)</f>
        <v>0</v>
      </c>
      <c r="J312" s="194">
        <v>0</v>
      </c>
      <c r="K312" s="194">
        <f>ROUND(E312*J312,2)</f>
        <v>0</v>
      </c>
      <c r="L312" s="194">
        <v>0</v>
      </c>
      <c r="M312" s="194">
        <f>ROUND(E312*L312,2)</f>
        <v>0</v>
      </c>
      <c r="N312" s="195" t="s">
        <v>1034</v>
      </c>
      <c r="O312" s="221" t="s">
        <v>281</v>
      </c>
      <c r="P312" s="32"/>
      <c r="Q312" s="32"/>
      <c r="R312" s="32"/>
      <c r="S312" s="32"/>
      <c r="T312" s="32"/>
      <c r="U312" s="32"/>
      <c r="V312" s="32"/>
      <c r="W312" s="32"/>
      <c r="X312" s="32"/>
      <c r="Y312" s="32"/>
      <c r="Z312" s="32"/>
      <c r="AA312" s="32"/>
      <c r="AB312" s="32"/>
      <c r="AC312" s="32"/>
      <c r="AD312" s="32"/>
      <c r="AE312" s="32" t="s">
        <v>384</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43" t="s">
        <v>1047</v>
      </c>
      <c r="D313" s="236"/>
      <c r="E313" s="239">
        <v>1959.886</v>
      </c>
      <c r="F313" s="194"/>
      <c r="G313" s="194"/>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t="s">
        <v>386</v>
      </c>
      <c r="AF313" s="32">
        <v>0</v>
      </c>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312" t="s">
        <v>1048</v>
      </c>
      <c r="C315" s="313"/>
      <c r="D315" s="314"/>
      <c r="E315" s="315"/>
      <c r="F315" s="316"/>
      <c r="G315" s="317"/>
      <c r="H315" s="194"/>
      <c r="I315" s="194"/>
      <c r="J315" s="194"/>
      <c r="K315" s="194"/>
      <c r="L315" s="194"/>
      <c r="M315" s="194"/>
      <c r="N315" s="195"/>
      <c r="O315" s="221"/>
      <c r="P315" s="32"/>
      <c r="Q315" s="32"/>
      <c r="R315" s="32"/>
      <c r="S315" s="32"/>
      <c r="T315" s="32"/>
      <c r="U315" s="32"/>
      <c r="V315" s="32"/>
      <c r="W315" s="32"/>
      <c r="X315" s="32"/>
      <c r="Y315" s="32"/>
      <c r="Z315" s="32"/>
      <c r="AA315" s="32"/>
      <c r="AB315" s="32"/>
      <c r="AC315" s="32">
        <v>0</v>
      </c>
      <c r="AD315" s="32"/>
      <c r="AE315" s="32" t="s">
        <v>377</v>
      </c>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7">
        <v>49</v>
      </c>
      <c r="B316" s="176" t="s">
        <v>1049</v>
      </c>
      <c r="C316" s="202" t="s">
        <v>1050</v>
      </c>
      <c r="D316" s="181" t="s">
        <v>610</v>
      </c>
      <c r="E316" s="186">
        <v>441.85500000000002</v>
      </c>
      <c r="F316" s="193"/>
      <c r="G316" s="194">
        <f>ROUND(E316*F316,2)</f>
        <v>0</v>
      </c>
      <c r="H316" s="194">
        <v>21</v>
      </c>
      <c r="I316" s="194">
        <f>G316*(1+H316/100)</f>
        <v>0</v>
      </c>
      <c r="J316" s="194">
        <v>1.58E-3</v>
      </c>
      <c r="K316" s="194">
        <f>ROUND(E316*J316,2)</f>
        <v>0.7</v>
      </c>
      <c r="L316" s="194">
        <v>0</v>
      </c>
      <c r="M316" s="194">
        <f>ROUND(E316*L316,2)</f>
        <v>0</v>
      </c>
      <c r="N316" s="195" t="s">
        <v>1034</v>
      </c>
      <c r="O316" s="221" t="s">
        <v>281</v>
      </c>
      <c r="P316" s="32"/>
      <c r="Q316" s="32"/>
      <c r="R316" s="32"/>
      <c r="S316" s="32"/>
      <c r="T316" s="32"/>
      <c r="U316" s="32"/>
      <c r="V316" s="32"/>
      <c r="W316" s="32"/>
      <c r="X316" s="32"/>
      <c r="Y316" s="32"/>
      <c r="Z316" s="32"/>
      <c r="AA316" s="32"/>
      <c r="AB316" s="32"/>
      <c r="AC316" s="32"/>
      <c r="AD316" s="32"/>
      <c r="AE316" s="32" t="s">
        <v>397</v>
      </c>
      <c r="AF316" s="32"/>
      <c r="AG316" s="32"/>
      <c r="AH316" s="32"/>
      <c r="AI316" s="32"/>
      <c r="AJ316" s="32"/>
      <c r="AK316" s="32"/>
      <c r="AL316" s="32"/>
      <c r="AM316" s="32">
        <v>21</v>
      </c>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43" t="s">
        <v>1051</v>
      </c>
      <c r="D317" s="236"/>
      <c r="E317" s="239">
        <v>194.94</v>
      </c>
      <c r="F317" s="194"/>
      <c r="G317" s="194"/>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t="s">
        <v>386</v>
      </c>
      <c r="AF317" s="32">
        <v>0</v>
      </c>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43" t="s">
        <v>1052</v>
      </c>
      <c r="D318" s="236"/>
      <c r="E318" s="239">
        <v>194.94</v>
      </c>
      <c r="F318" s="194"/>
      <c r="G318" s="194"/>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t="s">
        <v>386</v>
      </c>
      <c r="AF318" s="32">
        <v>0</v>
      </c>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43" t="s">
        <v>1053</v>
      </c>
      <c r="D319" s="236"/>
      <c r="E319" s="239">
        <v>33.299999999999997</v>
      </c>
      <c r="F319" s="194"/>
      <c r="G319" s="194"/>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t="s">
        <v>386</v>
      </c>
      <c r="AF319" s="32">
        <v>0</v>
      </c>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43" t="s">
        <v>1054</v>
      </c>
      <c r="D320" s="236"/>
      <c r="E320" s="239">
        <v>18.675000000000001</v>
      </c>
      <c r="F320" s="194"/>
      <c r="G320" s="194"/>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t="s">
        <v>386</v>
      </c>
      <c r="AF320" s="32">
        <v>0</v>
      </c>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177"/>
      <c r="C321" s="293"/>
      <c r="D321" s="294"/>
      <c r="E321" s="295"/>
      <c r="F321" s="296"/>
      <c r="G321" s="297"/>
      <c r="H321" s="194"/>
      <c r="I321" s="194"/>
      <c r="J321" s="194"/>
      <c r="K321" s="194"/>
      <c r="L321" s="194"/>
      <c r="M321" s="194"/>
      <c r="N321" s="195"/>
      <c r="O321" s="221"/>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x14ac:dyDescent="0.2">
      <c r="A322" s="216" t="s">
        <v>276</v>
      </c>
      <c r="B322" s="175" t="s">
        <v>150</v>
      </c>
      <c r="C322" s="201" t="s">
        <v>151</v>
      </c>
      <c r="D322" s="180"/>
      <c r="E322" s="185"/>
      <c r="F322" s="304">
        <f>SUM(G323:G336)</f>
        <v>0</v>
      </c>
      <c r="G322" s="305"/>
      <c r="H322" s="191"/>
      <c r="I322" s="191">
        <f>SUM(I323:I336)</f>
        <v>0</v>
      </c>
      <c r="J322" s="191"/>
      <c r="K322" s="191">
        <f>SUM(K323:K336)</f>
        <v>0.13</v>
      </c>
      <c r="L322" s="191"/>
      <c r="M322" s="191">
        <f>SUM(M323:M336)</f>
        <v>0</v>
      </c>
      <c r="N322" s="192"/>
      <c r="O322" s="220"/>
      <c r="AE322" t="s">
        <v>277</v>
      </c>
    </row>
    <row r="323" spans="1:60" outlineLevel="1" x14ac:dyDescent="0.2">
      <c r="A323" s="218"/>
      <c r="B323" s="318" t="s">
        <v>1055</v>
      </c>
      <c r="C323" s="319"/>
      <c r="D323" s="320"/>
      <c r="E323" s="321"/>
      <c r="F323" s="322"/>
      <c r="G323" s="323"/>
      <c r="H323" s="194"/>
      <c r="I323" s="194"/>
      <c r="J323" s="194"/>
      <c r="K323" s="194"/>
      <c r="L323" s="194"/>
      <c r="M323" s="194"/>
      <c r="N323" s="195"/>
      <c r="O323" s="221"/>
      <c r="P323" s="32"/>
      <c r="Q323" s="32"/>
      <c r="R323" s="32"/>
      <c r="S323" s="32"/>
      <c r="T323" s="32"/>
      <c r="U323" s="32"/>
      <c r="V323" s="32"/>
      <c r="W323" s="32"/>
      <c r="X323" s="32"/>
      <c r="Y323" s="32"/>
      <c r="Z323" s="32"/>
      <c r="AA323" s="32"/>
      <c r="AB323" s="32"/>
      <c r="AC323" s="32">
        <v>0</v>
      </c>
      <c r="AD323" s="32"/>
      <c r="AE323" s="32" t="s">
        <v>377</v>
      </c>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ht="33.75" outlineLevel="1" x14ac:dyDescent="0.2">
      <c r="A324" s="218"/>
      <c r="B324" s="312" t="s">
        <v>1056</v>
      </c>
      <c r="C324" s="313"/>
      <c r="D324" s="314"/>
      <c r="E324" s="315"/>
      <c r="F324" s="316"/>
      <c r="G324" s="317"/>
      <c r="H324" s="194"/>
      <c r="I324" s="194"/>
      <c r="J324" s="194"/>
      <c r="K324" s="194"/>
      <c r="L324" s="194"/>
      <c r="M324" s="194"/>
      <c r="N324" s="195"/>
      <c r="O324" s="221"/>
      <c r="P324" s="32"/>
      <c r="Q324" s="32"/>
      <c r="R324" s="32"/>
      <c r="S324" s="32"/>
      <c r="T324" s="32"/>
      <c r="U324" s="32"/>
      <c r="V324" s="32"/>
      <c r="W324" s="32"/>
      <c r="X324" s="32"/>
      <c r="Y324" s="32"/>
      <c r="Z324" s="32"/>
      <c r="AA324" s="32"/>
      <c r="AB324" s="32"/>
      <c r="AC324" s="32">
        <v>1</v>
      </c>
      <c r="AD324" s="32"/>
      <c r="AE324" s="32" t="s">
        <v>377</v>
      </c>
      <c r="AF324" s="32"/>
      <c r="AG324" s="32"/>
      <c r="AH324" s="32"/>
      <c r="AI324" s="32"/>
      <c r="AJ324" s="32"/>
      <c r="AK324" s="32"/>
      <c r="AL324" s="32"/>
      <c r="AM324" s="32"/>
      <c r="AN324" s="32"/>
      <c r="AO324" s="32"/>
      <c r="AP324" s="32"/>
      <c r="AQ324" s="32"/>
      <c r="AR324" s="32"/>
      <c r="AS324" s="32"/>
      <c r="AT324" s="32"/>
      <c r="AU324" s="32"/>
      <c r="AV324" s="32"/>
      <c r="AW324" s="32"/>
      <c r="AX324" s="32"/>
      <c r="AY324" s="32"/>
      <c r="AZ324" s="235" t="str">
        <f>B324</f>
        <v>952 90-12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v>
      </c>
      <c r="BA324" s="32"/>
      <c r="BB324" s="32"/>
      <c r="BC324" s="32"/>
      <c r="BD324" s="32"/>
      <c r="BE324" s="32"/>
      <c r="BF324" s="32"/>
      <c r="BG324" s="32"/>
      <c r="BH324" s="32"/>
    </row>
    <row r="325" spans="1:60" outlineLevel="1" x14ac:dyDescent="0.2">
      <c r="A325" s="217">
        <v>50</v>
      </c>
      <c r="B325" s="176" t="s">
        <v>1057</v>
      </c>
      <c r="C325" s="202" t="s">
        <v>1058</v>
      </c>
      <c r="D325" s="181" t="s">
        <v>610</v>
      </c>
      <c r="E325" s="186">
        <v>3277.0844000000002</v>
      </c>
      <c r="F325" s="193"/>
      <c r="G325" s="194">
        <f>ROUND(E325*F325,2)</f>
        <v>0</v>
      </c>
      <c r="H325" s="194">
        <v>21</v>
      </c>
      <c r="I325" s="194">
        <f>G325*(1+H325/100)</f>
        <v>0</v>
      </c>
      <c r="J325" s="194">
        <v>4.0000000000000003E-5</v>
      </c>
      <c r="K325" s="194">
        <f>ROUND(E325*J325,2)</f>
        <v>0.13</v>
      </c>
      <c r="L325" s="194">
        <v>0</v>
      </c>
      <c r="M325" s="194">
        <f>ROUND(E325*L325,2)</f>
        <v>0</v>
      </c>
      <c r="N325" s="195" t="s">
        <v>611</v>
      </c>
      <c r="O325" s="221" t="s">
        <v>281</v>
      </c>
      <c r="P325" s="32"/>
      <c r="Q325" s="32"/>
      <c r="R325" s="32"/>
      <c r="S325" s="32"/>
      <c r="T325" s="32"/>
      <c r="U325" s="32"/>
      <c r="V325" s="32"/>
      <c r="W325" s="32"/>
      <c r="X325" s="32"/>
      <c r="Y325" s="32"/>
      <c r="Z325" s="32"/>
      <c r="AA325" s="32"/>
      <c r="AB325" s="32"/>
      <c r="AC325" s="32"/>
      <c r="AD325" s="32"/>
      <c r="AE325" s="32" t="s">
        <v>384</v>
      </c>
      <c r="AF325" s="32"/>
      <c r="AG325" s="32"/>
      <c r="AH325" s="32"/>
      <c r="AI325" s="32"/>
      <c r="AJ325" s="32"/>
      <c r="AK325" s="32"/>
      <c r="AL325" s="32"/>
      <c r="AM325" s="32">
        <v>21</v>
      </c>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177"/>
      <c r="C326" s="243" t="s">
        <v>1059</v>
      </c>
      <c r="D326" s="236"/>
      <c r="E326" s="239">
        <v>3002.9184</v>
      </c>
      <c r="F326" s="194"/>
      <c r="G326" s="194"/>
      <c r="H326" s="194"/>
      <c r="I326" s="194"/>
      <c r="J326" s="194"/>
      <c r="K326" s="194"/>
      <c r="L326" s="194"/>
      <c r="M326" s="194"/>
      <c r="N326" s="195"/>
      <c r="O326" s="221"/>
      <c r="P326" s="32"/>
      <c r="Q326" s="32"/>
      <c r="R326" s="32"/>
      <c r="S326" s="32"/>
      <c r="T326" s="32"/>
      <c r="U326" s="32"/>
      <c r="V326" s="32"/>
      <c r="W326" s="32"/>
      <c r="X326" s="32"/>
      <c r="Y326" s="32"/>
      <c r="Z326" s="32"/>
      <c r="AA326" s="32"/>
      <c r="AB326" s="32"/>
      <c r="AC326" s="32"/>
      <c r="AD326" s="32"/>
      <c r="AE326" s="32" t="s">
        <v>386</v>
      </c>
      <c r="AF326" s="32">
        <v>0</v>
      </c>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43" t="s">
        <v>1060</v>
      </c>
      <c r="D327" s="236"/>
      <c r="E327" s="239">
        <v>274.166</v>
      </c>
      <c r="F327" s="194"/>
      <c r="G327" s="194"/>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t="s">
        <v>386</v>
      </c>
      <c r="AF327" s="32">
        <v>0</v>
      </c>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93"/>
      <c r="D328" s="294"/>
      <c r="E328" s="295"/>
      <c r="F328" s="296"/>
      <c r="G328" s="297"/>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7">
        <v>51</v>
      </c>
      <c r="B329" s="176" t="s">
        <v>1061</v>
      </c>
      <c r="C329" s="202" t="s">
        <v>1062</v>
      </c>
      <c r="D329" s="181" t="s">
        <v>759</v>
      </c>
      <c r="E329" s="186">
        <v>20</v>
      </c>
      <c r="F329" s="193"/>
      <c r="G329" s="194">
        <f>ROUND(E329*F329,2)</f>
        <v>0</v>
      </c>
      <c r="H329" s="194">
        <v>21</v>
      </c>
      <c r="I329" s="194">
        <f>G329*(1+H329/100)</f>
        <v>0</v>
      </c>
      <c r="J329" s="194">
        <v>0</v>
      </c>
      <c r="K329" s="194">
        <f>ROUND(E329*J329,2)</f>
        <v>0</v>
      </c>
      <c r="L329" s="194">
        <v>0</v>
      </c>
      <c r="M329" s="194">
        <f>ROUND(E329*L329,2)</f>
        <v>0</v>
      </c>
      <c r="N329" s="195"/>
      <c r="O329" s="221" t="s">
        <v>295</v>
      </c>
      <c r="P329" s="32"/>
      <c r="Q329" s="32"/>
      <c r="R329" s="32"/>
      <c r="S329" s="32"/>
      <c r="T329" s="32"/>
      <c r="U329" s="32"/>
      <c r="V329" s="32"/>
      <c r="W329" s="32"/>
      <c r="X329" s="32"/>
      <c r="Y329" s="32"/>
      <c r="Z329" s="32"/>
      <c r="AA329" s="32"/>
      <c r="AB329" s="32"/>
      <c r="AC329" s="32"/>
      <c r="AD329" s="32"/>
      <c r="AE329" s="32" t="s">
        <v>397</v>
      </c>
      <c r="AF329" s="32"/>
      <c r="AG329" s="32"/>
      <c r="AH329" s="32"/>
      <c r="AI329" s="32"/>
      <c r="AJ329" s="32"/>
      <c r="AK329" s="32"/>
      <c r="AL329" s="32"/>
      <c r="AM329" s="32">
        <v>21</v>
      </c>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177"/>
      <c r="C330" s="203" t="s">
        <v>1063</v>
      </c>
      <c r="D330" s="182"/>
      <c r="E330" s="187"/>
      <c r="F330" s="196"/>
      <c r="G330" s="196"/>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t="s">
        <v>284</v>
      </c>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03" t="s">
        <v>1064</v>
      </c>
      <c r="D331" s="182"/>
      <c r="E331" s="187"/>
      <c r="F331" s="196"/>
      <c r="G331" s="196"/>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t="s">
        <v>284</v>
      </c>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8"/>
      <c r="B332" s="177"/>
      <c r="C332" s="203" t="s">
        <v>1065</v>
      </c>
      <c r="D332" s="182"/>
      <c r="E332" s="187"/>
      <c r="F332" s="196"/>
      <c r="G332" s="196"/>
      <c r="H332" s="194"/>
      <c r="I332" s="194"/>
      <c r="J332" s="194"/>
      <c r="K332" s="194"/>
      <c r="L332" s="194"/>
      <c r="M332" s="194"/>
      <c r="N332" s="195"/>
      <c r="O332" s="221"/>
      <c r="P332" s="32"/>
      <c r="Q332" s="32"/>
      <c r="R332" s="32"/>
      <c r="S332" s="32"/>
      <c r="T332" s="32"/>
      <c r="U332" s="32"/>
      <c r="V332" s="32"/>
      <c r="W332" s="32"/>
      <c r="X332" s="32"/>
      <c r="Y332" s="32"/>
      <c r="Z332" s="32"/>
      <c r="AA332" s="32"/>
      <c r="AB332" s="32"/>
      <c r="AC332" s="32"/>
      <c r="AD332" s="32"/>
      <c r="AE332" s="32" t="s">
        <v>284</v>
      </c>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52</v>
      </c>
      <c r="B334" s="176" t="s">
        <v>1066</v>
      </c>
      <c r="C334" s="202" t="s">
        <v>1067</v>
      </c>
      <c r="D334" s="181" t="s">
        <v>759</v>
      </c>
      <c r="E334" s="186">
        <v>4</v>
      </c>
      <c r="F334" s="193"/>
      <c r="G334" s="194">
        <f>ROUND(E334*F334,2)</f>
        <v>0</v>
      </c>
      <c r="H334" s="194">
        <v>21</v>
      </c>
      <c r="I334" s="194">
        <f>G334*(1+H334/100)</f>
        <v>0</v>
      </c>
      <c r="J334" s="194">
        <v>0</v>
      </c>
      <c r="K334" s="194">
        <f>ROUND(E334*J334,2)</f>
        <v>0</v>
      </c>
      <c r="L334" s="194">
        <v>0</v>
      </c>
      <c r="M334" s="194">
        <f>ROUND(E334*L334,2)</f>
        <v>0</v>
      </c>
      <c r="N334" s="195"/>
      <c r="O334" s="221" t="s">
        <v>295</v>
      </c>
      <c r="P334" s="32"/>
      <c r="Q334" s="32"/>
      <c r="R334" s="32"/>
      <c r="S334" s="32"/>
      <c r="T334" s="32"/>
      <c r="U334" s="32"/>
      <c r="V334" s="32"/>
      <c r="W334" s="32"/>
      <c r="X334" s="32"/>
      <c r="Y334" s="32"/>
      <c r="Z334" s="32"/>
      <c r="AA334" s="32"/>
      <c r="AB334" s="32"/>
      <c r="AC334" s="32"/>
      <c r="AD334" s="32"/>
      <c r="AE334" s="32" t="s">
        <v>397</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ht="45" outlineLevel="1" x14ac:dyDescent="0.2">
      <c r="A335" s="218"/>
      <c r="B335" s="177"/>
      <c r="C335" s="203" t="s">
        <v>1068</v>
      </c>
      <c r="D335" s="182"/>
      <c r="E335" s="187"/>
      <c r="F335" s="196"/>
      <c r="G335" s="196"/>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t="s">
        <v>284</v>
      </c>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x14ac:dyDescent="0.2">
      <c r="A337" s="216" t="s">
        <v>276</v>
      </c>
      <c r="B337" s="175" t="s">
        <v>152</v>
      </c>
      <c r="C337" s="201" t="s">
        <v>153</v>
      </c>
      <c r="D337" s="180"/>
      <c r="E337" s="185"/>
      <c r="F337" s="304">
        <f>SUM(G338:G359)</f>
        <v>0</v>
      </c>
      <c r="G337" s="305"/>
      <c r="H337" s="191"/>
      <c r="I337" s="191">
        <f>SUM(I338:I359)</f>
        <v>0</v>
      </c>
      <c r="J337" s="191"/>
      <c r="K337" s="191">
        <f>SUM(K338:K359)</f>
        <v>0</v>
      </c>
      <c r="L337" s="191"/>
      <c r="M337" s="191">
        <f>SUM(M338:M359)</f>
        <v>0</v>
      </c>
      <c r="N337" s="192"/>
      <c r="O337" s="220"/>
      <c r="AE337" t="s">
        <v>277</v>
      </c>
    </row>
    <row r="338" spans="1:60" outlineLevel="1" x14ac:dyDescent="0.2">
      <c r="A338" s="217">
        <v>53</v>
      </c>
      <c r="B338" s="176" t="s">
        <v>1069</v>
      </c>
      <c r="C338" s="202" t="s">
        <v>153</v>
      </c>
      <c r="D338" s="181" t="s">
        <v>610</v>
      </c>
      <c r="E338" s="186">
        <v>240.49625</v>
      </c>
      <c r="F338" s="193"/>
      <c r="G338" s="194">
        <f>ROUND(E338*F338,2)</f>
        <v>0</v>
      </c>
      <c r="H338" s="194">
        <v>21</v>
      </c>
      <c r="I338" s="194">
        <f>G338*(1+H338/100)</f>
        <v>0</v>
      </c>
      <c r="J338" s="194">
        <v>0</v>
      </c>
      <c r="K338" s="194">
        <f>ROUND(E338*J338,2)</f>
        <v>0</v>
      </c>
      <c r="L338" s="194">
        <v>0</v>
      </c>
      <c r="M338" s="194">
        <f>ROUND(E338*L338,2)</f>
        <v>0</v>
      </c>
      <c r="N338" s="195"/>
      <c r="O338" s="221" t="s">
        <v>295</v>
      </c>
      <c r="P338" s="32"/>
      <c r="Q338" s="32"/>
      <c r="R338" s="32"/>
      <c r="S338" s="32"/>
      <c r="T338" s="32"/>
      <c r="U338" s="32"/>
      <c r="V338" s="32"/>
      <c r="W338" s="32"/>
      <c r="X338" s="32"/>
      <c r="Y338" s="32"/>
      <c r="Z338" s="32"/>
      <c r="AA338" s="32"/>
      <c r="AB338" s="32"/>
      <c r="AC338" s="32"/>
      <c r="AD338" s="32"/>
      <c r="AE338" s="32" t="s">
        <v>786</v>
      </c>
      <c r="AF338" s="32"/>
      <c r="AG338" s="32"/>
      <c r="AH338" s="32"/>
      <c r="AI338" s="32"/>
      <c r="AJ338" s="32"/>
      <c r="AK338" s="32"/>
      <c r="AL338" s="32"/>
      <c r="AM338" s="32">
        <v>21</v>
      </c>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43" t="s">
        <v>1070</v>
      </c>
      <c r="D339" s="236"/>
      <c r="E339" s="239">
        <v>43.274999999999999</v>
      </c>
      <c r="F339" s="194"/>
      <c r="G339" s="194"/>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t="s">
        <v>386</v>
      </c>
      <c r="AF339" s="32">
        <v>0</v>
      </c>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8"/>
      <c r="B340" s="177"/>
      <c r="C340" s="243" t="s">
        <v>1071</v>
      </c>
      <c r="D340" s="236"/>
      <c r="E340" s="239">
        <v>0.375</v>
      </c>
      <c r="F340" s="194"/>
      <c r="G340" s="194"/>
      <c r="H340" s="194"/>
      <c r="I340" s="194"/>
      <c r="J340" s="194"/>
      <c r="K340" s="194"/>
      <c r="L340" s="194"/>
      <c r="M340" s="194"/>
      <c r="N340" s="195"/>
      <c r="O340" s="221"/>
      <c r="P340" s="32"/>
      <c r="Q340" s="32"/>
      <c r="R340" s="32"/>
      <c r="S340" s="32"/>
      <c r="T340" s="32"/>
      <c r="U340" s="32"/>
      <c r="V340" s="32"/>
      <c r="W340" s="32"/>
      <c r="X340" s="32"/>
      <c r="Y340" s="32"/>
      <c r="Z340" s="32"/>
      <c r="AA340" s="32"/>
      <c r="AB340" s="32"/>
      <c r="AC340" s="32"/>
      <c r="AD340" s="32"/>
      <c r="AE340" s="32" t="s">
        <v>386</v>
      </c>
      <c r="AF340" s="32">
        <v>0</v>
      </c>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43" t="s">
        <v>1072</v>
      </c>
      <c r="D341" s="236"/>
      <c r="E341" s="239">
        <v>34.799999999999997</v>
      </c>
      <c r="F341" s="194"/>
      <c r="G341" s="194"/>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386</v>
      </c>
      <c r="AF341" s="32">
        <v>0</v>
      </c>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43" t="s">
        <v>1073</v>
      </c>
      <c r="D342" s="236"/>
      <c r="E342" s="239">
        <v>0.1</v>
      </c>
      <c r="F342" s="194"/>
      <c r="G342" s="194"/>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t="s">
        <v>386</v>
      </c>
      <c r="AF342" s="32">
        <v>0</v>
      </c>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8"/>
      <c r="B343" s="177"/>
      <c r="C343" s="243" t="s">
        <v>1074</v>
      </c>
      <c r="D343" s="236"/>
      <c r="E343" s="239">
        <v>14.21875</v>
      </c>
      <c r="F343" s="194"/>
      <c r="G343" s="194"/>
      <c r="H343" s="194"/>
      <c r="I343" s="194"/>
      <c r="J343" s="194"/>
      <c r="K343" s="194"/>
      <c r="L343" s="194"/>
      <c r="M343" s="194"/>
      <c r="N343" s="195"/>
      <c r="O343" s="221"/>
      <c r="P343" s="32"/>
      <c r="Q343" s="32"/>
      <c r="R343" s="32"/>
      <c r="S343" s="32"/>
      <c r="T343" s="32"/>
      <c r="U343" s="32"/>
      <c r="V343" s="32"/>
      <c r="W343" s="32"/>
      <c r="X343" s="32"/>
      <c r="Y343" s="32"/>
      <c r="Z343" s="32"/>
      <c r="AA343" s="32"/>
      <c r="AB343" s="32"/>
      <c r="AC343" s="32"/>
      <c r="AD343" s="32"/>
      <c r="AE343" s="32" t="s">
        <v>386</v>
      </c>
      <c r="AF343" s="32">
        <v>0</v>
      </c>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43" t="s">
        <v>1075</v>
      </c>
      <c r="D344" s="236"/>
      <c r="E344" s="239">
        <v>0.14000000000000001</v>
      </c>
      <c r="F344" s="194"/>
      <c r="G344" s="194"/>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t="s">
        <v>386</v>
      </c>
      <c r="AF344" s="32">
        <v>0</v>
      </c>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43" t="s">
        <v>1076</v>
      </c>
      <c r="D345" s="236"/>
      <c r="E345" s="239">
        <v>16.087499999999999</v>
      </c>
      <c r="F345" s="194"/>
      <c r="G345" s="194"/>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t="s">
        <v>386</v>
      </c>
      <c r="AF345" s="32">
        <v>0</v>
      </c>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8"/>
      <c r="B346" s="177"/>
      <c r="C346" s="243" t="s">
        <v>1077</v>
      </c>
      <c r="D346" s="236"/>
      <c r="E346" s="239">
        <v>0.22500000000000001</v>
      </c>
      <c r="F346" s="194"/>
      <c r="G346" s="194"/>
      <c r="H346" s="194"/>
      <c r="I346" s="194"/>
      <c r="J346" s="194"/>
      <c r="K346" s="194"/>
      <c r="L346" s="194"/>
      <c r="M346" s="194"/>
      <c r="N346" s="195"/>
      <c r="O346" s="221"/>
      <c r="P346" s="32"/>
      <c r="Q346" s="32"/>
      <c r="R346" s="32"/>
      <c r="S346" s="32"/>
      <c r="T346" s="32"/>
      <c r="U346" s="32"/>
      <c r="V346" s="32"/>
      <c r="W346" s="32"/>
      <c r="X346" s="32"/>
      <c r="Y346" s="32"/>
      <c r="Z346" s="32"/>
      <c r="AA346" s="32"/>
      <c r="AB346" s="32"/>
      <c r="AC346" s="32"/>
      <c r="AD346" s="32"/>
      <c r="AE346" s="32" t="s">
        <v>386</v>
      </c>
      <c r="AF346" s="32">
        <v>0</v>
      </c>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43" t="s">
        <v>1078</v>
      </c>
      <c r="D347" s="236"/>
      <c r="E347" s="239">
        <v>16.875</v>
      </c>
      <c r="F347" s="194"/>
      <c r="G347" s="194"/>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t="s">
        <v>386</v>
      </c>
      <c r="AF347" s="32">
        <v>0</v>
      </c>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177"/>
      <c r="C348" s="243" t="s">
        <v>1079</v>
      </c>
      <c r="D348" s="236"/>
      <c r="E348" s="239">
        <v>0.39374999999999999</v>
      </c>
      <c r="F348" s="194"/>
      <c r="G348" s="194"/>
      <c r="H348" s="194"/>
      <c r="I348" s="194"/>
      <c r="J348" s="194"/>
      <c r="K348" s="194"/>
      <c r="L348" s="194"/>
      <c r="M348" s="194"/>
      <c r="N348" s="195"/>
      <c r="O348" s="221"/>
      <c r="P348" s="32"/>
      <c r="Q348" s="32"/>
      <c r="R348" s="32"/>
      <c r="S348" s="32"/>
      <c r="T348" s="32"/>
      <c r="U348" s="32"/>
      <c r="V348" s="32"/>
      <c r="W348" s="32"/>
      <c r="X348" s="32"/>
      <c r="Y348" s="32"/>
      <c r="Z348" s="32"/>
      <c r="AA348" s="32"/>
      <c r="AB348" s="32"/>
      <c r="AC348" s="32"/>
      <c r="AD348" s="32"/>
      <c r="AE348" s="32" t="s">
        <v>386</v>
      </c>
      <c r="AF348" s="32">
        <v>0</v>
      </c>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43" t="s">
        <v>1080</v>
      </c>
      <c r="D349" s="236"/>
      <c r="E349" s="239">
        <v>33.33</v>
      </c>
      <c r="F349" s="194"/>
      <c r="G349" s="194"/>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t="s">
        <v>386</v>
      </c>
      <c r="AF349" s="32">
        <v>0</v>
      </c>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3" t="s">
        <v>1081</v>
      </c>
      <c r="D350" s="236"/>
      <c r="E350" s="239">
        <v>40.47</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386</v>
      </c>
      <c r="AF350" s="32">
        <v>0</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43" t="s">
        <v>1082</v>
      </c>
      <c r="D351" s="236"/>
      <c r="E351" s="239">
        <v>0.22500000000000001</v>
      </c>
      <c r="F351" s="194"/>
      <c r="G351" s="194"/>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t="s">
        <v>386</v>
      </c>
      <c r="AF351" s="32">
        <v>0</v>
      </c>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8"/>
      <c r="B352" s="177"/>
      <c r="C352" s="243" t="s">
        <v>1083</v>
      </c>
      <c r="D352" s="236"/>
      <c r="E352" s="239">
        <v>29.25</v>
      </c>
      <c r="F352" s="194"/>
      <c r="G352" s="194"/>
      <c r="H352" s="194"/>
      <c r="I352" s="194"/>
      <c r="J352" s="194"/>
      <c r="K352" s="194"/>
      <c r="L352" s="194"/>
      <c r="M352" s="194"/>
      <c r="N352" s="195"/>
      <c r="O352" s="221"/>
      <c r="P352" s="32"/>
      <c r="Q352" s="32"/>
      <c r="R352" s="32"/>
      <c r="S352" s="32"/>
      <c r="T352" s="32"/>
      <c r="U352" s="32"/>
      <c r="V352" s="32"/>
      <c r="W352" s="32"/>
      <c r="X352" s="32"/>
      <c r="Y352" s="32"/>
      <c r="Z352" s="32"/>
      <c r="AA352" s="32"/>
      <c r="AB352" s="32"/>
      <c r="AC352" s="32"/>
      <c r="AD352" s="32"/>
      <c r="AE352" s="32" t="s">
        <v>386</v>
      </c>
      <c r="AF352" s="32">
        <v>0</v>
      </c>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1084</v>
      </c>
      <c r="D353" s="236"/>
      <c r="E353" s="239">
        <v>0.1125</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386</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43" t="s">
        <v>1085</v>
      </c>
      <c r="D354" s="236"/>
      <c r="E354" s="239">
        <v>4.3125</v>
      </c>
      <c r="F354" s="194"/>
      <c r="G354" s="194"/>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t="s">
        <v>386</v>
      </c>
      <c r="AF354" s="32">
        <v>0</v>
      </c>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43" t="s">
        <v>1084</v>
      </c>
      <c r="D355" s="236"/>
      <c r="E355" s="239">
        <v>0.1125</v>
      </c>
      <c r="F355" s="194"/>
      <c r="G355" s="194"/>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t="s">
        <v>386</v>
      </c>
      <c r="AF355" s="32">
        <v>0</v>
      </c>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8"/>
      <c r="B356" s="177"/>
      <c r="C356" s="243" t="s">
        <v>1086</v>
      </c>
      <c r="D356" s="236"/>
      <c r="E356" s="239">
        <v>3.71875</v>
      </c>
      <c r="F356" s="194"/>
      <c r="G356" s="194"/>
      <c r="H356" s="194"/>
      <c r="I356" s="194"/>
      <c r="J356" s="194"/>
      <c r="K356" s="194"/>
      <c r="L356" s="194"/>
      <c r="M356" s="194"/>
      <c r="N356" s="195"/>
      <c r="O356" s="221"/>
      <c r="P356" s="32"/>
      <c r="Q356" s="32"/>
      <c r="R356" s="32"/>
      <c r="S356" s="32"/>
      <c r="T356" s="32"/>
      <c r="U356" s="32"/>
      <c r="V356" s="32"/>
      <c r="W356" s="32"/>
      <c r="X356" s="32"/>
      <c r="Y356" s="32"/>
      <c r="Z356" s="32"/>
      <c r="AA356" s="32"/>
      <c r="AB356" s="32"/>
      <c r="AC356" s="32"/>
      <c r="AD356" s="32"/>
      <c r="AE356" s="32" t="s">
        <v>386</v>
      </c>
      <c r="AF356" s="32">
        <v>0</v>
      </c>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43" t="s">
        <v>1087</v>
      </c>
      <c r="D357" s="236"/>
      <c r="E357" s="239">
        <v>2.25</v>
      </c>
      <c r="F357" s="194"/>
      <c r="G357" s="194"/>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t="s">
        <v>386</v>
      </c>
      <c r="AF357" s="32">
        <v>0</v>
      </c>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8"/>
      <c r="B358" s="177"/>
      <c r="C358" s="243" t="s">
        <v>1077</v>
      </c>
      <c r="D358" s="236"/>
      <c r="E358" s="239">
        <v>0.22500000000000001</v>
      </c>
      <c r="F358" s="194"/>
      <c r="G358" s="194"/>
      <c r="H358" s="194"/>
      <c r="I358" s="194"/>
      <c r="J358" s="194"/>
      <c r="K358" s="194"/>
      <c r="L358" s="194"/>
      <c r="M358" s="194"/>
      <c r="N358" s="195"/>
      <c r="O358" s="221"/>
      <c r="P358" s="32"/>
      <c r="Q358" s="32"/>
      <c r="R358" s="32"/>
      <c r="S358" s="32"/>
      <c r="T358" s="32"/>
      <c r="U358" s="32"/>
      <c r="V358" s="32"/>
      <c r="W358" s="32"/>
      <c r="X358" s="32"/>
      <c r="Y358" s="32"/>
      <c r="Z358" s="32"/>
      <c r="AA358" s="32"/>
      <c r="AB358" s="32"/>
      <c r="AC358" s="32"/>
      <c r="AD358" s="32"/>
      <c r="AE358" s="32" t="s">
        <v>386</v>
      </c>
      <c r="AF358" s="32">
        <v>0</v>
      </c>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x14ac:dyDescent="0.2">
      <c r="A360" s="216" t="s">
        <v>276</v>
      </c>
      <c r="B360" s="175" t="s">
        <v>157</v>
      </c>
      <c r="C360" s="201" t="s">
        <v>158</v>
      </c>
      <c r="D360" s="180"/>
      <c r="E360" s="185"/>
      <c r="F360" s="304">
        <f>SUM(G361:G372)</f>
        <v>0</v>
      </c>
      <c r="G360" s="305"/>
      <c r="H360" s="191"/>
      <c r="I360" s="191">
        <f>SUM(I361:I372)</f>
        <v>0</v>
      </c>
      <c r="J360" s="191"/>
      <c r="K360" s="191">
        <f>SUM(K361:K372)</f>
        <v>0</v>
      </c>
      <c r="L360" s="191"/>
      <c r="M360" s="191">
        <f>SUM(M361:M372)</f>
        <v>0</v>
      </c>
      <c r="N360" s="192"/>
      <c r="O360" s="220"/>
      <c r="AE360" t="s">
        <v>277</v>
      </c>
    </row>
    <row r="361" spans="1:60" outlineLevel="1" x14ac:dyDescent="0.2">
      <c r="A361" s="218"/>
      <c r="B361" s="318" t="s">
        <v>767</v>
      </c>
      <c r="C361" s="319"/>
      <c r="D361" s="320"/>
      <c r="E361" s="321"/>
      <c r="F361" s="322"/>
      <c r="G361" s="323"/>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377</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8"/>
      <c r="B362" s="312" t="s">
        <v>768</v>
      </c>
      <c r="C362" s="313"/>
      <c r="D362" s="314"/>
      <c r="E362" s="315"/>
      <c r="F362" s="316"/>
      <c r="G362" s="317"/>
      <c r="H362" s="194"/>
      <c r="I362" s="194"/>
      <c r="J362" s="194"/>
      <c r="K362" s="194"/>
      <c r="L362" s="194"/>
      <c r="M362" s="194"/>
      <c r="N362" s="195"/>
      <c r="O362" s="221"/>
      <c r="P362" s="32"/>
      <c r="Q362" s="32"/>
      <c r="R362" s="32"/>
      <c r="S362" s="32"/>
      <c r="T362" s="32"/>
      <c r="U362" s="32"/>
      <c r="V362" s="32"/>
      <c r="W362" s="32"/>
      <c r="X362" s="32"/>
      <c r="Y362" s="32"/>
      <c r="Z362" s="32"/>
      <c r="AA362" s="32"/>
      <c r="AB362" s="32"/>
      <c r="AC362" s="32"/>
      <c r="AD362" s="32"/>
      <c r="AE362" s="32" t="s">
        <v>769</v>
      </c>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312" t="s">
        <v>770</v>
      </c>
      <c r="C363" s="313"/>
      <c r="D363" s="314"/>
      <c r="E363" s="315"/>
      <c r="F363" s="316"/>
      <c r="G363" s="31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t="s">
        <v>769</v>
      </c>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312" t="s">
        <v>771</v>
      </c>
      <c r="C364" s="313"/>
      <c r="D364" s="314"/>
      <c r="E364" s="315"/>
      <c r="F364" s="316"/>
      <c r="G364" s="317"/>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t="s">
        <v>769</v>
      </c>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312" t="s">
        <v>772</v>
      </c>
      <c r="C365" s="313"/>
      <c r="D365" s="314"/>
      <c r="E365" s="315"/>
      <c r="F365" s="316"/>
      <c r="G365" s="317"/>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t="s">
        <v>769</v>
      </c>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8"/>
      <c r="B366" s="312" t="s">
        <v>773</v>
      </c>
      <c r="C366" s="313"/>
      <c r="D366" s="314"/>
      <c r="E366" s="315"/>
      <c r="F366" s="316"/>
      <c r="G366" s="317"/>
      <c r="H366" s="194"/>
      <c r="I366" s="194"/>
      <c r="J366" s="194"/>
      <c r="K366" s="194"/>
      <c r="L366" s="194"/>
      <c r="M366" s="194"/>
      <c r="N366" s="195"/>
      <c r="O366" s="221"/>
      <c r="P366" s="32"/>
      <c r="Q366" s="32"/>
      <c r="R366" s="32"/>
      <c r="S366" s="32"/>
      <c r="T366" s="32"/>
      <c r="U366" s="32"/>
      <c r="V366" s="32"/>
      <c r="W366" s="32"/>
      <c r="X366" s="32"/>
      <c r="Y366" s="32"/>
      <c r="Z366" s="32"/>
      <c r="AA366" s="32"/>
      <c r="AB366" s="32"/>
      <c r="AC366" s="32"/>
      <c r="AD366" s="32"/>
      <c r="AE366" s="32" t="s">
        <v>769</v>
      </c>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312" t="s">
        <v>774</v>
      </c>
      <c r="C367" s="313"/>
      <c r="D367" s="314"/>
      <c r="E367" s="315"/>
      <c r="F367" s="316"/>
      <c r="G367" s="31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t="s">
        <v>769</v>
      </c>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8"/>
      <c r="B368" s="312" t="s">
        <v>775</v>
      </c>
      <c r="C368" s="313"/>
      <c r="D368" s="314"/>
      <c r="E368" s="315"/>
      <c r="F368" s="316"/>
      <c r="G368" s="317"/>
      <c r="H368" s="194"/>
      <c r="I368" s="194"/>
      <c r="J368" s="194"/>
      <c r="K368" s="194"/>
      <c r="L368" s="194"/>
      <c r="M368" s="194"/>
      <c r="N368" s="195"/>
      <c r="O368" s="221"/>
      <c r="P368" s="32"/>
      <c r="Q368" s="32"/>
      <c r="R368" s="32"/>
      <c r="S368" s="32"/>
      <c r="T368" s="32"/>
      <c r="U368" s="32"/>
      <c r="V368" s="32"/>
      <c r="W368" s="32"/>
      <c r="X368" s="32"/>
      <c r="Y368" s="32"/>
      <c r="Z368" s="32"/>
      <c r="AA368" s="32"/>
      <c r="AB368" s="32"/>
      <c r="AC368" s="32"/>
      <c r="AD368" s="32"/>
      <c r="AE368" s="32" t="s">
        <v>769</v>
      </c>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312" t="s">
        <v>776</v>
      </c>
      <c r="C369" s="313"/>
      <c r="D369" s="314"/>
      <c r="E369" s="315"/>
      <c r="F369" s="316"/>
      <c r="G369" s="31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t="s">
        <v>769</v>
      </c>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8"/>
      <c r="B370" s="312" t="s">
        <v>777</v>
      </c>
      <c r="C370" s="313"/>
      <c r="D370" s="314"/>
      <c r="E370" s="315"/>
      <c r="F370" s="316"/>
      <c r="G370" s="317"/>
      <c r="H370" s="194"/>
      <c r="I370" s="194"/>
      <c r="J370" s="194"/>
      <c r="K370" s="194"/>
      <c r="L370" s="194"/>
      <c r="M370" s="194"/>
      <c r="N370" s="195"/>
      <c r="O370" s="221"/>
      <c r="P370" s="32"/>
      <c r="Q370" s="32"/>
      <c r="R370" s="32"/>
      <c r="S370" s="32"/>
      <c r="T370" s="32"/>
      <c r="U370" s="32"/>
      <c r="V370" s="32"/>
      <c r="W370" s="32"/>
      <c r="X370" s="32"/>
      <c r="Y370" s="32"/>
      <c r="Z370" s="32"/>
      <c r="AA370" s="32"/>
      <c r="AB370" s="32"/>
      <c r="AC370" s="32"/>
      <c r="AD370" s="32"/>
      <c r="AE370" s="32" t="s">
        <v>379</v>
      </c>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7">
        <v>54</v>
      </c>
      <c r="B371" s="176" t="s">
        <v>778</v>
      </c>
      <c r="C371" s="202" t="s">
        <v>779</v>
      </c>
      <c r="D371" s="181" t="s">
        <v>478</v>
      </c>
      <c r="E371" s="186">
        <v>489.06878999999998</v>
      </c>
      <c r="F371" s="193"/>
      <c r="G371" s="194">
        <f>ROUND(E371*F371,2)</f>
        <v>0</v>
      </c>
      <c r="H371" s="194">
        <v>21</v>
      </c>
      <c r="I371" s="194">
        <f>G371*(1+H371/100)</f>
        <v>0</v>
      </c>
      <c r="J371" s="194">
        <v>0</v>
      </c>
      <c r="K371" s="194">
        <f>ROUND(E371*J371,2)</f>
        <v>0</v>
      </c>
      <c r="L371" s="194">
        <v>0</v>
      </c>
      <c r="M371" s="194">
        <f>ROUND(E371*L371,2)</f>
        <v>0</v>
      </c>
      <c r="N371" s="195"/>
      <c r="O371" s="221" t="s">
        <v>780</v>
      </c>
      <c r="P371" s="32"/>
      <c r="Q371" s="32"/>
      <c r="R371" s="32"/>
      <c r="S371" s="32"/>
      <c r="T371" s="32"/>
      <c r="U371" s="32"/>
      <c r="V371" s="32"/>
      <c r="W371" s="32"/>
      <c r="X371" s="32"/>
      <c r="Y371" s="32"/>
      <c r="Z371" s="32"/>
      <c r="AA371" s="32"/>
      <c r="AB371" s="32"/>
      <c r="AC371" s="32"/>
      <c r="AD371" s="32"/>
      <c r="AE371" s="32" t="s">
        <v>781</v>
      </c>
      <c r="AF371" s="32"/>
      <c r="AG371" s="32"/>
      <c r="AH371" s="32"/>
      <c r="AI371" s="32"/>
      <c r="AJ371" s="32"/>
      <c r="AK371" s="32"/>
      <c r="AL371" s="32"/>
      <c r="AM371" s="32">
        <v>21</v>
      </c>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8"/>
      <c r="B372" s="177"/>
      <c r="C372" s="293"/>
      <c r="D372" s="294"/>
      <c r="E372" s="295"/>
      <c r="F372" s="296"/>
      <c r="G372" s="297"/>
      <c r="H372" s="194"/>
      <c r="I372" s="194"/>
      <c r="J372" s="194"/>
      <c r="K372" s="194"/>
      <c r="L372" s="194"/>
      <c r="M372" s="194"/>
      <c r="N372" s="195"/>
      <c r="O372" s="221"/>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x14ac:dyDescent="0.2">
      <c r="A373" s="216" t="s">
        <v>276</v>
      </c>
      <c r="B373" s="175" t="s">
        <v>167</v>
      </c>
      <c r="C373" s="201" t="s">
        <v>168</v>
      </c>
      <c r="D373" s="180"/>
      <c r="E373" s="185"/>
      <c r="F373" s="304">
        <f>SUM(G374:G410)</f>
        <v>0</v>
      </c>
      <c r="G373" s="305"/>
      <c r="H373" s="191"/>
      <c r="I373" s="191">
        <f>SUM(I374:I410)</f>
        <v>0</v>
      </c>
      <c r="J373" s="191"/>
      <c r="K373" s="191">
        <f>SUM(K374:K410)</f>
        <v>0.32</v>
      </c>
      <c r="L373" s="191"/>
      <c r="M373" s="191">
        <f>SUM(M374:M410)</f>
        <v>0</v>
      </c>
      <c r="N373" s="192"/>
      <c r="O373" s="220"/>
      <c r="AE373" t="s">
        <v>277</v>
      </c>
    </row>
    <row r="374" spans="1:60" outlineLevel="1" x14ac:dyDescent="0.2">
      <c r="A374" s="218"/>
      <c r="B374" s="318" t="s">
        <v>1088</v>
      </c>
      <c r="C374" s="319"/>
      <c r="D374" s="320"/>
      <c r="E374" s="321"/>
      <c r="F374" s="322"/>
      <c r="G374" s="323"/>
      <c r="H374" s="194"/>
      <c r="I374" s="194"/>
      <c r="J374" s="194"/>
      <c r="K374" s="194"/>
      <c r="L374" s="194"/>
      <c r="M374" s="194"/>
      <c r="N374" s="195"/>
      <c r="O374" s="221"/>
      <c r="P374" s="32"/>
      <c r="Q374" s="32"/>
      <c r="R374" s="32"/>
      <c r="S374" s="32"/>
      <c r="T374" s="32"/>
      <c r="U374" s="32"/>
      <c r="V374" s="32"/>
      <c r="W374" s="32"/>
      <c r="X374" s="32"/>
      <c r="Y374" s="32"/>
      <c r="Z374" s="32"/>
      <c r="AA374" s="32"/>
      <c r="AB374" s="32"/>
      <c r="AC374" s="32">
        <v>0</v>
      </c>
      <c r="AD374" s="32"/>
      <c r="AE374" s="32" t="s">
        <v>377</v>
      </c>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312" t="s">
        <v>1089</v>
      </c>
      <c r="C375" s="313"/>
      <c r="D375" s="314"/>
      <c r="E375" s="315"/>
      <c r="F375" s="316"/>
      <c r="G375" s="317"/>
      <c r="H375" s="194"/>
      <c r="I375" s="194"/>
      <c r="J375" s="194"/>
      <c r="K375" s="194"/>
      <c r="L375" s="194"/>
      <c r="M375" s="194"/>
      <c r="N375" s="195"/>
      <c r="O375" s="221"/>
      <c r="P375" s="32"/>
      <c r="Q375" s="32"/>
      <c r="R375" s="32"/>
      <c r="S375" s="32"/>
      <c r="T375" s="32"/>
      <c r="U375" s="32"/>
      <c r="V375" s="32"/>
      <c r="W375" s="32"/>
      <c r="X375" s="32"/>
      <c r="Y375" s="32"/>
      <c r="Z375" s="32"/>
      <c r="AA375" s="32"/>
      <c r="AB375" s="32"/>
      <c r="AC375" s="32">
        <v>1</v>
      </c>
      <c r="AD375" s="32"/>
      <c r="AE375" s="32" t="s">
        <v>377</v>
      </c>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55</v>
      </c>
      <c r="B376" s="176" t="s">
        <v>1090</v>
      </c>
      <c r="C376" s="202" t="s">
        <v>1091</v>
      </c>
      <c r="D376" s="181" t="s">
        <v>610</v>
      </c>
      <c r="E376" s="186">
        <v>82.78</v>
      </c>
      <c r="F376" s="193"/>
      <c r="G376" s="194">
        <f>ROUND(E376*F376,2)</f>
        <v>0</v>
      </c>
      <c r="H376" s="194">
        <v>21</v>
      </c>
      <c r="I376" s="194">
        <f>G376*(1+H376/100)</f>
        <v>0</v>
      </c>
      <c r="J376" s="194">
        <v>3.6800000000000001E-3</v>
      </c>
      <c r="K376" s="194">
        <f>ROUND(E376*J376,2)</f>
        <v>0.3</v>
      </c>
      <c r="L376" s="194">
        <v>0</v>
      </c>
      <c r="M376" s="194">
        <f>ROUND(E376*L376,2)</f>
        <v>0</v>
      </c>
      <c r="N376" s="195" t="s">
        <v>785</v>
      </c>
      <c r="O376" s="221" t="s">
        <v>281</v>
      </c>
      <c r="P376" s="32"/>
      <c r="Q376" s="32"/>
      <c r="R376" s="32"/>
      <c r="S376" s="32"/>
      <c r="T376" s="32"/>
      <c r="U376" s="32"/>
      <c r="V376" s="32"/>
      <c r="W376" s="32"/>
      <c r="X376" s="32"/>
      <c r="Y376" s="32"/>
      <c r="Z376" s="32"/>
      <c r="AA376" s="32"/>
      <c r="AB376" s="32"/>
      <c r="AC376" s="32"/>
      <c r="AD376" s="32"/>
      <c r="AE376" s="32" t="s">
        <v>786</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03" t="s">
        <v>1092</v>
      </c>
      <c r="D377" s="182"/>
      <c r="E377" s="187"/>
      <c r="F377" s="196"/>
      <c r="G377" s="196"/>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t="s">
        <v>284</v>
      </c>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8"/>
      <c r="B378" s="177"/>
      <c r="C378" s="243" t="s">
        <v>1093</v>
      </c>
      <c r="D378" s="236"/>
      <c r="E378" s="239"/>
      <c r="F378" s="194"/>
      <c r="G378" s="194"/>
      <c r="H378" s="194"/>
      <c r="I378" s="194"/>
      <c r="J378" s="194"/>
      <c r="K378" s="194"/>
      <c r="L378" s="194"/>
      <c r="M378" s="194"/>
      <c r="N378" s="195"/>
      <c r="O378" s="221"/>
      <c r="P378" s="32"/>
      <c r="Q378" s="32"/>
      <c r="R378" s="32"/>
      <c r="S378" s="32"/>
      <c r="T378" s="32"/>
      <c r="U378" s="32"/>
      <c r="V378" s="32"/>
      <c r="W378" s="32"/>
      <c r="X378" s="32"/>
      <c r="Y378" s="32"/>
      <c r="Z378" s="32"/>
      <c r="AA378" s="32"/>
      <c r="AB378" s="32"/>
      <c r="AC378" s="32"/>
      <c r="AD378" s="32"/>
      <c r="AE378" s="32" t="s">
        <v>386</v>
      </c>
      <c r="AF378" s="32">
        <v>0</v>
      </c>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43" t="s">
        <v>1074</v>
      </c>
      <c r="D379" s="236"/>
      <c r="E379" s="239">
        <v>14.21875</v>
      </c>
      <c r="F379" s="194"/>
      <c r="G379" s="194"/>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t="s">
        <v>386</v>
      </c>
      <c r="AF379" s="32">
        <v>0</v>
      </c>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8"/>
      <c r="B380" s="177"/>
      <c r="C380" s="243" t="s">
        <v>1075</v>
      </c>
      <c r="D380" s="236"/>
      <c r="E380" s="239">
        <v>0.14000000000000001</v>
      </c>
      <c r="F380" s="194"/>
      <c r="G380" s="194"/>
      <c r="H380" s="194"/>
      <c r="I380" s="194"/>
      <c r="J380" s="194"/>
      <c r="K380" s="194"/>
      <c r="L380" s="194"/>
      <c r="M380" s="194"/>
      <c r="N380" s="195"/>
      <c r="O380" s="221"/>
      <c r="P380" s="32"/>
      <c r="Q380" s="32"/>
      <c r="R380" s="32"/>
      <c r="S380" s="32"/>
      <c r="T380" s="32"/>
      <c r="U380" s="32"/>
      <c r="V380" s="32"/>
      <c r="W380" s="32"/>
      <c r="X380" s="32"/>
      <c r="Y380" s="32"/>
      <c r="Z380" s="32"/>
      <c r="AA380" s="32"/>
      <c r="AB380" s="32"/>
      <c r="AC380" s="32"/>
      <c r="AD380" s="32"/>
      <c r="AE380" s="32" t="s">
        <v>386</v>
      </c>
      <c r="AF380" s="32">
        <v>0</v>
      </c>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43" t="s">
        <v>1076</v>
      </c>
      <c r="D381" s="236"/>
      <c r="E381" s="239">
        <v>16.087499999999999</v>
      </c>
      <c r="F381" s="194"/>
      <c r="G381" s="194"/>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t="s">
        <v>386</v>
      </c>
      <c r="AF381" s="32">
        <v>0</v>
      </c>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8"/>
      <c r="B382" s="177"/>
      <c r="C382" s="243" t="s">
        <v>1077</v>
      </c>
      <c r="D382" s="236"/>
      <c r="E382" s="239">
        <v>0.22500000000000001</v>
      </c>
      <c r="F382" s="194"/>
      <c r="G382" s="194"/>
      <c r="H382" s="194"/>
      <c r="I382" s="194"/>
      <c r="J382" s="194"/>
      <c r="K382" s="194"/>
      <c r="L382" s="194"/>
      <c r="M382" s="194"/>
      <c r="N382" s="195"/>
      <c r="O382" s="221"/>
      <c r="P382" s="32"/>
      <c r="Q382" s="32"/>
      <c r="R382" s="32"/>
      <c r="S382" s="32"/>
      <c r="T382" s="32"/>
      <c r="U382" s="32"/>
      <c r="V382" s="32"/>
      <c r="W382" s="32"/>
      <c r="X382" s="32"/>
      <c r="Y382" s="32"/>
      <c r="Z382" s="32"/>
      <c r="AA382" s="32"/>
      <c r="AB382" s="32"/>
      <c r="AC382" s="32"/>
      <c r="AD382" s="32"/>
      <c r="AE382" s="32" t="s">
        <v>386</v>
      </c>
      <c r="AF382" s="32">
        <v>0</v>
      </c>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43" t="s">
        <v>1086</v>
      </c>
      <c r="D383" s="236"/>
      <c r="E383" s="239">
        <v>3.71875</v>
      </c>
      <c r="F383" s="194"/>
      <c r="G383" s="194"/>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t="s">
        <v>386</v>
      </c>
      <c r="AF383" s="32">
        <v>0</v>
      </c>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8"/>
      <c r="B384" s="177"/>
      <c r="C384" s="243" t="s">
        <v>1087</v>
      </c>
      <c r="D384" s="236"/>
      <c r="E384" s="239">
        <v>2.25</v>
      </c>
      <c r="F384" s="194"/>
      <c r="G384" s="194"/>
      <c r="H384" s="194"/>
      <c r="I384" s="194"/>
      <c r="J384" s="194"/>
      <c r="K384" s="194"/>
      <c r="L384" s="194"/>
      <c r="M384" s="194"/>
      <c r="N384" s="195"/>
      <c r="O384" s="221"/>
      <c r="P384" s="32"/>
      <c r="Q384" s="32"/>
      <c r="R384" s="32"/>
      <c r="S384" s="32"/>
      <c r="T384" s="32"/>
      <c r="U384" s="32"/>
      <c r="V384" s="32"/>
      <c r="W384" s="32"/>
      <c r="X384" s="32"/>
      <c r="Y384" s="32"/>
      <c r="Z384" s="32"/>
      <c r="AA384" s="32"/>
      <c r="AB384" s="32"/>
      <c r="AC384" s="32"/>
      <c r="AD384" s="32"/>
      <c r="AE384" s="32" t="s">
        <v>386</v>
      </c>
      <c r="AF384" s="32">
        <v>0</v>
      </c>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43" t="s">
        <v>1077</v>
      </c>
      <c r="D385" s="236"/>
      <c r="E385" s="239">
        <v>0.22500000000000001</v>
      </c>
      <c r="F385" s="194"/>
      <c r="G385" s="194"/>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t="s">
        <v>386</v>
      </c>
      <c r="AF385" s="32">
        <v>0</v>
      </c>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8"/>
      <c r="B386" s="177"/>
      <c r="C386" s="243" t="s">
        <v>1094</v>
      </c>
      <c r="D386" s="236"/>
      <c r="E386" s="239"/>
      <c r="F386" s="194"/>
      <c r="G386" s="194"/>
      <c r="H386" s="194"/>
      <c r="I386" s="194"/>
      <c r="J386" s="194"/>
      <c r="K386" s="194"/>
      <c r="L386" s="194"/>
      <c r="M386" s="194"/>
      <c r="N386" s="195"/>
      <c r="O386" s="221"/>
      <c r="P386" s="32"/>
      <c r="Q386" s="32"/>
      <c r="R386" s="32"/>
      <c r="S386" s="32"/>
      <c r="T386" s="32"/>
      <c r="U386" s="32"/>
      <c r="V386" s="32"/>
      <c r="W386" s="32"/>
      <c r="X386" s="32"/>
      <c r="Y386" s="32"/>
      <c r="Z386" s="32"/>
      <c r="AA386" s="32"/>
      <c r="AB386" s="32"/>
      <c r="AC386" s="32"/>
      <c r="AD386" s="32"/>
      <c r="AE386" s="32" t="s">
        <v>386</v>
      </c>
      <c r="AF386" s="32">
        <v>0</v>
      </c>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44" t="s">
        <v>444</v>
      </c>
      <c r="D387" s="237"/>
      <c r="E387" s="240"/>
      <c r="F387" s="194"/>
      <c r="G387" s="194"/>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8"/>
      <c r="B388" s="177"/>
      <c r="C388" s="245" t="s">
        <v>1095</v>
      </c>
      <c r="D388" s="237"/>
      <c r="E388" s="240">
        <v>19.649999999999999</v>
      </c>
      <c r="F388" s="194"/>
      <c r="G388" s="194"/>
      <c r="H388" s="194"/>
      <c r="I388" s="194"/>
      <c r="J388" s="194"/>
      <c r="K388" s="194"/>
      <c r="L388" s="194"/>
      <c r="M388" s="194"/>
      <c r="N388" s="195"/>
      <c r="O388" s="221"/>
      <c r="P388" s="32"/>
      <c r="Q388" s="32"/>
      <c r="R388" s="32"/>
      <c r="S388" s="32"/>
      <c r="T388" s="32"/>
      <c r="U388" s="32"/>
      <c r="V388" s="32"/>
      <c r="W388" s="32"/>
      <c r="X388" s="32"/>
      <c r="Y388" s="32"/>
      <c r="Z388" s="32"/>
      <c r="AA388" s="32"/>
      <c r="AB388" s="32"/>
      <c r="AC388" s="32"/>
      <c r="AD388" s="32"/>
      <c r="AE388" s="32" t="s">
        <v>386</v>
      </c>
      <c r="AF388" s="32">
        <v>2</v>
      </c>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45" t="s">
        <v>1096</v>
      </c>
      <c r="D389" s="237"/>
      <c r="E389" s="240">
        <v>29.6</v>
      </c>
      <c r="F389" s="194"/>
      <c r="G389" s="194"/>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t="s">
        <v>386</v>
      </c>
      <c r="AF389" s="32">
        <v>2</v>
      </c>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8"/>
      <c r="B390" s="177"/>
      <c r="C390" s="245" t="s">
        <v>1097</v>
      </c>
      <c r="D390" s="237"/>
      <c r="E390" s="240">
        <v>9.1</v>
      </c>
      <c r="F390" s="194"/>
      <c r="G390" s="194"/>
      <c r="H390" s="194"/>
      <c r="I390" s="194"/>
      <c r="J390" s="194"/>
      <c r="K390" s="194"/>
      <c r="L390" s="194"/>
      <c r="M390" s="194"/>
      <c r="N390" s="195"/>
      <c r="O390" s="221"/>
      <c r="P390" s="32"/>
      <c r="Q390" s="32"/>
      <c r="R390" s="32"/>
      <c r="S390" s="32"/>
      <c r="T390" s="32"/>
      <c r="U390" s="32"/>
      <c r="V390" s="32"/>
      <c r="W390" s="32"/>
      <c r="X390" s="32"/>
      <c r="Y390" s="32"/>
      <c r="Z390" s="32"/>
      <c r="AA390" s="32"/>
      <c r="AB390" s="32"/>
      <c r="AC390" s="32"/>
      <c r="AD390" s="32"/>
      <c r="AE390" s="32" t="s">
        <v>386</v>
      </c>
      <c r="AF390" s="32">
        <v>2</v>
      </c>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45" t="s">
        <v>1098</v>
      </c>
      <c r="D391" s="237"/>
      <c r="E391" s="240">
        <v>5.9</v>
      </c>
      <c r="F391" s="194"/>
      <c r="G391" s="194"/>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t="s">
        <v>386</v>
      </c>
      <c r="AF391" s="32">
        <v>2</v>
      </c>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8"/>
      <c r="B392" s="177"/>
      <c r="C392" s="245" t="s">
        <v>1099</v>
      </c>
      <c r="D392" s="237"/>
      <c r="E392" s="240">
        <v>3.8</v>
      </c>
      <c r="F392" s="194"/>
      <c r="G392" s="194"/>
      <c r="H392" s="194"/>
      <c r="I392" s="194"/>
      <c r="J392" s="194"/>
      <c r="K392" s="194"/>
      <c r="L392" s="194"/>
      <c r="M392" s="194"/>
      <c r="N392" s="195"/>
      <c r="O392" s="221"/>
      <c r="P392" s="32"/>
      <c r="Q392" s="32"/>
      <c r="R392" s="32"/>
      <c r="S392" s="32"/>
      <c r="T392" s="32"/>
      <c r="U392" s="32"/>
      <c r="V392" s="32"/>
      <c r="W392" s="32"/>
      <c r="X392" s="32"/>
      <c r="Y392" s="32"/>
      <c r="Z392" s="32"/>
      <c r="AA392" s="32"/>
      <c r="AB392" s="32"/>
      <c r="AC392" s="32"/>
      <c r="AD392" s="32"/>
      <c r="AE392" s="32" t="s">
        <v>386</v>
      </c>
      <c r="AF392" s="32">
        <v>2</v>
      </c>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46" t="s">
        <v>451</v>
      </c>
      <c r="D393" s="238"/>
      <c r="E393" s="241">
        <v>68.05</v>
      </c>
      <c r="F393" s="194"/>
      <c r="G393" s="194"/>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t="s">
        <v>386</v>
      </c>
      <c r="AF393" s="32">
        <v>3</v>
      </c>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177"/>
      <c r="C394" s="244" t="s">
        <v>452</v>
      </c>
      <c r="D394" s="237"/>
      <c r="E394" s="240"/>
      <c r="F394" s="194"/>
      <c r="G394" s="194"/>
      <c r="H394" s="194"/>
      <c r="I394" s="194"/>
      <c r="J394" s="194"/>
      <c r="K394" s="194"/>
      <c r="L394" s="194"/>
      <c r="M394" s="194"/>
      <c r="N394" s="195"/>
      <c r="O394" s="221"/>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43" t="s">
        <v>1100</v>
      </c>
      <c r="D395" s="236"/>
      <c r="E395" s="239">
        <v>20.414999999999999</v>
      </c>
      <c r="F395" s="194"/>
      <c r="G395" s="194"/>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t="s">
        <v>386</v>
      </c>
      <c r="AF395" s="32">
        <v>0</v>
      </c>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43" t="s">
        <v>1101</v>
      </c>
      <c r="D396" s="236"/>
      <c r="E396" s="239">
        <v>25.5</v>
      </c>
      <c r="F396" s="194"/>
      <c r="G396" s="194"/>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t="s">
        <v>386</v>
      </c>
      <c r="AF396" s="32">
        <v>0</v>
      </c>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177"/>
      <c r="C397" s="293"/>
      <c r="D397" s="294"/>
      <c r="E397" s="295"/>
      <c r="F397" s="296"/>
      <c r="G397" s="297"/>
      <c r="H397" s="194"/>
      <c r="I397" s="194"/>
      <c r="J397" s="194"/>
      <c r="K397" s="194"/>
      <c r="L397" s="194"/>
      <c r="M397" s="194"/>
      <c r="N397" s="195"/>
      <c r="O397" s="221"/>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1088</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v>0</v>
      </c>
      <c r="AD398" s="32"/>
      <c r="AE398" s="32" t="s">
        <v>377</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312" t="s">
        <v>1102</v>
      </c>
      <c r="C399" s="313"/>
      <c r="D399" s="314"/>
      <c r="E399" s="315"/>
      <c r="F399" s="316"/>
      <c r="G399" s="317"/>
      <c r="H399" s="194"/>
      <c r="I399" s="194"/>
      <c r="J399" s="194"/>
      <c r="K399" s="194"/>
      <c r="L399" s="194"/>
      <c r="M399" s="194"/>
      <c r="N399" s="195"/>
      <c r="O399" s="221"/>
      <c r="P399" s="32"/>
      <c r="Q399" s="32"/>
      <c r="R399" s="32"/>
      <c r="S399" s="32"/>
      <c r="T399" s="32"/>
      <c r="U399" s="32"/>
      <c r="V399" s="32"/>
      <c r="W399" s="32"/>
      <c r="X399" s="32"/>
      <c r="Y399" s="32"/>
      <c r="Z399" s="32"/>
      <c r="AA399" s="32"/>
      <c r="AB399" s="32"/>
      <c r="AC399" s="32">
        <v>1</v>
      </c>
      <c r="AD399" s="32"/>
      <c r="AE399" s="32" t="s">
        <v>377</v>
      </c>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7">
        <v>56</v>
      </c>
      <c r="B400" s="176" t="s">
        <v>1103</v>
      </c>
      <c r="C400" s="202" t="s">
        <v>1104</v>
      </c>
      <c r="D400" s="181" t="s">
        <v>560</v>
      </c>
      <c r="E400" s="186">
        <v>68.05</v>
      </c>
      <c r="F400" s="193"/>
      <c r="G400" s="194">
        <f>ROUND(E400*F400,2)</f>
        <v>0</v>
      </c>
      <c r="H400" s="194">
        <v>21</v>
      </c>
      <c r="I400" s="194">
        <f>G400*(1+H400/100)</f>
        <v>0</v>
      </c>
      <c r="J400" s="194">
        <v>3.2000000000000003E-4</v>
      </c>
      <c r="K400" s="194">
        <f>ROUND(E400*J400,2)</f>
        <v>0.02</v>
      </c>
      <c r="L400" s="194">
        <v>0</v>
      </c>
      <c r="M400" s="194">
        <f>ROUND(E400*L400,2)</f>
        <v>0</v>
      </c>
      <c r="N400" s="195" t="s">
        <v>785</v>
      </c>
      <c r="O400" s="221" t="s">
        <v>281</v>
      </c>
      <c r="P400" s="32"/>
      <c r="Q400" s="32"/>
      <c r="R400" s="32"/>
      <c r="S400" s="32"/>
      <c r="T400" s="32"/>
      <c r="U400" s="32"/>
      <c r="V400" s="32"/>
      <c r="W400" s="32"/>
      <c r="X400" s="32"/>
      <c r="Y400" s="32"/>
      <c r="Z400" s="32"/>
      <c r="AA400" s="32"/>
      <c r="AB400" s="32"/>
      <c r="AC400" s="32"/>
      <c r="AD400" s="32"/>
      <c r="AE400" s="32" t="s">
        <v>786</v>
      </c>
      <c r="AF400" s="32"/>
      <c r="AG400" s="32"/>
      <c r="AH400" s="32"/>
      <c r="AI400" s="32"/>
      <c r="AJ400" s="32"/>
      <c r="AK400" s="32"/>
      <c r="AL400" s="32"/>
      <c r="AM400" s="32">
        <v>21</v>
      </c>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177"/>
      <c r="C401" s="243" t="s">
        <v>1105</v>
      </c>
      <c r="D401" s="236"/>
      <c r="E401" s="239">
        <v>19.649999999999999</v>
      </c>
      <c r="F401" s="194"/>
      <c r="G401" s="194"/>
      <c r="H401" s="194"/>
      <c r="I401" s="194"/>
      <c r="J401" s="194"/>
      <c r="K401" s="194"/>
      <c r="L401" s="194"/>
      <c r="M401" s="194"/>
      <c r="N401" s="195"/>
      <c r="O401" s="221"/>
      <c r="P401" s="32"/>
      <c r="Q401" s="32"/>
      <c r="R401" s="32"/>
      <c r="S401" s="32"/>
      <c r="T401" s="32"/>
      <c r="U401" s="32"/>
      <c r="V401" s="32"/>
      <c r="W401" s="32"/>
      <c r="X401" s="32"/>
      <c r="Y401" s="32"/>
      <c r="Z401" s="32"/>
      <c r="AA401" s="32"/>
      <c r="AB401" s="32"/>
      <c r="AC401" s="32"/>
      <c r="AD401" s="32"/>
      <c r="AE401" s="32" t="s">
        <v>386</v>
      </c>
      <c r="AF401" s="32">
        <v>0</v>
      </c>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43" t="s">
        <v>1106</v>
      </c>
      <c r="D402" s="236"/>
      <c r="E402" s="239">
        <v>29.6</v>
      </c>
      <c r="F402" s="194"/>
      <c r="G402" s="194"/>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t="s">
        <v>386</v>
      </c>
      <c r="AF402" s="32">
        <v>0</v>
      </c>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43" t="s">
        <v>1107</v>
      </c>
      <c r="D403" s="236"/>
      <c r="E403" s="239">
        <v>9.1</v>
      </c>
      <c r="F403" s="194"/>
      <c r="G403" s="194"/>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t="s">
        <v>386</v>
      </c>
      <c r="AF403" s="32">
        <v>0</v>
      </c>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43" t="s">
        <v>1108</v>
      </c>
      <c r="D404" s="236"/>
      <c r="E404" s="239">
        <v>5.9</v>
      </c>
      <c r="F404" s="194"/>
      <c r="G404" s="194"/>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t="s">
        <v>386</v>
      </c>
      <c r="AF404" s="32">
        <v>0</v>
      </c>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177"/>
      <c r="C405" s="243" t="s">
        <v>1109</v>
      </c>
      <c r="D405" s="236"/>
      <c r="E405" s="239">
        <v>3.8</v>
      </c>
      <c r="F405" s="194"/>
      <c r="G405" s="194"/>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386</v>
      </c>
      <c r="AF405" s="32">
        <v>0</v>
      </c>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93"/>
      <c r="D406" s="294"/>
      <c r="E406" s="295"/>
      <c r="F406" s="296"/>
      <c r="G406" s="297"/>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312" t="s">
        <v>807</v>
      </c>
      <c r="C407" s="313"/>
      <c r="D407" s="314"/>
      <c r="E407" s="315"/>
      <c r="F407" s="316"/>
      <c r="G407" s="317"/>
      <c r="H407" s="194"/>
      <c r="I407" s="194"/>
      <c r="J407" s="194"/>
      <c r="K407" s="194"/>
      <c r="L407" s="194"/>
      <c r="M407" s="194"/>
      <c r="N407" s="195"/>
      <c r="O407" s="221"/>
      <c r="P407" s="32"/>
      <c r="Q407" s="32"/>
      <c r="R407" s="32"/>
      <c r="S407" s="32"/>
      <c r="T407" s="32"/>
      <c r="U407" s="32"/>
      <c r="V407" s="32"/>
      <c r="W407" s="32"/>
      <c r="X407" s="32"/>
      <c r="Y407" s="32"/>
      <c r="Z407" s="32"/>
      <c r="AA407" s="32"/>
      <c r="AB407" s="32"/>
      <c r="AC407" s="32">
        <v>0</v>
      </c>
      <c r="AD407" s="32"/>
      <c r="AE407" s="32" t="s">
        <v>377</v>
      </c>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312" t="s">
        <v>808</v>
      </c>
      <c r="C408" s="313"/>
      <c r="D408" s="314"/>
      <c r="E408" s="315"/>
      <c r="F408" s="316"/>
      <c r="G408" s="317"/>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t="s">
        <v>379</v>
      </c>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7">
        <v>57</v>
      </c>
      <c r="B409" s="176" t="s">
        <v>809</v>
      </c>
      <c r="C409" s="202" t="s">
        <v>810</v>
      </c>
      <c r="D409" s="181" t="s">
        <v>478</v>
      </c>
      <c r="E409" s="186">
        <v>0.32640999999999998</v>
      </c>
      <c r="F409" s="193"/>
      <c r="G409" s="194">
        <f>ROUND(E409*F409,2)</f>
        <v>0</v>
      </c>
      <c r="H409" s="194">
        <v>21</v>
      </c>
      <c r="I409" s="194">
        <f>G409*(1+H409/100)</f>
        <v>0</v>
      </c>
      <c r="J409" s="194">
        <v>0</v>
      </c>
      <c r="K409" s="194">
        <f>ROUND(E409*J409,2)</f>
        <v>0</v>
      </c>
      <c r="L409" s="194">
        <v>0</v>
      </c>
      <c r="M409" s="194">
        <f>ROUND(E409*L409,2)</f>
        <v>0</v>
      </c>
      <c r="N409" s="195" t="s">
        <v>785</v>
      </c>
      <c r="O409" s="221" t="s">
        <v>281</v>
      </c>
      <c r="P409" s="32"/>
      <c r="Q409" s="32"/>
      <c r="R409" s="32"/>
      <c r="S409" s="32"/>
      <c r="T409" s="32"/>
      <c r="U409" s="32"/>
      <c r="V409" s="32"/>
      <c r="W409" s="32"/>
      <c r="X409" s="32"/>
      <c r="Y409" s="32"/>
      <c r="Z409" s="32"/>
      <c r="AA409" s="32"/>
      <c r="AB409" s="32"/>
      <c r="AC409" s="32"/>
      <c r="AD409" s="32"/>
      <c r="AE409" s="32" t="s">
        <v>781</v>
      </c>
      <c r="AF409" s="32"/>
      <c r="AG409" s="32"/>
      <c r="AH409" s="32"/>
      <c r="AI409" s="32"/>
      <c r="AJ409" s="32"/>
      <c r="AK409" s="32"/>
      <c r="AL409" s="32"/>
      <c r="AM409" s="32">
        <v>21</v>
      </c>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93"/>
      <c r="D410" s="294"/>
      <c r="E410" s="295"/>
      <c r="F410" s="296"/>
      <c r="G410" s="297"/>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x14ac:dyDescent="0.2">
      <c r="A411" s="216" t="s">
        <v>276</v>
      </c>
      <c r="B411" s="175" t="s">
        <v>169</v>
      </c>
      <c r="C411" s="201" t="s">
        <v>170</v>
      </c>
      <c r="D411" s="180"/>
      <c r="E411" s="185"/>
      <c r="F411" s="304">
        <f>SUM(G412:G457)</f>
        <v>0</v>
      </c>
      <c r="G411" s="305"/>
      <c r="H411" s="191"/>
      <c r="I411" s="191">
        <f>SUM(I412:I457)</f>
        <v>0</v>
      </c>
      <c r="J411" s="191"/>
      <c r="K411" s="191">
        <f>SUM(K412:K457)</f>
        <v>6.24</v>
      </c>
      <c r="L411" s="191"/>
      <c r="M411" s="191">
        <f>SUM(M412:M457)</f>
        <v>0</v>
      </c>
      <c r="N411" s="192"/>
      <c r="O411" s="220"/>
      <c r="AE411" t="s">
        <v>277</v>
      </c>
    </row>
    <row r="412" spans="1:60" outlineLevel="1" x14ac:dyDescent="0.2">
      <c r="A412" s="218"/>
      <c r="B412" s="318" t="s">
        <v>1110</v>
      </c>
      <c r="C412" s="319"/>
      <c r="D412" s="320"/>
      <c r="E412" s="321"/>
      <c r="F412" s="322"/>
      <c r="G412" s="323"/>
      <c r="H412" s="194"/>
      <c r="I412" s="194"/>
      <c r="J412" s="194"/>
      <c r="K412" s="194"/>
      <c r="L412" s="194"/>
      <c r="M412" s="194"/>
      <c r="N412" s="195"/>
      <c r="O412" s="221"/>
      <c r="P412" s="32"/>
      <c r="Q412" s="32"/>
      <c r="R412" s="32"/>
      <c r="S412" s="32"/>
      <c r="T412" s="32"/>
      <c r="U412" s="32"/>
      <c r="V412" s="32"/>
      <c r="W412" s="32"/>
      <c r="X412" s="32"/>
      <c r="Y412" s="32"/>
      <c r="Z412" s="32"/>
      <c r="AA412" s="32"/>
      <c r="AB412" s="32"/>
      <c r="AC412" s="32">
        <v>0</v>
      </c>
      <c r="AD412" s="32"/>
      <c r="AE412" s="32" t="s">
        <v>377</v>
      </c>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ht="22.5" outlineLevel="1" x14ac:dyDescent="0.2">
      <c r="A413" s="217">
        <v>58</v>
      </c>
      <c r="B413" s="176" t="s">
        <v>1111</v>
      </c>
      <c r="C413" s="202" t="s">
        <v>1112</v>
      </c>
      <c r="D413" s="181" t="s">
        <v>610</v>
      </c>
      <c r="E413" s="186">
        <v>2797.89275</v>
      </c>
      <c r="F413" s="193"/>
      <c r="G413" s="194">
        <f>ROUND(E413*F413,2)</f>
        <v>0</v>
      </c>
      <c r="H413" s="194">
        <v>21</v>
      </c>
      <c r="I413" s="194">
        <f>G413*(1+H413/100)</f>
        <v>0</v>
      </c>
      <c r="J413" s="194">
        <v>0</v>
      </c>
      <c r="K413" s="194">
        <f>ROUND(E413*J413,2)</f>
        <v>0</v>
      </c>
      <c r="L413" s="194">
        <v>0</v>
      </c>
      <c r="M413" s="194">
        <f>ROUND(E413*L413,2)</f>
        <v>0</v>
      </c>
      <c r="N413" s="195" t="s">
        <v>785</v>
      </c>
      <c r="O413" s="221" t="s">
        <v>281</v>
      </c>
      <c r="P413" s="32"/>
      <c r="Q413" s="32"/>
      <c r="R413" s="32"/>
      <c r="S413" s="32"/>
      <c r="T413" s="32"/>
      <c r="U413" s="32"/>
      <c r="V413" s="32"/>
      <c r="W413" s="32"/>
      <c r="X413" s="32"/>
      <c r="Y413" s="32"/>
      <c r="Z413" s="32"/>
      <c r="AA413" s="32"/>
      <c r="AB413" s="32"/>
      <c r="AC413" s="32"/>
      <c r="AD413" s="32"/>
      <c r="AE413" s="32" t="s">
        <v>786</v>
      </c>
      <c r="AF413" s="32"/>
      <c r="AG413" s="32"/>
      <c r="AH413" s="32"/>
      <c r="AI413" s="32"/>
      <c r="AJ413" s="32"/>
      <c r="AK413" s="32"/>
      <c r="AL413" s="32"/>
      <c r="AM413" s="32">
        <v>21</v>
      </c>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03" t="s">
        <v>1113</v>
      </c>
      <c r="D414" s="182"/>
      <c r="E414" s="187"/>
      <c r="F414" s="196"/>
      <c r="G414" s="196"/>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t="s">
        <v>284</v>
      </c>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8"/>
      <c r="B415" s="177"/>
      <c r="C415" s="243" t="s">
        <v>1114</v>
      </c>
      <c r="D415" s="236"/>
      <c r="E415" s="239">
        <v>2964.16</v>
      </c>
      <c r="F415" s="194"/>
      <c r="G415" s="194"/>
      <c r="H415" s="194"/>
      <c r="I415" s="194"/>
      <c r="J415" s="194"/>
      <c r="K415" s="194"/>
      <c r="L415" s="194"/>
      <c r="M415" s="194"/>
      <c r="N415" s="195"/>
      <c r="O415" s="221"/>
      <c r="P415" s="32"/>
      <c r="Q415" s="32"/>
      <c r="R415" s="32"/>
      <c r="S415" s="32"/>
      <c r="T415" s="32"/>
      <c r="U415" s="32"/>
      <c r="V415" s="32"/>
      <c r="W415" s="32"/>
      <c r="X415" s="32"/>
      <c r="Y415" s="32"/>
      <c r="Z415" s="32"/>
      <c r="AA415" s="32"/>
      <c r="AB415" s="32"/>
      <c r="AC415" s="32"/>
      <c r="AD415" s="32"/>
      <c r="AE415" s="32" t="s">
        <v>386</v>
      </c>
      <c r="AF415" s="32">
        <v>0</v>
      </c>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43" t="s">
        <v>1115</v>
      </c>
      <c r="D416" s="236"/>
      <c r="E416" s="239">
        <v>-418.15199999999999</v>
      </c>
      <c r="F416" s="194"/>
      <c r="G416" s="194"/>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t="s">
        <v>386</v>
      </c>
      <c r="AF416" s="32">
        <v>0</v>
      </c>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8"/>
      <c r="B417" s="177"/>
      <c r="C417" s="249" t="s">
        <v>1116</v>
      </c>
      <c r="D417" s="247"/>
      <c r="E417" s="248">
        <v>2546.0079999999998</v>
      </c>
      <c r="F417" s="194"/>
      <c r="G417" s="194"/>
      <c r="H417" s="194"/>
      <c r="I417" s="194"/>
      <c r="J417" s="194"/>
      <c r="K417" s="194"/>
      <c r="L417" s="194"/>
      <c r="M417" s="194"/>
      <c r="N417" s="195"/>
      <c r="O417" s="221"/>
      <c r="P417" s="32"/>
      <c r="Q417" s="32"/>
      <c r="R417" s="32"/>
      <c r="S417" s="32"/>
      <c r="T417" s="32"/>
      <c r="U417" s="32"/>
      <c r="V417" s="32"/>
      <c r="W417" s="32"/>
      <c r="X417" s="32"/>
      <c r="Y417" s="32"/>
      <c r="Z417" s="32"/>
      <c r="AA417" s="32"/>
      <c r="AB417" s="32"/>
      <c r="AC417" s="32"/>
      <c r="AD417" s="32"/>
      <c r="AE417" s="32" t="s">
        <v>386</v>
      </c>
      <c r="AF417" s="32">
        <v>1</v>
      </c>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43" t="s">
        <v>1117</v>
      </c>
      <c r="D418" s="236"/>
      <c r="E418" s="239">
        <v>251.88475</v>
      </c>
      <c r="F418" s="194"/>
      <c r="G418" s="194"/>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t="s">
        <v>386</v>
      </c>
      <c r="AF418" s="32">
        <v>0</v>
      </c>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8"/>
      <c r="B419" s="177"/>
      <c r="C419" s="293"/>
      <c r="D419" s="294"/>
      <c r="E419" s="295"/>
      <c r="F419" s="296"/>
      <c r="G419" s="297"/>
      <c r="H419" s="194"/>
      <c r="I419" s="194"/>
      <c r="J419" s="194"/>
      <c r="K419" s="194"/>
      <c r="L419" s="194"/>
      <c r="M419" s="194"/>
      <c r="N419" s="195"/>
      <c r="O419" s="221"/>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312" t="s">
        <v>1118</v>
      </c>
      <c r="C420" s="313"/>
      <c r="D420" s="314"/>
      <c r="E420" s="315"/>
      <c r="F420" s="316"/>
      <c r="G420" s="317"/>
      <c r="H420" s="194"/>
      <c r="I420" s="194"/>
      <c r="J420" s="194"/>
      <c r="K420" s="194"/>
      <c r="L420" s="194"/>
      <c r="M420" s="194"/>
      <c r="N420" s="195"/>
      <c r="O420" s="221"/>
      <c r="P420" s="32"/>
      <c r="Q420" s="32"/>
      <c r="R420" s="32"/>
      <c r="S420" s="32"/>
      <c r="T420" s="32"/>
      <c r="U420" s="32"/>
      <c r="V420" s="32"/>
      <c r="W420" s="32"/>
      <c r="X420" s="32"/>
      <c r="Y420" s="32"/>
      <c r="Z420" s="32"/>
      <c r="AA420" s="32"/>
      <c r="AB420" s="32"/>
      <c r="AC420" s="32">
        <v>0</v>
      </c>
      <c r="AD420" s="32"/>
      <c r="AE420" s="32" t="s">
        <v>377</v>
      </c>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8"/>
      <c r="B421" s="312" t="s">
        <v>1119</v>
      </c>
      <c r="C421" s="313"/>
      <c r="D421" s="314"/>
      <c r="E421" s="315"/>
      <c r="F421" s="316"/>
      <c r="G421" s="317"/>
      <c r="H421" s="194"/>
      <c r="I421" s="194"/>
      <c r="J421" s="194"/>
      <c r="K421" s="194"/>
      <c r="L421" s="194"/>
      <c r="M421" s="194"/>
      <c r="N421" s="195"/>
      <c r="O421" s="221"/>
      <c r="P421" s="32"/>
      <c r="Q421" s="32"/>
      <c r="R421" s="32"/>
      <c r="S421" s="32"/>
      <c r="T421" s="32"/>
      <c r="U421" s="32"/>
      <c r="V421" s="32"/>
      <c r="W421" s="32"/>
      <c r="X421" s="32"/>
      <c r="Y421" s="32"/>
      <c r="Z421" s="32"/>
      <c r="AA421" s="32"/>
      <c r="AB421" s="32"/>
      <c r="AC421" s="32"/>
      <c r="AD421" s="32"/>
      <c r="AE421" s="32" t="s">
        <v>379</v>
      </c>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7">
        <v>59</v>
      </c>
      <c r="B422" s="176" t="s">
        <v>1120</v>
      </c>
      <c r="C422" s="202" t="s">
        <v>1121</v>
      </c>
      <c r="D422" s="181" t="s">
        <v>610</v>
      </c>
      <c r="E422" s="186">
        <v>216.10794999999999</v>
      </c>
      <c r="F422" s="193"/>
      <c r="G422" s="194">
        <f>ROUND(E422*F422,2)</f>
        <v>0</v>
      </c>
      <c r="H422" s="194">
        <v>21</v>
      </c>
      <c r="I422" s="194">
        <f>G422*(1+H422/100)</f>
        <v>0</v>
      </c>
      <c r="J422" s="194">
        <v>3.0000000000000001E-5</v>
      </c>
      <c r="K422" s="194">
        <f>ROUND(E422*J422,2)</f>
        <v>0.01</v>
      </c>
      <c r="L422" s="194">
        <v>0</v>
      </c>
      <c r="M422" s="194">
        <f>ROUND(E422*L422,2)</f>
        <v>0</v>
      </c>
      <c r="N422" s="195" t="s">
        <v>785</v>
      </c>
      <c r="O422" s="221" t="s">
        <v>281</v>
      </c>
      <c r="P422" s="32"/>
      <c r="Q422" s="32"/>
      <c r="R422" s="32"/>
      <c r="S422" s="32"/>
      <c r="T422" s="32"/>
      <c r="U422" s="32"/>
      <c r="V422" s="32"/>
      <c r="W422" s="32"/>
      <c r="X422" s="32"/>
      <c r="Y422" s="32"/>
      <c r="Z422" s="32"/>
      <c r="AA422" s="32"/>
      <c r="AB422" s="32"/>
      <c r="AC422" s="32"/>
      <c r="AD422" s="32"/>
      <c r="AE422" s="32" t="s">
        <v>786</v>
      </c>
      <c r="AF422" s="32"/>
      <c r="AG422" s="32"/>
      <c r="AH422" s="32"/>
      <c r="AI422" s="32"/>
      <c r="AJ422" s="32"/>
      <c r="AK422" s="32"/>
      <c r="AL422" s="32"/>
      <c r="AM422" s="32">
        <v>21</v>
      </c>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8"/>
      <c r="B423" s="177"/>
      <c r="C423" s="243" t="s">
        <v>1122</v>
      </c>
      <c r="D423" s="236"/>
      <c r="E423" s="239">
        <v>104.0128</v>
      </c>
      <c r="F423" s="194"/>
      <c r="G423" s="194"/>
      <c r="H423" s="194"/>
      <c r="I423" s="194"/>
      <c r="J423" s="194"/>
      <c r="K423" s="194"/>
      <c r="L423" s="194"/>
      <c r="M423" s="194"/>
      <c r="N423" s="195"/>
      <c r="O423" s="221"/>
      <c r="P423" s="32"/>
      <c r="Q423" s="32"/>
      <c r="R423" s="32"/>
      <c r="S423" s="32"/>
      <c r="T423" s="32"/>
      <c r="U423" s="32"/>
      <c r="V423" s="32"/>
      <c r="W423" s="32"/>
      <c r="X423" s="32"/>
      <c r="Y423" s="32"/>
      <c r="Z423" s="32"/>
      <c r="AA423" s="32"/>
      <c r="AB423" s="32"/>
      <c r="AC423" s="32"/>
      <c r="AD423" s="32"/>
      <c r="AE423" s="32" t="s">
        <v>386</v>
      </c>
      <c r="AF423" s="32">
        <v>0</v>
      </c>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43" t="s">
        <v>1123</v>
      </c>
      <c r="D424" s="236"/>
      <c r="E424" s="239">
        <v>86.975999999999999</v>
      </c>
      <c r="F424" s="194"/>
      <c r="G424" s="194"/>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t="s">
        <v>386</v>
      </c>
      <c r="AF424" s="32">
        <v>0</v>
      </c>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8"/>
      <c r="B425" s="177"/>
      <c r="C425" s="243" t="s">
        <v>1124</v>
      </c>
      <c r="D425" s="236"/>
      <c r="E425" s="239"/>
      <c r="F425" s="194"/>
      <c r="G425" s="194"/>
      <c r="H425" s="194"/>
      <c r="I425" s="194"/>
      <c r="J425" s="194"/>
      <c r="K425" s="194"/>
      <c r="L425" s="194"/>
      <c r="M425" s="194"/>
      <c r="N425" s="195"/>
      <c r="O425" s="221"/>
      <c r="P425" s="32"/>
      <c r="Q425" s="32"/>
      <c r="R425" s="32"/>
      <c r="S425" s="32"/>
      <c r="T425" s="32"/>
      <c r="U425" s="32"/>
      <c r="V425" s="32"/>
      <c r="W425" s="32"/>
      <c r="X425" s="32"/>
      <c r="Y425" s="32"/>
      <c r="Z425" s="32"/>
      <c r="AA425" s="32"/>
      <c r="AB425" s="32"/>
      <c r="AC425" s="32"/>
      <c r="AD425" s="32"/>
      <c r="AE425" s="32" t="s">
        <v>386</v>
      </c>
      <c r="AF425" s="32">
        <v>0</v>
      </c>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43" t="s">
        <v>1125</v>
      </c>
      <c r="D426" s="236"/>
      <c r="E426" s="239">
        <v>25.119150000000001</v>
      </c>
      <c r="F426" s="194"/>
      <c r="G426" s="194"/>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t="s">
        <v>386</v>
      </c>
      <c r="AF426" s="32">
        <v>0</v>
      </c>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8"/>
      <c r="B427" s="177"/>
      <c r="C427" s="293"/>
      <c r="D427" s="294"/>
      <c r="E427" s="295"/>
      <c r="F427" s="296"/>
      <c r="G427" s="297"/>
      <c r="H427" s="194"/>
      <c r="I427" s="194"/>
      <c r="J427" s="194"/>
      <c r="K427" s="194"/>
      <c r="L427" s="194"/>
      <c r="M427" s="194"/>
      <c r="N427" s="195"/>
      <c r="O427" s="221"/>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ht="22.5" outlineLevel="1" x14ac:dyDescent="0.2">
      <c r="A428" s="217">
        <v>60</v>
      </c>
      <c r="B428" s="176" t="s">
        <v>1126</v>
      </c>
      <c r="C428" s="202" t="s">
        <v>1127</v>
      </c>
      <c r="D428" s="181" t="s">
        <v>610</v>
      </c>
      <c r="E428" s="186">
        <v>3386.4854999999998</v>
      </c>
      <c r="F428" s="193"/>
      <c r="G428" s="194">
        <f>ROUND(E428*F428,2)</f>
        <v>0</v>
      </c>
      <c r="H428" s="194">
        <v>21</v>
      </c>
      <c r="I428" s="194">
        <f>G428*(1+H428/100)</f>
        <v>0</v>
      </c>
      <c r="J428" s="194">
        <v>1.8400000000000001E-3</v>
      </c>
      <c r="K428" s="194">
        <f>ROUND(E428*J428,2)</f>
        <v>6.23</v>
      </c>
      <c r="L428" s="194">
        <v>0</v>
      </c>
      <c r="M428" s="194">
        <f>ROUND(E428*L428,2)</f>
        <v>0</v>
      </c>
      <c r="N428" s="195" t="s">
        <v>479</v>
      </c>
      <c r="O428" s="221" t="s">
        <v>281</v>
      </c>
      <c r="P428" s="32"/>
      <c r="Q428" s="32"/>
      <c r="R428" s="32"/>
      <c r="S428" s="32"/>
      <c r="T428" s="32"/>
      <c r="U428" s="32"/>
      <c r="V428" s="32"/>
      <c r="W428" s="32"/>
      <c r="X428" s="32"/>
      <c r="Y428" s="32"/>
      <c r="Z428" s="32"/>
      <c r="AA428" s="32"/>
      <c r="AB428" s="32"/>
      <c r="AC428" s="32"/>
      <c r="AD428" s="32"/>
      <c r="AE428" s="32" t="s">
        <v>799</v>
      </c>
      <c r="AF428" s="32"/>
      <c r="AG428" s="32"/>
      <c r="AH428" s="32"/>
      <c r="AI428" s="32"/>
      <c r="AJ428" s="32"/>
      <c r="AK428" s="32"/>
      <c r="AL428" s="32"/>
      <c r="AM428" s="32">
        <v>21</v>
      </c>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8"/>
      <c r="B429" s="177"/>
      <c r="C429" s="244" t="s">
        <v>444</v>
      </c>
      <c r="D429" s="237"/>
      <c r="E429" s="240"/>
      <c r="F429" s="194"/>
      <c r="G429" s="194"/>
      <c r="H429" s="194"/>
      <c r="I429" s="194"/>
      <c r="J429" s="194"/>
      <c r="K429" s="194"/>
      <c r="L429" s="194"/>
      <c r="M429" s="194"/>
      <c r="N429" s="195"/>
      <c r="O429" s="221"/>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45" t="s">
        <v>1128</v>
      </c>
      <c r="D430" s="237"/>
      <c r="E430" s="240">
        <v>2964.16</v>
      </c>
      <c r="F430" s="194"/>
      <c r="G430" s="194"/>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t="s">
        <v>386</v>
      </c>
      <c r="AF430" s="32">
        <v>2</v>
      </c>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8"/>
      <c r="B431" s="177"/>
      <c r="C431" s="245" t="s">
        <v>1129</v>
      </c>
      <c r="D431" s="237"/>
      <c r="E431" s="240">
        <v>-418.15199999999999</v>
      </c>
      <c r="F431" s="194"/>
      <c r="G431" s="194"/>
      <c r="H431" s="194"/>
      <c r="I431" s="194"/>
      <c r="J431" s="194"/>
      <c r="K431" s="194"/>
      <c r="L431" s="194"/>
      <c r="M431" s="194"/>
      <c r="N431" s="195"/>
      <c r="O431" s="221"/>
      <c r="P431" s="32"/>
      <c r="Q431" s="32"/>
      <c r="R431" s="32"/>
      <c r="S431" s="32"/>
      <c r="T431" s="32"/>
      <c r="U431" s="32"/>
      <c r="V431" s="32"/>
      <c r="W431" s="32"/>
      <c r="X431" s="32"/>
      <c r="Y431" s="32"/>
      <c r="Z431" s="32"/>
      <c r="AA431" s="32"/>
      <c r="AB431" s="32"/>
      <c r="AC431" s="32"/>
      <c r="AD431" s="32"/>
      <c r="AE431" s="32" t="s">
        <v>386</v>
      </c>
      <c r="AF431" s="32">
        <v>2</v>
      </c>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45" t="s">
        <v>1130</v>
      </c>
      <c r="D432" s="237"/>
      <c r="E432" s="240">
        <v>251.88475</v>
      </c>
      <c r="F432" s="194"/>
      <c r="G432" s="194"/>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t="s">
        <v>386</v>
      </c>
      <c r="AF432" s="32">
        <v>2</v>
      </c>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8"/>
      <c r="B433" s="177"/>
      <c r="C433" s="246" t="s">
        <v>451</v>
      </c>
      <c r="D433" s="238"/>
      <c r="E433" s="241">
        <v>2797.89275</v>
      </c>
      <c r="F433" s="194"/>
      <c r="G433" s="194"/>
      <c r="H433" s="194"/>
      <c r="I433" s="194"/>
      <c r="J433" s="194"/>
      <c r="K433" s="194"/>
      <c r="L433" s="194"/>
      <c r="M433" s="194"/>
      <c r="N433" s="195"/>
      <c r="O433" s="221"/>
      <c r="P433" s="32"/>
      <c r="Q433" s="32"/>
      <c r="R433" s="32"/>
      <c r="S433" s="32"/>
      <c r="T433" s="32"/>
      <c r="U433" s="32"/>
      <c r="V433" s="32"/>
      <c r="W433" s="32"/>
      <c r="X433" s="32"/>
      <c r="Y433" s="32"/>
      <c r="Z433" s="32"/>
      <c r="AA433" s="32"/>
      <c r="AB433" s="32"/>
      <c r="AC433" s="32"/>
      <c r="AD433" s="32"/>
      <c r="AE433" s="32" t="s">
        <v>386</v>
      </c>
      <c r="AF433" s="32">
        <v>3</v>
      </c>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44" t="s">
        <v>452</v>
      </c>
      <c r="D434" s="237"/>
      <c r="E434" s="240"/>
      <c r="F434" s="194"/>
      <c r="G434" s="194"/>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8"/>
      <c r="B435" s="177"/>
      <c r="C435" s="243" t="s">
        <v>1131</v>
      </c>
      <c r="D435" s="236"/>
      <c r="E435" s="239">
        <v>3133.6368000000002</v>
      </c>
      <c r="F435" s="194"/>
      <c r="G435" s="194"/>
      <c r="H435" s="194"/>
      <c r="I435" s="194"/>
      <c r="J435" s="194"/>
      <c r="K435" s="194"/>
      <c r="L435" s="194"/>
      <c r="M435" s="194"/>
      <c r="N435" s="195"/>
      <c r="O435" s="221"/>
      <c r="P435" s="32"/>
      <c r="Q435" s="32"/>
      <c r="R435" s="32"/>
      <c r="S435" s="32"/>
      <c r="T435" s="32"/>
      <c r="U435" s="32"/>
      <c r="V435" s="32"/>
      <c r="W435" s="32"/>
      <c r="X435" s="32"/>
      <c r="Y435" s="32"/>
      <c r="Z435" s="32"/>
      <c r="AA435" s="32"/>
      <c r="AB435" s="32"/>
      <c r="AC435" s="32"/>
      <c r="AD435" s="32"/>
      <c r="AE435" s="32" t="s">
        <v>386</v>
      </c>
      <c r="AF435" s="32">
        <v>0</v>
      </c>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44" t="s">
        <v>444</v>
      </c>
      <c r="D436" s="237"/>
      <c r="E436" s="240"/>
      <c r="F436" s="194"/>
      <c r="G436" s="194"/>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8"/>
      <c r="B437" s="177"/>
      <c r="C437" s="245" t="s">
        <v>1132</v>
      </c>
      <c r="D437" s="237"/>
      <c r="E437" s="240">
        <v>104.0128</v>
      </c>
      <c r="F437" s="194"/>
      <c r="G437" s="194"/>
      <c r="H437" s="194"/>
      <c r="I437" s="194"/>
      <c r="J437" s="194"/>
      <c r="K437" s="194"/>
      <c r="L437" s="194"/>
      <c r="M437" s="194"/>
      <c r="N437" s="195"/>
      <c r="O437" s="221"/>
      <c r="P437" s="32"/>
      <c r="Q437" s="32"/>
      <c r="R437" s="32"/>
      <c r="S437" s="32"/>
      <c r="T437" s="32"/>
      <c r="U437" s="32"/>
      <c r="V437" s="32"/>
      <c r="W437" s="32"/>
      <c r="X437" s="32"/>
      <c r="Y437" s="32"/>
      <c r="Z437" s="32"/>
      <c r="AA437" s="32"/>
      <c r="AB437" s="32"/>
      <c r="AC437" s="32"/>
      <c r="AD437" s="32"/>
      <c r="AE437" s="32" t="s">
        <v>386</v>
      </c>
      <c r="AF437" s="32">
        <v>2</v>
      </c>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45" t="s">
        <v>1133</v>
      </c>
      <c r="D438" s="237"/>
      <c r="E438" s="240">
        <v>86.975999999999999</v>
      </c>
      <c r="F438" s="194"/>
      <c r="G438" s="194"/>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t="s">
        <v>386</v>
      </c>
      <c r="AF438" s="32">
        <v>2</v>
      </c>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8"/>
      <c r="B439" s="177"/>
      <c r="C439" s="245" t="s">
        <v>1134</v>
      </c>
      <c r="D439" s="237"/>
      <c r="E439" s="240"/>
      <c r="F439" s="194"/>
      <c r="G439" s="194"/>
      <c r="H439" s="194"/>
      <c r="I439" s="194"/>
      <c r="J439" s="194"/>
      <c r="K439" s="194"/>
      <c r="L439" s="194"/>
      <c r="M439" s="194"/>
      <c r="N439" s="195"/>
      <c r="O439" s="221"/>
      <c r="P439" s="32"/>
      <c r="Q439" s="32"/>
      <c r="R439" s="32"/>
      <c r="S439" s="32"/>
      <c r="T439" s="32"/>
      <c r="U439" s="32"/>
      <c r="V439" s="32"/>
      <c r="W439" s="32"/>
      <c r="X439" s="32"/>
      <c r="Y439" s="32"/>
      <c r="Z439" s="32"/>
      <c r="AA439" s="32"/>
      <c r="AB439" s="32"/>
      <c r="AC439" s="32"/>
      <c r="AD439" s="32"/>
      <c r="AE439" s="32" t="s">
        <v>386</v>
      </c>
      <c r="AF439" s="32">
        <v>2</v>
      </c>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45" t="s">
        <v>1135</v>
      </c>
      <c r="D440" s="237"/>
      <c r="E440" s="240">
        <v>25.119150000000001</v>
      </c>
      <c r="F440" s="194"/>
      <c r="G440" s="194"/>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t="s">
        <v>386</v>
      </c>
      <c r="AF440" s="32">
        <v>2</v>
      </c>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8"/>
      <c r="B441" s="177"/>
      <c r="C441" s="246" t="s">
        <v>451</v>
      </c>
      <c r="D441" s="238"/>
      <c r="E441" s="241">
        <v>216.10794999999999</v>
      </c>
      <c r="F441" s="194"/>
      <c r="G441" s="194"/>
      <c r="H441" s="194"/>
      <c r="I441" s="194"/>
      <c r="J441" s="194"/>
      <c r="K441" s="194"/>
      <c r="L441" s="194"/>
      <c r="M441" s="194"/>
      <c r="N441" s="195"/>
      <c r="O441" s="221"/>
      <c r="P441" s="32"/>
      <c r="Q441" s="32"/>
      <c r="R441" s="32"/>
      <c r="S441" s="32"/>
      <c r="T441" s="32"/>
      <c r="U441" s="32"/>
      <c r="V441" s="32"/>
      <c r="W441" s="32"/>
      <c r="X441" s="32"/>
      <c r="Y441" s="32"/>
      <c r="Z441" s="32"/>
      <c r="AA441" s="32"/>
      <c r="AB441" s="32"/>
      <c r="AC441" s="32"/>
      <c r="AD441" s="32"/>
      <c r="AE441" s="32" t="s">
        <v>386</v>
      </c>
      <c r="AF441" s="32">
        <v>3</v>
      </c>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44" t="s">
        <v>452</v>
      </c>
      <c r="D442" s="237"/>
      <c r="E442" s="240"/>
      <c r="F442" s="194"/>
      <c r="G442" s="194"/>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8"/>
      <c r="B443" s="177"/>
      <c r="C443" s="243" t="s">
        <v>1136</v>
      </c>
      <c r="D443" s="236"/>
      <c r="E443" s="239">
        <v>252.84870000000001</v>
      </c>
      <c r="F443" s="194"/>
      <c r="G443" s="194"/>
      <c r="H443" s="194"/>
      <c r="I443" s="194"/>
      <c r="J443" s="194"/>
      <c r="K443" s="194"/>
      <c r="L443" s="194"/>
      <c r="M443" s="194"/>
      <c r="N443" s="195"/>
      <c r="O443" s="221"/>
      <c r="P443" s="32"/>
      <c r="Q443" s="32"/>
      <c r="R443" s="32"/>
      <c r="S443" s="32"/>
      <c r="T443" s="32"/>
      <c r="U443" s="32"/>
      <c r="V443" s="32"/>
      <c r="W443" s="32"/>
      <c r="X443" s="32"/>
      <c r="Y443" s="32"/>
      <c r="Z443" s="32"/>
      <c r="AA443" s="32"/>
      <c r="AB443" s="32"/>
      <c r="AC443" s="32"/>
      <c r="AD443" s="32"/>
      <c r="AE443" s="32" t="s">
        <v>386</v>
      </c>
      <c r="AF443" s="32">
        <v>0</v>
      </c>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93"/>
      <c r="D444" s="294"/>
      <c r="E444" s="295"/>
      <c r="F444" s="296"/>
      <c r="G444" s="297"/>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ht="33.75" outlineLevel="1" x14ac:dyDescent="0.2">
      <c r="A445" s="217">
        <v>61</v>
      </c>
      <c r="B445" s="176" t="s">
        <v>1137</v>
      </c>
      <c r="C445" s="202" t="s">
        <v>1138</v>
      </c>
      <c r="D445" s="181" t="s">
        <v>498</v>
      </c>
      <c r="E445" s="186">
        <v>5595.78</v>
      </c>
      <c r="F445" s="193"/>
      <c r="G445" s="194">
        <f>ROUND(E445*F445,2)</f>
        <v>0</v>
      </c>
      <c r="H445" s="194">
        <v>21</v>
      </c>
      <c r="I445" s="194">
        <f>G445*(1+H445/100)</f>
        <v>0</v>
      </c>
      <c r="J445" s="194">
        <v>0</v>
      </c>
      <c r="K445" s="194">
        <f>ROUND(E445*J445,2)</f>
        <v>0</v>
      </c>
      <c r="L445" s="194">
        <v>0</v>
      </c>
      <c r="M445" s="194">
        <f>ROUND(E445*L445,2)</f>
        <v>0</v>
      </c>
      <c r="N445" s="195" t="s">
        <v>479</v>
      </c>
      <c r="O445" s="221" t="s">
        <v>281</v>
      </c>
      <c r="P445" s="32"/>
      <c r="Q445" s="32"/>
      <c r="R445" s="32"/>
      <c r="S445" s="32"/>
      <c r="T445" s="32"/>
      <c r="U445" s="32"/>
      <c r="V445" s="32"/>
      <c r="W445" s="32"/>
      <c r="X445" s="32"/>
      <c r="Y445" s="32"/>
      <c r="Z445" s="32"/>
      <c r="AA445" s="32"/>
      <c r="AB445" s="32"/>
      <c r="AC445" s="32"/>
      <c r="AD445" s="32"/>
      <c r="AE445" s="32" t="s">
        <v>480</v>
      </c>
      <c r="AF445" s="32"/>
      <c r="AG445" s="32"/>
      <c r="AH445" s="32"/>
      <c r="AI445" s="32"/>
      <c r="AJ445" s="32"/>
      <c r="AK445" s="32"/>
      <c r="AL445" s="32"/>
      <c r="AM445" s="32">
        <v>21</v>
      </c>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8"/>
      <c r="B446" s="177"/>
      <c r="C446" s="244" t="s">
        <v>444</v>
      </c>
      <c r="D446" s="237"/>
      <c r="E446" s="240"/>
      <c r="F446" s="194"/>
      <c r="G446" s="194"/>
      <c r="H446" s="194"/>
      <c r="I446" s="194"/>
      <c r="J446" s="194"/>
      <c r="K446" s="194"/>
      <c r="L446" s="194"/>
      <c r="M446" s="194"/>
      <c r="N446" s="195"/>
      <c r="O446" s="221"/>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45" t="s">
        <v>1128</v>
      </c>
      <c r="D447" s="237"/>
      <c r="E447" s="240">
        <v>2964.16</v>
      </c>
      <c r="F447" s="194"/>
      <c r="G447" s="194"/>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t="s">
        <v>386</v>
      </c>
      <c r="AF447" s="32">
        <v>2</v>
      </c>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8"/>
      <c r="B448" s="177"/>
      <c r="C448" s="245" t="s">
        <v>1129</v>
      </c>
      <c r="D448" s="237"/>
      <c r="E448" s="240">
        <v>-418.15199999999999</v>
      </c>
      <c r="F448" s="194"/>
      <c r="G448" s="194"/>
      <c r="H448" s="194"/>
      <c r="I448" s="194"/>
      <c r="J448" s="194"/>
      <c r="K448" s="194"/>
      <c r="L448" s="194"/>
      <c r="M448" s="194"/>
      <c r="N448" s="195"/>
      <c r="O448" s="221"/>
      <c r="P448" s="32"/>
      <c r="Q448" s="32"/>
      <c r="R448" s="32"/>
      <c r="S448" s="32"/>
      <c r="T448" s="32"/>
      <c r="U448" s="32"/>
      <c r="V448" s="32"/>
      <c r="W448" s="32"/>
      <c r="X448" s="32"/>
      <c r="Y448" s="32"/>
      <c r="Z448" s="32"/>
      <c r="AA448" s="32"/>
      <c r="AB448" s="32"/>
      <c r="AC448" s="32"/>
      <c r="AD448" s="32"/>
      <c r="AE448" s="32" t="s">
        <v>386</v>
      </c>
      <c r="AF448" s="32">
        <v>2</v>
      </c>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45" t="s">
        <v>1130</v>
      </c>
      <c r="D449" s="237"/>
      <c r="E449" s="240">
        <v>251.88475</v>
      </c>
      <c r="F449" s="194"/>
      <c r="G449" s="194"/>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t="s">
        <v>386</v>
      </c>
      <c r="AF449" s="32">
        <v>2</v>
      </c>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8"/>
      <c r="B450" s="177"/>
      <c r="C450" s="246" t="s">
        <v>451</v>
      </c>
      <c r="D450" s="238"/>
      <c r="E450" s="241">
        <v>2797.89275</v>
      </c>
      <c r="F450" s="194"/>
      <c r="G450" s="194"/>
      <c r="H450" s="194"/>
      <c r="I450" s="194"/>
      <c r="J450" s="194"/>
      <c r="K450" s="194"/>
      <c r="L450" s="194"/>
      <c r="M450" s="194"/>
      <c r="N450" s="195"/>
      <c r="O450" s="221"/>
      <c r="P450" s="32"/>
      <c r="Q450" s="32"/>
      <c r="R450" s="32"/>
      <c r="S450" s="32"/>
      <c r="T450" s="32"/>
      <c r="U450" s="32"/>
      <c r="V450" s="32"/>
      <c r="W450" s="32"/>
      <c r="X450" s="32"/>
      <c r="Y450" s="32"/>
      <c r="Z450" s="32"/>
      <c r="AA450" s="32"/>
      <c r="AB450" s="32"/>
      <c r="AC450" s="32"/>
      <c r="AD450" s="32"/>
      <c r="AE450" s="32" t="s">
        <v>386</v>
      </c>
      <c r="AF450" s="32">
        <v>3</v>
      </c>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177"/>
      <c r="C451" s="244" t="s">
        <v>452</v>
      </c>
      <c r="D451" s="237"/>
      <c r="E451" s="240"/>
      <c r="F451" s="194"/>
      <c r="G451" s="194"/>
      <c r="H451" s="194"/>
      <c r="I451" s="194"/>
      <c r="J451" s="194"/>
      <c r="K451" s="194"/>
      <c r="L451" s="194"/>
      <c r="M451" s="194"/>
      <c r="N451" s="195"/>
      <c r="O451" s="221"/>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177"/>
      <c r="C452" s="243" t="s">
        <v>1139</v>
      </c>
      <c r="D452" s="236"/>
      <c r="E452" s="239">
        <v>5595.78</v>
      </c>
      <c r="F452" s="194"/>
      <c r="G452" s="194"/>
      <c r="H452" s="194"/>
      <c r="I452" s="194"/>
      <c r="J452" s="194"/>
      <c r="K452" s="194"/>
      <c r="L452" s="194"/>
      <c r="M452" s="194"/>
      <c r="N452" s="195"/>
      <c r="O452" s="221"/>
      <c r="P452" s="32"/>
      <c r="Q452" s="32"/>
      <c r="R452" s="32"/>
      <c r="S452" s="32"/>
      <c r="T452" s="32"/>
      <c r="U452" s="32"/>
      <c r="V452" s="32"/>
      <c r="W452" s="32"/>
      <c r="X452" s="32"/>
      <c r="Y452" s="32"/>
      <c r="Z452" s="32"/>
      <c r="AA452" s="32"/>
      <c r="AB452" s="32"/>
      <c r="AC452" s="32"/>
      <c r="AD452" s="32"/>
      <c r="AE452" s="32" t="s">
        <v>386</v>
      </c>
      <c r="AF452" s="32">
        <v>0</v>
      </c>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outlineLevel="1" x14ac:dyDescent="0.2">
      <c r="A453" s="218"/>
      <c r="B453" s="177"/>
      <c r="C453" s="293"/>
      <c r="D453" s="294"/>
      <c r="E453" s="295"/>
      <c r="F453" s="296"/>
      <c r="G453" s="297"/>
      <c r="H453" s="194"/>
      <c r="I453" s="194"/>
      <c r="J453" s="194"/>
      <c r="K453" s="194"/>
      <c r="L453" s="194"/>
      <c r="M453" s="194"/>
      <c r="N453" s="195"/>
      <c r="O453" s="221"/>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8"/>
      <c r="B454" s="312" t="s">
        <v>1140</v>
      </c>
      <c r="C454" s="313"/>
      <c r="D454" s="314"/>
      <c r="E454" s="315"/>
      <c r="F454" s="316"/>
      <c r="G454" s="317"/>
      <c r="H454" s="194"/>
      <c r="I454" s="194"/>
      <c r="J454" s="194"/>
      <c r="K454" s="194"/>
      <c r="L454" s="194"/>
      <c r="M454" s="194"/>
      <c r="N454" s="195"/>
      <c r="O454" s="221"/>
      <c r="P454" s="32"/>
      <c r="Q454" s="32"/>
      <c r="R454" s="32"/>
      <c r="S454" s="32"/>
      <c r="T454" s="32"/>
      <c r="U454" s="32"/>
      <c r="V454" s="32"/>
      <c r="W454" s="32"/>
      <c r="X454" s="32"/>
      <c r="Y454" s="32"/>
      <c r="Z454" s="32"/>
      <c r="AA454" s="32"/>
      <c r="AB454" s="32"/>
      <c r="AC454" s="32">
        <v>0</v>
      </c>
      <c r="AD454" s="32"/>
      <c r="AE454" s="32" t="s">
        <v>377</v>
      </c>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312" t="s">
        <v>820</v>
      </c>
      <c r="C455" s="313"/>
      <c r="D455" s="314"/>
      <c r="E455" s="315"/>
      <c r="F455" s="316"/>
      <c r="G455" s="317"/>
      <c r="H455" s="194"/>
      <c r="I455" s="194"/>
      <c r="J455" s="194"/>
      <c r="K455" s="194"/>
      <c r="L455" s="194"/>
      <c r="M455" s="194"/>
      <c r="N455" s="195"/>
      <c r="O455" s="221"/>
      <c r="P455" s="32"/>
      <c r="Q455" s="32"/>
      <c r="R455" s="32"/>
      <c r="S455" s="32"/>
      <c r="T455" s="32"/>
      <c r="U455" s="32"/>
      <c r="V455" s="32"/>
      <c r="W455" s="32"/>
      <c r="X455" s="32"/>
      <c r="Y455" s="32"/>
      <c r="Z455" s="32"/>
      <c r="AA455" s="32"/>
      <c r="AB455" s="32"/>
      <c r="AC455" s="32"/>
      <c r="AD455" s="32"/>
      <c r="AE455" s="32" t="s">
        <v>379</v>
      </c>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outlineLevel="1" x14ac:dyDescent="0.2">
      <c r="A456" s="217">
        <v>62</v>
      </c>
      <c r="B456" s="176" t="s">
        <v>1141</v>
      </c>
      <c r="C456" s="202" t="s">
        <v>1142</v>
      </c>
      <c r="D456" s="181" t="s">
        <v>478</v>
      </c>
      <c r="E456" s="186">
        <v>6.2376199999999997</v>
      </c>
      <c r="F456" s="193"/>
      <c r="G456" s="194">
        <f>ROUND(E456*F456,2)</f>
        <v>0</v>
      </c>
      <c r="H456" s="194">
        <v>21</v>
      </c>
      <c r="I456" s="194">
        <f>G456*(1+H456/100)</f>
        <v>0</v>
      </c>
      <c r="J456" s="194">
        <v>0</v>
      </c>
      <c r="K456" s="194">
        <f>ROUND(E456*J456,2)</f>
        <v>0</v>
      </c>
      <c r="L456" s="194">
        <v>0</v>
      </c>
      <c r="M456" s="194">
        <f>ROUND(E456*L456,2)</f>
        <v>0</v>
      </c>
      <c r="N456" s="195" t="s">
        <v>785</v>
      </c>
      <c r="O456" s="221" t="s">
        <v>281</v>
      </c>
      <c r="P456" s="32"/>
      <c r="Q456" s="32"/>
      <c r="R456" s="32"/>
      <c r="S456" s="32"/>
      <c r="T456" s="32"/>
      <c r="U456" s="32"/>
      <c r="V456" s="32"/>
      <c r="W456" s="32"/>
      <c r="X456" s="32"/>
      <c r="Y456" s="32"/>
      <c r="Z456" s="32"/>
      <c r="AA456" s="32"/>
      <c r="AB456" s="32"/>
      <c r="AC456" s="32"/>
      <c r="AD456" s="32"/>
      <c r="AE456" s="32" t="s">
        <v>781</v>
      </c>
      <c r="AF456" s="32"/>
      <c r="AG456" s="32"/>
      <c r="AH456" s="32"/>
      <c r="AI456" s="32"/>
      <c r="AJ456" s="32"/>
      <c r="AK456" s="32"/>
      <c r="AL456" s="32"/>
      <c r="AM456" s="32">
        <v>21</v>
      </c>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93"/>
      <c r="D457" s="294"/>
      <c r="E457" s="295"/>
      <c r="F457" s="296"/>
      <c r="G457" s="297"/>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x14ac:dyDescent="0.2">
      <c r="A458" s="216" t="s">
        <v>276</v>
      </c>
      <c r="B458" s="175" t="s">
        <v>171</v>
      </c>
      <c r="C458" s="201" t="s">
        <v>172</v>
      </c>
      <c r="D458" s="180"/>
      <c r="E458" s="185"/>
      <c r="F458" s="304">
        <f>SUM(G459:G558)</f>
        <v>0</v>
      </c>
      <c r="G458" s="305"/>
      <c r="H458" s="191"/>
      <c r="I458" s="191">
        <f>SUM(I459:I558)</f>
        <v>0</v>
      </c>
      <c r="J458" s="191"/>
      <c r="K458" s="191">
        <f>SUM(K459:K558)</f>
        <v>10.72</v>
      </c>
      <c r="L458" s="191"/>
      <c r="M458" s="191">
        <f>SUM(M459:M558)</f>
        <v>0</v>
      </c>
      <c r="N458" s="192"/>
      <c r="O458" s="220"/>
      <c r="AE458" t="s">
        <v>277</v>
      </c>
    </row>
    <row r="459" spans="1:60" outlineLevel="1" x14ac:dyDescent="0.2">
      <c r="A459" s="218"/>
      <c r="B459" s="318" t="s">
        <v>1143</v>
      </c>
      <c r="C459" s="319"/>
      <c r="D459" s="320"/>
      <c r="E459" s="321"/>
      <c r="F459" s="322"/>
      <c r="G459" s="323"/>
      <c r="H459" s="194"/>
      <c r="I459" s="194"/>
      <c r="J459" s="194"/>
      <c r="K459" s="194"/>
      <c r="L459" s="194"/>
      <c r="M459" s="194"/>
      <c r="N459" s="195"/>
      <c r="O459" s="221"/>
      <c r="P459" s="32"/>
      <c r="Q459" s="32"/>
      <c r="R459" s="32"/>
      <c r="S459" s="32"/>
      <c r="T459" s="32"/>
      <c r="U459" s="32"/>
      <c r="V459" s="32"/>
      <c r="W459" s="32"/>
      <c r="X459" s="32"/>
      <c r="Y459" s="32"/>
      <c r="Z459" s="32"/>
      <c r="AA459" s="32"/>
      <c r="AB459" s="32"/>
      <c r="AC459" s="32">
        <v>0</v>
      </c>
      <c r="AD459" s="32"/>
      <c r="AE459" s="32" t="s">
        <v>377</v>
      </c>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7">
        <v>63</v>
      </c>
      <c r="B460" s="176" t="s">
        <v>1144</v>
      </c>
      <c r="C460" s="202" t="s">
        <v>1145</v>
      </c>
      <c r="D460" s="181" t="s">
        <v>610</v>
      </c>
      <c r="E460" s="186">
        <v>248.07</v>
      </c>
      <c r="F460" s="193"/>
      <c r="G460" s="194">
        <f>ROUND(E460*F460,2)</f>
        <v>0</v>
      </c>
      <c r="H460" s="194">
        <v>21</v>
      </c>
      <c r="I460" s="194">
        <f>G460*(1+H460/100)</f>
        <v>0</v>
      </c>
      <c r="J460" s="194">
        <v>0</v>
      </c>
      <c r="K460" s="194">
        <f>ROUND(E460*J460,2)</f>
        <v>0</v>
      </c>
      <c r="L460" s="194">
        <v>0</v>
      </c>
      <c r="M460" s="194">
        <f>ROUND(E460*L460,2)</f>
        <v>0</v>
      </c>
      <c r="N460" s="195" t="s">
        <v>1146</v>
      </c>
      <c r="O460" s="221" t="s">
        <v>281</v>
      </c>
      <c r="P460" s="32"/>
      <c r="Q460" s="32"/>
      <c r="R460" s="32"/>
      <c r="S460" s="32"/>
      <c r="T460" s="32"/>
      <c r="U460" s="32"/>
      <c r="V460" s="32"/>
      <c r="W460" s="32"/>
      <c r="X460" s="32"/>
      <c r="Y460" s="32"/>
      <c r="Z460" s="32"/>
      <c r="AA460" s="32"/>
      <c r="AB460" s="32"/>
      <c r="AC460" s="32"/>
      <c r="AD460" s="32"/>
      <c r="AE460" s="32" t="s">
        <v>786</v>
      </c>
      <c r="AF460" s="32"/>
      <c r="AG460" s="32"/>
      <c r="AH460" s="32"/>
      <c r="AI460" s="32"/>
      <c r="AJ460" s="32"/>
      <c r="AK460" s="32"/>
      <c r="AL460" s="32"/>
      <c r="AM460" s="32">
        <v>21</v>
      </c>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44" t="s">
        <v>444</v>
      </c>
      <c r="D461" s="237"/>
      <c r="E461" s="240"/>
      <c r="F461" s="194"/>
      <c r="G461" s="194"/>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outlineLevel="1" x14ac:dyDescent="0.2">
      <c r="A462" s="218"/>
      <c r="B462" s="177"/>
      <c r="C462" s="245" t="s">
        <v>668</v>
      </c>
      <c r="D462" s="237"/>
      <c r="E462" s="240">
        <v>245.88</v>
      </c>
      <c r="F462" s="194"/>
      <c r="G462" s="194"/>
      <c r="H462" s="194"/>
      <c r="I462" s="194"/>
      <c r="J462" s="194"/>
      <c r="K462" s="194"/>
      <c r="L462" s="194"/>
      <c r="M462" s="194"/>
      <c r="N462" s="195"/>
      <c r="O462" s="221"/>
      <c r="P462" s="32"/>
      <c r="Q462" s="32"/>
      <c r="R462" s="32"/>
      <c r="S462" s="32"/>
      <c r="T462" s="32"/>
      <c r="U462" s="32"/>
      <c r="V462" s="32"/>
      <c r="W462" s="32"/>
      <c r="X462" s="32"/>
      <c r="Y462" s="32"/>
      <c r="Z462" s="32"/>
      <c r="AA462" s="32"/>
      <c r="AB462" s="32"/>
      <c r="AC462" s="32"/>
      <c r="AD462" s="32"/>
      <c r="AE462" s="32" t="s">
        <v>386</v>
      </c>
      <c r="AF462" s="32">
        <v>2</v>
      </c>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row>
    <row r="463" spans="1:60" outlineLevel="1" x14ac:dyDescent="0.2">
      <c r="A463" s="218"/>
      <c r="B463" s="177"/>
      <c r="C463" s="245" t="s">
        <v>669</v>
      </c>
      <c r="D463" s="237"/>
      <c r="E463" s="240">
        <v>2.1877499999999999</v>
      </c>
      <c r="F463" s="194"/>
      <c r="G463" s="194"/>
      <c r="H463" s="194"/>
      <c r="I463" s="194"/>
      <c r="J463" s="194"/>
      <c r="K463" s="194"/>
      <c r="L463" s="194"/>
      <c r="M463" s="194"/>
      <c r="N463" s="195"/>
      <c r="O463" s="221"/>
      <c r="P463" s="32"/>
      <c r="Q463" s="32"/>
      <c r="R463" s="32"/>
      <c r="S463" s="32"/>
      <c r="T463" s="32"/>
      <c r="U463" s="32"/>
      <c r="V463" s="32"/>
      <c r="W463" s="32"/>
      <c r="X463" s="32"/>
      <c r="Y463" s="32"/>
      <c r="Z463" s="32"/>
      <c r="AA463" s="32"/>
      <c r="AB463" s="32"/>
      <c r="AC463" s="32"/>
      <c r="AD463" s="32"/>
      <c r="AE463" s="32" t="s">
        <v>386</v>
      </c>
      <c r="AF463" s="32">
        <v>2</v>
      </c>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177"/>
      <c r="C464" s="246" t="s">
        <v>451</v>
      </c>
      <c r="D464" s="238"/>
      <c r="E464" s="241">
        <v>248.06774999999999</v>
      </c>
      <c r="F464" s="194"/>
      <c r="G464" s="194"/>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t="s">
        <v>386</v>
      </c>
      <c r="AF464" s="32">
        <v>3</v>
      </c>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8"/>
      <c r="B465" s="177"/>
      <c r="C465" s="244" t="s">
        <v>452</v>
      </c>
      <c r="D465" s="237"/>
      <c r="E465" s="240"/>
      <c r="F465" s="194"/>
      <c r="G465" s="194"/>
      <c r="H465" s="194"/>
      <c r="I465" s="194"/>
      <c r="J465" s="194"/>
      <c r="K465" s="194"/>
      <c r="L465" s="194"/>
      <c r="M465" s="194"/>
      <c r="N465" s="195"/>
      <c r="O465" s="221"/>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43" t="s">
        <v>670</v>
      </c>
      <c r="D466" s="236"/>
      <c r="E466" s="239">
        <v>248.07</v>
      </c>
      <c r="F466" s="194"/>
      <c r="G466" s="194"/>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t="s">
        <v>386</v>
      </c>
      <c r="AF466" s="32">
        <v>0</v>
      </c>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8"/>
      <c r="B467" s="177"/>
      <c r="C467" s="293"/>
      <c r="D467" s="294"/>
      <c r="E467" s="295"/>
      <c r="F467" s="296"/>
      <c r="G467" s="297"/>
      <c r="H467" s="194"/>
      <c r="I467" s="194"/>
      <c r="J467" s="194"/>
      <c r="K467" s="194"/>
      <c r="L467" s="194"/>
      <c r="M467" s="194"/>
      <c r="N467" s="195"/>
      <c r="O467" s="221"/>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312" t="s">
        <v>1147</v>
      </c>
      <c r="C468" s="313"/>
      <c r="D468" s="314"/>
      <c r="E468" s="315"/>
      <c r="F468" s="316"/>
      <c r="G468" s="317"/>
      <c r="H468" s="194"/>
      <c r="I468" s="194"/>
      <c r="J468" s="194"/>
      <c r="K468" s="194"/>
      <c r="L468" s="194"/>
      <c r="M468" s="194"/>
      <c r="N468" s="195"/>
      <c r="O468" s="221"/>
      <c r="P468" s="32"/>
      <c r="Q468" s="32"/>
      <c r="R468" s="32"/>
      <c r="S468" s="32"/>
      <c r="T468" s="32"/>
      <c r="U468" s="32"/>
      <c r="V468" s="32"/>
      <c r="W468" s="32"/>
      <c r="X468" s="32"/>
      <c r="Y468" s="32"/>
      <c r="Z468" s="32"/>
      <c r="AA468" s="32"/>
      <c r="AB468" s="32"/>
      <c r="AC468" s="32">
        <v>0</v>
      </c>
      <c r="AD468" s="32"/>
      <c r="AE468" s="32" t="s">
        <v>377</v>
      </c>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7">
        <v>64</v>
      </c>
      <c r="B469" s="176" t="s">
        <v>1148</v>
      </c>
      <c r="C469" s="202" t="s">
        <v>1149</v>
      </c>
      <c r="D469" s="181" t="s">
        <v>610</v>
      </c>
      <c r="E469" s="186">
        <v>2797.89275</v>
      </c>
      <c r="F469" s="193"/>
      <c r="G469" s="194">
        <f>ROUND(E469*F469,2)</f>
        <v>0</v>
      </c>
      <c r="H469" s="194">
        <v>21</v>
      </c>
      <c r="I469" s="194">
        <f>G469*(1+H469/100)</f>
        <v>0</v>
      </c>
      <c r="J469" s="194">
        <v>0</v>
      </c>
      <c r="K469" s="194">
        <f>ROUND(E469*J469,2)</f>
        <v>0</v>
      </c>
      <c r="L469" s="194">
        <v>0</v>
      </c>
      <c r="M469" s="194">
        <f>ROUND(E469*L469,2)</f>
        <v>0</v>
      </c>
      <c r="N469" s="195" t="s">
        <v>1146</v>
      </c>
      <c r="O469" s="221" t="s">
        <v>281</v>
      </c>
      <c r="P469" s="32"/>
      <c r="Q469" s="32"/>
      <c r="R469" s="32"/>
      <c r="S469" s="32"/>
      <c r="T469" s="32"/>
      <c r="U469" s="32"/>
      <c r="V469" s="32"/>
      <c r="W469" s="32"/>
      <c r="X469" s="32"/>
      <c r="Y469" s="32"/>
      <c r="Z469" s="32"/>
      <c r="AA469" s="32"/>
      <c r="AB469" s="32"/>
      <c r="AC469" s="32"/>
      <c r="AD469" s="32"/>
      <c r="AE469" s="32" t="s">
        <v>786</v>
      </c>
      <c r="AF469" s="32"/>
      <c r="AG469" s="32"/>
      <c r="AH469" s="32"/>
      <c r="AI469" s="32"/>
      <c r="AJ469" s="32"/>
      <c r="AK469" s="32"/>
      <c r="AL469" s="32"/>
      <c r="AM469" s="32">
        <v>21</v>
      </c>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177"/>
      <c r="C470" s="243" t="s">
        <v>1114</v>
      </c>
      <c r="D470" s="236"/>
      <c r="E470" s="239">
        <v>2964.16</v>
      </c>
      <c r="F470" s="194"/>
      <c r="G470" s="194"/>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t="s">
        <v>386</v>
      </c>
      <c r="AF470" s="32">
        <v>0</v>
      </c>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177"/>
      <c r="C471" s="243" t="s">
        <v>1115</v>
      </c>
      <c r="D471" s="236"/>
      <c r="E471" s="239">
        <v>-418.15199999999999</v>
      </c>
      <c r="F471" s="194"/>
      <c r="G471" s="194"/>
      <c r="H471" s="194"/>
      <c r="I471" s="194"/>
      <c r="J471" s="194"/>
      <c r="K471" s="194"/>
      <c r="L471" s="194"/>
      <c r="M471" s="194"/>
      <c r="N471" s="195"/>
      <c r="O471" s="221"/>
      <c r="P471" s="32"/>
      <c r="Q471" s="32"/>
      <c r="R471" s="32"/>
      <c r="S471" s="32"/>
      <c r="T471" s="32"/>
      <c r="U471" s="32"/>
      <c r="V471" s="32"/>
      <c r="W471" s="32"/>
      <c r="X471" s="32"/>
      <c r="Y471" s="32"/>
      <c r="Z471" s="32"/>
      <c r="AA471" s="32"/>
      <c r="AB471" s="32"/>
      <c r="AC471" s="32"/>
      <c r="AD471" s="32"/>
      <c r="AE471" s="32" t="s">
        <v>386</v>
      </c>
      <c r="AF471" s="32">
        <v>0</v>
      </c>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outlineLevel="1" x14ac:dyDescent="0.2">
      <c r="A472" s="218"/>
      <c r="B472" s="177"/>
      <c r="C472" s="243" t="s">
        <v>1117</v>
      </c>
      <c r="D472" s="236"/>
      <c r="E472" s="239">
        <v>251.88475</v>
      </c>
      <c r="F472" s="194"/>
      <c r="G472" s="194"/>
      <c r="H472" s="194"/>
      <c r="I472" s="194"/>
      <c r="J472" s="194"/>
      <c r="K472" s="194"/>
      <c r="L472" s="194"/>
      <c r="M472" s="194"/>
      <c r="N472" s="195"/>
      <c r="O472" s="221"/>
      <c r="P472" s="32"/>
      <c r="Q472" s="32"/>
      <c r="R472" s="32"/>
      <c r="S472" s="32"/>
      <c r="T472" s="32"/>
      <c r="U472" s="32"/>
      <c r="V472" s="32"/>
      <c r="W472" s="32"/>
      <c r="X472" s="32"/>
      <c r="Y472" s="32"/>
      <c r="Z472" s="32"/>
      <c r="AA472" s="32"/>
      <c r="AB472" s="32"/>
      <c r="AC472" s="32"/>
      <c r="AD472" s="32"/>
      <c r="AE472" s="32" t="s">
        <v>386</v>
      </c>
      <c r="AF472" s="32">
        <v>0</v>
      </c>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177"/>
      <c r="C473" s="293"/>
      <c r="D473" s="294"/>
      <c r="E473" s="295"/>
      <c r="F473" s="296"/>
      <c r="G473" s="297"/>
      <c r="H473" s="194"/>
      <c r="I473" s="194"/>
      <c r="J473" s="194"/>
      <c r="K473" s="194"/>
      <c r="L473" s="194"/>
      <c r="M473" s="194"/>
      <c r="N473" s="195"/>
      <c r="O473" s="221"/>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1150</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v>1</v>
      </c>
      <c r="AD474" s="32"/>
      <c r="AE474" s="32" t="s">
        <v>377</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7">
        <v>65</v>
      </c>
      <c r="B475" s="176" t="s">
        <v>1151</v>
      </c>
      <c r="C475" s="202" t="s">
        <v>1152</v>
      </c>
      <c r="D475" s="181" t="s">
        <v>610</v>
      </c>
      <c r="E475" s="186">
        <v>3014</v>
      </c>
      <c r="F475" s="193"/>
      <c r="G475" s="194">
        <f>ROUND(E475*F475,2)</f>
        <v>0</v>
      </c>
      <c r="H475" s="194">
        <v>21</v>
      </c>
      <c r="I475" s="194">
        <f>G475*(1+H475/100)</f>
        <v>0</v>
      </c>
      <c r="J475" s="194">
        <v>1.2E-4</v>
      </c>
      <c r="K475" s="194">
        <f>ROUND(E475*J475,2)</f>
        <v>0.36</v>
      </c>
      <c r="L475" s="194">
        <v>0</v>
      </c>
      <c r="M475" s="194">
        <f>ROUND(E475*L475,2)</f>
        <v>0</v>
      </c>
      <c r="N475" s="195" t="s">
        <v>1146</v>
      </c>
      <c r="O475" s="221" t="s">
        <v>281</v>
      </c>
      <c r="P475" s="32"/>
      <c r="Q475" s="32"/>
      <c r="R475" s="32"/>
      <c r="S475" s="32"/>
      <c r="T475" s="32"/>
      <c r="U475" s="32"/>
      <c r="V475" s="32"/>
      <c r="W475" s="32"/>
      <c r="X475" s="32"/>
      <c r="Y475" s="32"/>
      <c r="Z475" s="32"/>
      <c r="AA475" s="32"/>
      <c r="AB475" s="32"/>
      <c r="AC475" s="32"/>
      <c r="AD475" s="32"/>
      <c r="AE475" s="32" t="s">
        <v>786</v>
      </c>
      <c r="AF475" s="32"/>
      <c r="AG475" s="32"/>
      <c r="AH475" s="32"/>
      <c r="AI475" s="32"/>
      <c r="AJ475" s="32"/>
      <c r="AK475" s="32"/>
      <c r="AL475" s="32"/>
      <c r="AM475" s="32">
        <v>21</v>
      </c>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8"/>
      <c r="B476" s="177"/>
      <c r="C476" s="244" t="s">
        <v>444</v>
      </c>
      <c r="D476" s="237"/>
      <c r="E476" s="240"/>
      <c r="F476" s="194"/>
      <c r="G476" s="194"/>
      <c r="H476" s="194"/>
      <c r="I476" s="194"/>
      <c r="J476" s="194"/>
      <c r="K476" s="194"/>
      <c r="L476" s="194"/>
      <c r="M476" s="194"/>
      <c r="N476" s="195"/>
      <c r="O476" s="221"/>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outlineLevel="1" x14ac:dyDescent="0.2">
      <c r="A477" s="218"/>
      <c r="B477" s="177"/>
      <c r="C477" s="245" t="s">
        <v>1128</v>
      </c>
      <c r="D477" s="237"/>
      <c r="E477" s="240">
        <v>2964.16</v>
      </c>
      <c r="F477" s="194"/>
      <c r="G477" s="194"/>
      <c r="H477" s="194"/>
      <c r="I477" s="194"/>
      <c r="J477" s="194"/>
      <c r="K477" s="194"/>
      <c r="L477" s="194"/>
      <c r="M477" s="194"/>
      <c r="N477" s="195"/>
      <c r="O477" s="221"/>
      <c r="P477" s="32"/>
      <c r="Q477" s="32"/>
      <c r="R477" s="32"/>
      <c r="S477" s="32"/>
      <c r="T477" s="32"/>
      <c r="U477" s="32"/>
      <c r="V477" s="32"/>
      <c r="W477" s="32"/>
      <c r="X477" s="32"/>
      <c r="Y477" s="32"/>
      <c r="Z477" s="32"/>
      <c r="AA477" s="32"/>
      <c r="AB477" s="32"/>
      <c r="AC477" s="32"/>
      <c r="AD477" s="32"/>
      <c r="AE477" s="32" t="s">
        <v>386</v>
      </c>
      <c r="AF477" s="32">
        <v>2</v>
      </c>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45" t="s">
        <v>1129</v>
      </c>
      <c r="D478" s="237"/>
      <c r="E478" s="240">
        <v>-418.15199999999999</v>
      </c>
      <c r="F478" s="194"/>
      <c r="G478" s="194"/>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t="s">
        <v>386</v>
      </c>
      <c r="AF478" s="32">
        <v>2</v>
      </c>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177"/>
      <c r="C479" s="245" t="s">
        <v>1130</v>
      </c>
      <c r="D479" s="237"/>
      <c r="E479" s="240">
        <v>251.88475</v>
      </c>
      <c r="F479" s="194"/>
      <c r="G479" s="194"/>
      <c r="H479" s="194"/>
      <c r="I479" s="194"/>
      <c r="J479" s="194"/>
      <c r="K479" s="194"/>
      <c r="L479" s="194"/>
      <c r="M479" s="194"/>
      <c r="N479" s="195"/>
      <c r="O479" s="221"/>
      <c r="P479" s="32"/>
      <c r="Q479" s="32"/>
      <c r="R479" s="32"/>
      <c r="S479" s="32"/>
      <c r="T479" s="32"/>
      <c r="U479" s="32"/>
      <c r="V479" s="32"/>
      <c r="W479" s="32"/>
      <c r="X479" s="32"/>
      <c r="Y479" s="32"/>
      <c r="Z479" s="32"/>
      <c r="AA479" s="32"/>
      <c r="AB479" s="32"/>
      <c r="AC479" s="32"/>
      <c r="AD479" s="32"/>
      <c r="AE479" s="32" t="s">
        <v>386</v>
      </c>
      <c r="AF479" s="32">
        <v>2</v>
      </c>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177"/>
      <c r="C480" s="246" t="s">
        <v>451</v>
      </c>
      <c r="D480" s="238"/>
      <c r="E480" s="241">
        <v>2797.89275</v>
      </c>
      <c r="F480" s="194"/>
      <c r="G480" s="194"/>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386</v>
      </c>
      <c r="AF480" s="32">
        <v>3</v>
      </c>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177"/>
      <c r="C481" s="244" t="s">
        <v>452</v>
      </c>
      <c r="D481" s="237"/>
      <c r="E481" s="240"/>
      <c r="F481" s="194"/>
      <c r="G481" s="194"/>
      <c r="H481" s="194"/>
      <c r="I481" s="194"/>
      <c r="J481" s="194"/>
      <c r="K481" s="194"/>
      <c r="L481" s="194"/>
      <c r="M481" s="194"/>
      <c r="N481" s="195"/>
      <c r="O481" s="221"/>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outlineLevel="1" x14ac:dyDescent="0.2">
      <c r="A482" s="218"/>
      <c r="B482" s="177"/>
      <c r="C482" s="243" t="s">
        <v>1153</v>
      </c>
      <c r="D482" s="236"/>
      <c r="E482" s="239">
        <v>2797.89</v>
      </c>
      <c r="F482" s="194"/>
      <c r="G482" s="194"/>
      <c r="H482" s="194"/>
      <c r="I482" s="194"/>
      <c r="J482" s="194"/>
      <c r="K482" s="194"/>
      <c r="L482" s="194"/>
      <c r="M482" s="194"/>
      <c r="N482" s="195"/>
      <c r="O482" s="221"/>
      <c r="P482" s="32"/>
      <c r="Q482" s="32"/>
      <c r="R482" s="32"/>
      <c r="S482" s="32"/>
      <c r="T482" s="32"/>
      <c r="U482" s="32"/>
      <c r="V482" s="32"/>
      <c r="W482" s="32"/>
      <c r="X482" s="32"/>
      <c r="Y482" s="32"/>
      <c r="Z482" s="32"/>
      <c r="AA482" s="32"/>
      <c r="AB482" s="32"/>
      <c r="AC482" s="32"/>
      <c r="AD482" s="32"/>
      <c r="AE482" s="32" t="s">
        <v>386</v>
      </c>
      <c r="AF482" s="32">
        <v>0</v>
      </c>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44" t="s">
        <v>444</v>
      </c>
      <c r="D483" s="237"/>
      <c r="E483" s="240"/>
      <c r="F483" s="194"/>
      <c r="G483" s="194"/>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8"/>
      <c r="B484" s="177"/>
      <c r="C484" s="245" t="s">
        <v>1132</v>
      </c>
      <c r="D484" s="237"/>
      <c r="E484" s="240">
        <v>104.0128</v>
      </c>
      <c r="F484" s="194"/>
      <c r="G484" s="194"/>
      <c r="H484" s="194"/>
      <c r="I484" s="194"/>
      <c r="J484" s="194"/>
      <c r="K484" s="194"/>
      <c r="L484" s="194"/>
      <c r="M484" s="194"/>
      <c r="N484" s="195"/>
      <c r="O484" s="221"/>
      <c r="P484" s="32"/>
      <c r="Q484" s="32"/>
      <c r="R484" s="32"/>
      <c r="S484" s="32"/>
      <c r="T484" s="32"/>
      <c r="U484" s="32"/>
      <c r="V484" s="32"/>
      <c r="W484" s="32"/>
      <c r="X484" s="32"/>
      <c r="Y484" s="32"/>
      <c r="Z484" s="32"/>
      <c r="AA484" s="32"/>
      <c r="AB484" s="32"/>
      <c r="AC484" s="32"/>
      <c r="AD484" s="32"/>
      <c r="AE484" s="32" t="s">
        <v>386</v>
      </c>
      <c r="AF484" s="32">
        <v>2</v>
      </c>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177"/>
      <c r="C485" s="245" t="s">
        <v>1133</v>
      </c>
      <c r="D485" s="237"/>
      <c r="E485" s="240">
        <v>86.975999999999999</v>
      </c>
      <c r="F485" s="194"/>
      <c r="G485" s="194"/>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386</v>
      </c>
      <c r="AF485" s="32">
        <v>2</v>
      </c>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177"/>
      <c r="C486" s="245" t="s">
        <v>1134</v>
      </c>
      <c r="D486" s="237"/>
      <c r="E486" s="240"/>
      <c r="F486" s="194"/>
      <c r="G486" s="194"/>
      <c r="H486" s="194"/>
      <c r="I486" s="194"/>
      <c r="J486" s="194"/>
      <c r="K486" s="194"/>
      <c r="L486" s="194"/>
      <c r="M486" s="194"/>
      <c r="N486" s="195"/>
      <c r="O486" s="221"/>
      <c r="P486" s="32"/>
      <c r="Q486" s="32"/>
      <c r="R486" s="32"/>
      <c r="S486" s="32"/>
      <c r="T486" s="32"/>
      <c r="U486" s="32"/>
      <c r="V486" s="32"/>
      <c r="W486" s="32"/>
      <c r="X486" s="32"/>
      <c r="Y486" s="32"/>
      <c r="Z486" s="32"/>
      <c r="AA486" s="32"/>
      <c r="AB486" s="32"/>
      <c r="AC486" s="32"/>
      <c r="AD486" s="32"/>
      <c r="AE486" s="32" t="s">
        <v>386</v>
      </c>
      <c r="AF486" s="32">
        <v>2</v>
      </c>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outlineLevel="1" x14ac:dyDescent="0.2">
      <c r="A487" s="218"/>
      <c r="B487" s="177"/>
      <c r="C487" s="245" t="s">
        <v>1135</v>
      </c>
      <c r="D487" s="237"/>
      <c r="E487" s="240">
        <v>25.119150000000001</v>
      </c>
      <c r="F487" s="194"/>
      <c r="G487" s="194"/>
      <c r="H487" s="194"/>
      <c r="I487" s="194"/>
      <c r="J487" s="194"/>
      <c r="K487" s="194"/>
      <c r="L487" s="194"/>
      <c r="M487" s="194"/>
      <c r="N487" s="195"/>
      <c r="O487" s="221"/>
      <c r="P487" s="32"/>
      <c r="Q487" s="32"/>
      <c r="R487" s="32"/>
      <c r="S487" s="32"/>
      <c r="T487" s="32"/>
      <c r="U487" s="32"/>
      <c r="V487" s="32"/>
      <c r="W487" s="32"/>
      <c r="X487" s="32"/>
      <c r="Y487" s="32"/>
      <c r="Z487" s="32"/>
      <c r="AA487" s="32"/>
      <c r="AB487" s="32"/>
      <c r="AC487" s="32"/>
      <c r="AD487" s="32"/>
      <c r="AE487" s="32" t="s">
        <v>386</v>
      </c>
      <c r="AF487" s="32">
        <v>2</v>
      </c>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46" t="s">
        <v>451</v>
      </c>
      <c r="D488" s="238"/>
      <c r="E488" s="241">
        <v>216.10794999999999</v>
      </c>
      <c r="F488" s="194"/>
      <c r="G488" s="194"/>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t="s">
        <v>386</v>
      </c>
      <c r="AF488" s="32">
        <v>3</v>
      </c>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177"/>
      <c r="C489" s="244" t="s">
        <v>452</v>
      </c>
      <c r="D489" s="237"/>
      <c r="E489" s="240"/>
      <c r="F489" s="194"/>
      <c r="G489" s="194"/>
      <c r="H489" s="194"/>
      <c r="I489" s="194"/>
      <c r="J489" s="194"/>
      <c r="K489" s="194"/>
      <c r="L489" s="194"/>
      <c r="M489" s="194"/>
      <c r="N489" s="195"/>
      <c r="O489" s="221"/>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177"/>
      <c r="C490" s="243" t="s">
        <v>1154</v>
      </c>
      <c r="D490" s="236"/>
      <c r="E490" s="239">
        <v>216.11</v>
      </c>
      <c r="F490" s="194"/>
      <c r="G490" s="194"/>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386</v>
      </c>
      <c r="AF490" s="32">
        <v>0</v>
      </c>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177"/>
      <c r="C491" s="293"/>
      <c r="D491" s="294"/>
      <c r="E491" s="295"/>
      <c r="F491" s="296"/>
      <c r="G491" s="297"/>
      <c r="H491" s="194"/>
      <c r="I491" s="194"/>
      <c r="J491" s="194"/>
      <c r="K491" s="194"/>
      <c r="L491" s="194"/>
      <c r="M491" s="194"/>
      <c r="N491" s="195"/>
      <c r="O491" s="221"/>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outlineLevel="1" x14ac:dyDescent="0.2">
      <c r="A492" s="218"/>
      <c r="B492" s="312" t="s">
        <v>1155</v>
      </c>
      <c r="C492" s="313"/>
      <c r="D492" s="314"/>
      <c r="E492" s="315"/>
      <c r="F492" s="316"/>
      <c r="G492" s="317"/>
      <c r="H492" s="194"/>
      <c r="I492" s="194"/>
      <c r="J492" s="194"/>
      <c r="K492" s="194"/>
      <c r="L492" s="194"/>
      <c r="M492" s="194"/>
      <c r="N492" s="195"/>
      <c r="O492" s="221"/>
      <c r="P492" s="32"/>
      <c r="Q492" s="32"/>
      <c r="R492" s="32"/>
      <c r="S492" s="32"/>
      <c r="T492" s="32"/>
      <c r="U492" s="32"/>
      <c r="V492" s="32"/>
      <c r="W492" s="32"/>
      <c r="X492" s="32"/>
      <c r="Y492" s="32"/>
      <c r="Z492" s="32"/>
      <c r="AA492" s="32"/>
      <c r="AB492" s="32"/>
      <c r="AC492" s="32">
        <v>0</v>
      </c>
      <c r="AD492" s="32"/>
      <c r="AE492" s="32" t="s">
        <v>377</v>
      </c>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row>
    <row r="493" spans="1:60" outlineLevel="1" x14ac:dyDescent="0.2">
      <c r="A493" s="217">
        <v>66</v>
      </c>
      <c r="B493" s="176" t="s">
        <v>1156</v>
      </c>
      <c r="C493" s="202" t="s">
        <v>1157</v>
      </c>
      <c r="D493" s="181" t="s">
        <v>610</v>
      </c>
      <c r="E493" s="186">
        <v>240.49625</v>
      </c>
      <c r="F493" s="193"/>
      <c r="G493" s="194">
        <f>ROUND(E493*F493,2)</f>
        <v>0</v>
      </c>
      <c r="H493" s="194">
        <v>21</v>
      </c>
      <c r="I493" s="194">
        <f>G493*(1+H493/100)</f>
        <v>0</v>
      </c>
      <c r="J493" s="194">
        <v>1.0000000000000001E-5</v>
      </c>
      <c r="K493" s="194">
        <f>ROUND(E493*J493,2)</f>
        <v>0</v>
      </c>
      <c r="L493" s="194">
        <v>0</v>
      </c>
      <c r="M493" s="194">
        <f>ROUND(E493*L493,2)</f>
        <v>0</v>
      </c>
      <c r="N493" s="195" t="s">
        <v>1146</v>
      </c>
      <c r="O493" s="221" t="s">
        <v>281</v>
      </c>
      <c r="P493" s="32"/>
      <c r="Q493" s="32"/>
      <c r="R493" s="32"/>
      <c r="S493" s="32"/>
      <c r="T493" s="32"/>
      <c r="U493" s="32"/>
      <c r="V493" s="32"/>
      <c r="W493" s="32"/>
      <c r="X493" s="32"/>
      <c r="Y493" s="32"/>
      <c r="Z493" s="32"/>
      <c r="AA493" s="32"/>
      <c r="AB493" s="32"/>
      <c r="AC493" s="32"/>
      <c r="AD493" s="32"/>
      <c r="AE493" s="32" t="s">
        <v>786</v>
      </c>
      <c r="AF493" s="32"/>
      <c r="AG493" s="32"/>
      <c r="AH493" s="32"/>
      <c r="AI493" s="32"/>
      <c r="AJ493" s="32"/>
      <c r="AK493" s="32"/>
      <c r="AL493" s="32"/>
      <c r="AM493" s="32">
        <v>21</v>
      </c>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177"/>
      <c r="C494" s="243" t="s">
        <v>1070</v>
      </c>
      <c r="D494" s="236"/>
      <c r="E494" s="239">
        <v>43.274999999999999</v>
      </c>
      <c r="F494" s="194"/>
      <c r="G494" s="194"/>
      <c r="H494" s="194"/>
      <c r="I494" s="194"/>
      <c r="J494" s="194"/>
      <c r="K494" s="194"/>
      <c r="L494" s="194"/>
      <c r="M494" s="194"/>
      <c r="N494" s="195"/>
      <c r="O494" s="221"/>
      <c r="P494" s="32"/>
      <c r="Q494" s="32"/>
      <c r="R494" s="32"/>
      <c r="S494" s="32"/>
      <c r="T494" s="32"/>
      <c r="U494" s="32"/>
      <c r="V494" s="32"/>
      <c r="W494" s="32"/>
      <c r="X494" s="32"/>
      <c r="Y494" s="32"/>
      <c r="Z494" s="32"/>
      <c r="AA494" s="32"/>
      <c r="AB494" s="32"/>
      <c r="AC494" s="32"/>
      <c r="AD494" s="32"/>
      <c r="AE494" s="32" t="s">
        <v>386</v>
      </c>
      <c r="AF494" s="32">
        <v>0</v>
      </c>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8"/>
      <c r="B495" s="177"/>
      <c r="C495" s="243" t="s">
        <v>1071</v>
      </c>
      <c r="D495" s="236"/>
      <c r="E495" s="239">
        <v>0.375</v>
      </c>
      <c r="F495" s="194"/>
      <c r="G495" s="194"/>
      <c r="H495" s="194"/>
      <c r="I495" s="194"/>
      <c r="J495" s="194"/>
      <c r="K495" s="194"/>
      <c r="L495" s="194"/>
      <c r="M495" s="194"/>
      <c r="N495" s="195"/>
      <c r="O495" s="221"/>
      <c r="P495" s="32"/>
      <c r="Q495" s="32"/>
      <c r="R495" s="32"/>
      <c r="S495" s="32"/>
      <c r="T495" s="32"/>
      <c r="U495" s="32"/>
      <c r="V495" s="32"/>
      <c r="W495" s="32"/>
      <c r="X495" s="32"/>
      <c r="Y495" s="32"/>
      <c r="Z495" s="32"/>
      <c r="AA495" s="32"/>
      <c r="AB495" s="32"/>
      <c r="AC495" s="32"/>
      <c r="AD495" s="32"/>
      <c r="AE495" s="32" t="s">
        <v>386</v>
      </c>
      <c r="AF495" s="32">
        <v>0</v>
      </c>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177"/>
      <c r="C496" s="243" t="s">
        <v>1072</v>
      </c>
      <c r="D496" s="236"/>
      <c r="E496" s="239">
        <v>34.799999999999997</v>
      </c>
      <c r="F496" s="194"/>
      <c r="G496" s="194"/>
      <c r="H496" s="194"/>
      <c r="I496" s="194"/>
      <c r="J496" s="194"/>
      <c r="K496" s="194"/>
      <c r="L496" s="194"/>
      <c r="M496" s="194"/>
      <c r="N496" s="195"/>
      <c r="O496" s="221"/>
      <c r="P496" s="32"/>
      <c r="Q496" s="32"/>
      <c r="R496" s="32"/>
      <c r="S496" s="32"/>
      <c r="T496" s="32"/>
      <c r="U496" s="32"/>
      <c r="V496" s="32"/>
      <c r="W496" s="32"/>
      <c r="X496" s="32"/>
      <c r="Y496" s="32"/>
      <c r="Z496" s="32"/>
      <c r="AA496" s="32"/>
      <c r="AB496" s="32"/>
      <c r="AC496" s="32"/>
      <c r="AD496" s="32"/>
      <c r="AE496" s="32" t="s">
        <v>386</v>
      </c>
      <c r="AF496" s="32">
        <v>0</v>
      </c>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outlineLevel="1" x14ac:dyDescent="0.2">
      <c r="A497" s="218"/>
      <c r="B497" s="177"/>
      <c r="C497" s="243" t="s">
        <v>1073</v>
      </c>
      <c r="D497" s="236"/>
      <c r="E497" s="239">
        <v>0.1</v>
      </c>
      <c r="F497" s="194"/>
      <c r="G497" s="194"/>
      <c r="H497" s="194"/>
      <c r="I497" s="194"/>
      <c r="J497" s="194"/>
      <c r="K497" s="194"/>
      <c r="L497" s="194"/>
      <c r="M497" s="194"/>
      <c r="N497" s="195"/>
      <c r="O497" s="221"/>
      <c r="P497" s="32"/>
      <c r="Q497" s="32"/>
      <c r="R497" s="32"/>
      <c r="S497" s="32"/>
      <c r="T497" s="32"/>
      <c r="U497" s="32"/>
      <c r="V497" s="32"/>
      <c r="W497" s="32"/>
      <c r="X497" s="32"/>
      <c r="Y497" s="32"/>
      <c r="Z497" s="32"/>
      <c r="AA497" s="32"/>
      <c r="AB497" s="32"/>
      <c r="AC497" s="32"/>
      <c r="AD497" s="32"/>
      <c r="AE497" s="32" t="s">
        <v>386</v>
      </c>
      <c r="AF497" s="32">
        <v>0</v>
      </c>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43" t="s">
        <v>1074</v>
      </c>
      <c r="D498" s="236"/>
      <c r="E498" s="239">
        <v>14.21875</v>
      </c>
      <c r="F498" s="194"/>
      <c r="G498" s="194"/>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t="s">
        <v>386</v>
      </c>
      <c r="AF498" s="32">
        <v>0</v>
      </c>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177"/>
      <c r="C499" s="243" t="s">
        <v>1075</v>
      </c>
      <c r="D499" s="236"/>
      <c r="E499" s="239">
        <v>0.14000000000000001</v>
      </c>
      <c r="F499" s="194"/>
      <c r="G499" s="194"/>
      <c r="H499" s="194"/>
      <c r="I499" s="194"/>
      <c r="J499" s="194"/>
      <c r="K499" s="194"/>
      <c r="L499" s="194"/>
      <c r="M499" s="194"/>
      <c r="N499" s="195"/>
      <c r="O499" s="221"/>
      <c r="P499" s="32"/>
      <c r="Q499" s="32"/>
      <c r="R499" s="32"/>
      <c r="S499" s="32"/>
      <c r="T499" s="32"/>
      <c r="U499" s="32"/>
      <c r="V499" s="32"/>
      <c r="W499" s="32"/>
      <c r="X499" s="32"/>
      <c r="Y499" s="32"/>
      <c r="Z499" s="32"/>
      <c r="AA499" s="32"/>
      <c r="AB499" s="32"/>
      <c r="AC499" s="32"/>
      <c r="AD499" s="32"/>
      <c r="AE499" s="32" t="s">
        <v>386</v>
      </c>
      <c r="AF499" s="32">
        <v>0</v>
      </c>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outlineLevel="1" x14ac:dyDescent="0.2">
      <c r="A500" s="218"/>
      <c r="B500" s="177"/>
      <c r="C500" s="243" t="s">
        <v>1076</v>
      </c>
      <c r="D500" s="236"/>
      <c r="E500" s="239">
        <v>16.087499999999999</v>
      </c>
      <c r="F500" s="194"/>
      <c r="G500" s="194"/>
      <c r="H500" s="194"/>
      <c r="I500" s="194"/>
      <c r="J500" s="194"/>
      <c r="K500" s="194"/>
      <c r="L500" s="194"/>
      <c r="M500" s="194"/>
      <c r="N500" s="195"/>
      <c r="O500" s="221"/>
      <c r="P500" s="32"/>
      <c r="Q500" s="32"/>
      <c r="R500" s="32"/>
      <c r="S500" s="32"/>
      <c r="T500" s="32"/>
      <c r="U500" s="32"/>
      <c r="V500" s="32"/>
      <c r="W500" s="32"/>
      <c r="X500" s="32"/>
      <c r="Y500" s="32"/>
      <c r="Z500" s="32"/>
      <c r="AA500" s="32"/>
      <c r="AB500" s="32"/>
      <c r="AC500" s="32"/>
      <c r="AD500" s="32"/>
      <c r="AE500" s="32" t="s">
        <v>386</v>
      </c>
      <c r="AF500" s="32">
        <v>0</v>
      </c>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177"/>
      <c r="C501" s="243" t="s">
        <v>1077</v>
      </c>
      <c r="D501" s="236"/>
      <c r="E501" s="239">
        <v>0.22500000000000001</v>
      </c>
      <c r="F501" s="194"/>
      <c r="G501" s="194"/>
      <c r="H501" s="194"/>
      <c r="I501" s="194"/>
      <c r="J501" s="194"/>
      <c r="K501" s="194"/>
      <c r="L501" s="194"/>
      <c r="M501" s="194"/>
      <c r="N501" s="195"/>
      <c r="O501" s="221"/>
      <c r="P501" s="32"/>
      <c r="Q501" s="32"/>
      <c r="R501" s="32"/>
      <c r="S501" s="32"/>
      <c r="T501" s="32"/>
      <c r="U501" s="32"/>
      <c r="V501" s="32"/>
      <c r="W501" s="32"/>
      <c r="X501" s="32"/>
      <c r="Y501" s="32"/>
      <c r="Z501" s="32"/>
      <c r="AA501" s="32"/>
      <c r="AB501" s="32"/>
      <c r="AC501" s="32"/>
      <c r="AD501" s="32"/>
      <c r="AE501" s="32" t="s">
        <v>386</v>
      </c>
      <c r="AF501" s="32">
        <v>0</v>
      </c>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8"/>
      <c r="B502" s="177"/>
      <c r="C502" s="243" t="s">
        <v>1078</v>
      </c>
      <c r="D502" s="236"/>
      <c r="E502" s="239">
        <v>16.875</v>
      </c>
      <c r="F502" s="194"/>
      <c r="G502" s="194"/>
      <c r="H502" s="194"/>
      <c r="I502" s="194"/>
      <c r="J502" s="194"/>
      <c r="K502" s="194"/>
      <c r="L502" s="194"/>
      <c r="M502" s="194"/>
      <c r="N502" s="195"/>
      <c r="O502" s="221"/>
      <c r="P502" s="32"/>
      <c r="Q502" s="32"/>
      <c r="R502" s="32"/>
      <c r="S502" s="32"/>
      <c r="T502" s="32"/>
      <c r="U502" s="32"/>
      <c r="V502" s="32"/>
      <c r="W502" s="32"/>
      <c r="X502" s="32"/>
      <c r="Y502" s="32"/>
      <c r="Z502" s="32"/>
      <c r="AA502" s="32"/>
      <c r="AB502" s="32"/>
      <c r="AC502" s="32"/>
      <c r="AD502" s="32"/>
      <c r="AE502" s="32" t="s">
        <v>386</v>
      </c>
      <c r="AF502" s="32">
        <v>0</v>
      </c>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177"/>
      <c r="C503" s="243" t="s">
        <v>1079</v>
      </c>
      <c r="D503" s="236"/>
      <c r="E503" s="239">
        <v>0.39374999999999999</v>
      </c>
      <c r="F503" s="194"/>
      <c r="G503" s="194"/>
      <c r="H503" s="194"/>
      <c r="I503" s="194"/>
      <c r="J503" s="194"/>
      <c r="K503" s="194"/>
      <c r="L503" s="194"/>
      <c r="M503" s="194"/>
      <c r="N503" s="195"/>
      <c r="O503" s="221"/>
      <c r="P503" s="32"/>
      <c r="Q503" s="32"/>
      <c r="R503" s="32"/>
      <c r="S503" s="32"/>
      <c r="T503" s="32"/>
      <c r="U503" s="32"/>
      <c r="V503" s="32"/>
      <c r="W503" s="32"/>
      <c r="X503" s="32"/>
      <c r="Y503" s="32"/>
      <c r="Z503" s="32"/>
      <c r="AA503" s="32"/>
      <c r="AB503" s="32"/>
      <c r="AC503" s="32"/>
      <c r="AD503" s="32"/>
      <c r="AE503" s="32" t="s">
        <v>386</v>
      </c>
      <c r="AF503" s="32">
        <v>0</v>
      </c>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outlineLevel="1" x14ac:dyDescent="0.2">
      <c r="A504" s="218"/>
      <c r="B504" s="177"/>
      <c r="C504" s="243" t="s">
        <v>1080</v>
      </c>
      <c r="D504" s="236"/>
      <c r="E504" s="239">
        <v>33.33</v>
      </c>
      <c r="F504" s="194"/>
      <c r="G504" s="194"/>
      <c r="H504" s="194"/>
      <c r="I504" s="194"/>
      <c r="J504" s="194"/>
      <c r="K504" s="194"/>
      <c r="L504" s="194"/>
      <c r="M504" s="194"/>
      <c r="N504" s="195"/>
      <c r="O504" s="221"/>
      <c r="P504" s="32"/>
      <c r="Q504" s="32"/>
      <c r="R504" s="32"/>
      <c r="S504" s="32"/>
      <c r="T504" s="32"/>
      <c r="U504" s="32"/>
      <c r="V504" s="32"/>
      <c r="W504" s="32"/>
      <c r="X504" s="32"/>
      <c r="Y504" s="32"/>
      <c r="Z504" s="32"/>
      <c r="AA504" s="32"/>
      <c r="AB504" s="32"/>
      <c r="AC504" s="32"/>
      <c r="AD504" s="32"/>
      <c r="AE504" s="32" t="s">
        <v>386</v>
      </c>
      <c r="AF504" s="32">
        <v>0</v>
      </c>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43" t="s">
        <v>1081</v>
      </c>
      <c r="D505" s="236"/>
      <c r="E505" s="239">
        <v>40.47</v>
      </c>
      <c r="F505" s="194"/>
      <c r="G505" s="194"/>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t="s">
        <v>386</v>
      </c>
      <c r="AF505" s="32">
        <v>0</v>
      </c>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177"/>
      <c r="C506" s="243" t="s">
        <v>1082</v>
      </c>
      <c r="D506" s="236"/>
      <c r="E506" s="239">
        <v>0.22500000000000001</v>
      </c>
      <c r="F506" s="194"/>
      <c r="G506" s="194"/>
      <c r="H506" s="194"/>
      <c r="I506" s="194"/>
      <c r="J506" s="194"/>
      <c r="K506" s="194"/>
      <c r="L506" s="194"/>
      <c r="M506" s="194"/>
      <c r="N506" s="195"/>
      <c r="O506" s="221"/>
      <c r="P506" s="32"/>
      <c r="Q506" s="32"/>
      <c r="R506" s="32"/>
      <c r="S506" s="32"/>
      <c r="T506" s="32"/>
      <c r="U506" s="32"/>
      <c r="V506" s="32"/>
      <c r="W506" s="32"/>
      <c r="X506" s="32"/>
      <c r="Y506" s="32"/>
      <c r="Z506" s="32"/>
      <c r="AA506" s="32"/>
      <c r="AB506" s="32"/>
      <c r="AC506" s="32"/>
      <c r="AD506" s="32"/>
      <c r="AE506" s="32" t="s">
        <v>386</v>
      </c>
      <c r="AF506" s="32">
        <v>0</v>
      </c>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177"/>
      <c r="C507" s="243" t="s">
        <v>1083</v>
      </c>
      <c r="D507" s="236"/>
      <c r="E507" s="239">
        <v>29.25</v>
      </c>
      <c r="F507" s="194"/>
      <c r="G507" s="194"/>
      <c r="H507" s="194"/>
      <c r="I507" s="194"/>
      <c r="J507" s="194"/>
      <c r="K507" s="194"/>
      <c r="L507" s="194"/>
      <c r="M507" s="194"/>
      <c r="N507" s="195"/>
      <c r="O507" s="221"/>
      <c r="P507" s="32"/>
      <c r="Q507" s="32"/>
      <c r="R507" s="32"/>
      <c r="S507" s="32"/>
      <c r="T507" s="32"/>
      <c r="U507" s="32"/>
      <c r="V507" s="32"/>
      <c r="W507" s="32"/>
      <c r="X507" s="32"/>
      <c r="Y507" s="32"/>
      <c r="Z507" s="32"/>
      <c r="AA507" s="32"/>
      <c r="AB507" s="32"/>
      <c r="AC507" s="32"/>
      <c r="AD507" s="32"/>
      <c r="AE507" s="32" t="s">
        <v>386</v>
      </c>
      <c r="AF507" s="32">
        <v>0</v>
      </c>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outlineLevel="1" x14ac:dyDescent="0.2">
      <c r="A508" s="218"/>
      <c r="B508" s="177"/>
      <c r="C508" s="243" t="s">
        <v>1084</v>
      </c>
      <c r="D508" s="236"/>
      <c r="E508" s="239">
        <v>0.1125</v>
      </c>
      <c r="F508" s="194"/>
      <c r="G508" s="194"/>
      <c r="H508" s="194"/>
      <c r="I508" s="194"/>
      <c r="J508" s="194"/>
      <c r="K508" s="194"/>
      <c r="L508" s="194"/>
      <c r="M508" s="194"/>
      <c r="N508" s="195"/>
      <c r="O508" s="221"/>
      <c r="P508" s="32"/>
      <c r="Q508" s="32"/>
      <c r="R508" s="32"/>
      <c r="S508" s="32"/>
      <c r="T508" s="32"/>
      <c r="U508" s="32"/>
      <c r="V508" s="32"/>
      <c r="W508" s="32"/>
      <c r="X508" s="32"/>
      <c r="Y508" s="32"/>
      <c r="Z508" s="32"/>
      <c r="AA508" s="32"/>
      <c r="AB508" s="32"/>
      <c r="AC508" s="32"/>
      <c r="AD508" s="32"/>
      <c r="AE508" s="32" t="s">
        <v>386</v>
      </c>
      <c r="AF508" s="32">
        <v>0</v>
      </c>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43" t="s">
        <v>1085</v>
      </c>
      <c r="D509" s="236"/>
      <c r="E509" s="239">
        <v>4.3125</v>
      </c>
      <c r="F509" s="194"/>
      <c r="G509" s="194"/>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t="s">
        <v>386</v>
      </c>
      <c r="AF509" s="32">
        <v>0</v>
      </c>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177"/>
      <c r="C510" s="243" t="s">
        <v>1084</v>
      </c>
      <c r="D510" s="236"/>
      <c r="E510" s="239">
        <v>0.1125</v>
      </c>
      <c r="F510" s="194"/>
      <c r="G510" s="194"/>
      <c r="H510" s="194"/>
      <c r="I510" s="194"/>
      <c r="J510" s="194"/>
      <c r="K510" s="194"/>
      <c r="L510" s="194"/>
      <c r="M510" s="194"/>
      <c r="N510" s="195"/>
      <c r="O510" s="221"/>
      <c r="P510" s="32"/>
      <c r="Q510" s="32"/>
      <c r="R510" s="32"/>
      <c r="S510" s="32"/>
      <c r="T510" s="32"/>
      <c r="U510" s="32"/>
      <c r="V510" s="32"/>
      <c r="W510" s="32"/>
      <c r="X510" s="32"/>
      <c r="Y510" s="32"/>
      <c r="Z510" s="32"/>
      <c r="AA510" s="32"/>
      <c r="AB510" s="32"/>
      <c r="AC510" s="32"/>
      <c r="AD510" s="32"/>
      <c r="AE510" s="32" t="s">
        <v>386</v>
      </c>
      <c r="AF510" s="32">
        <v>0</v>
      </c>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177"/>
      <c r="C511" s="243" t="s">
        <v>1086</v>
      </c>
      <c r="D511" s="236"/>
      <c r="E511" s="239">
        <v>3.71875</v>
      </c>
      <c r="F511" s="194"/>
      <c r="G511" s="194"/>
      <c r="H511" s="194"/>
      <c r="I511" s="194"/>
      <c r="J511" s="194"/>
      <c r="K511" s="194"/>
      <c r="L511" s="194"/>
      <c r="M511" s="194"/>
      <c r="N511" s="195"/>
      <c r="O511" s="221"/>
      <c r="P511" s="32"/>
      <c r="Q511" s="32"/>
      <c r="R511" s="32"/>
      <c r="S511" s="32"/>
      <c r="T511" s="32"/>
      <c r="U511" s="32"/>
      <c r="V511" s="32"/>
      <c r="W511" s="32"/>
      <c r="X511" s="32"/>
      <c r="Y511" s="32"/>
      <c r="Z511" s="32"/>
      <c r="AA511" s="32"/>
      <c r="AB511" s="32"/>
      <c r="AC511" s="32"/>
      <c r="AD511" s="32"/>
      <c r="AE511" s="32" t="s">
        <v>386</v>
      </c>
      <c r="AF511" s="32">
        <v>0</v>
      </c>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outlineLevel="1" x14ac:dyDescent="0.2">
      <c r="A512" s="218"/>
      <c r="B512" s="177"/>
      <c r="C512" s="243" t="s">
        <v>1087</v>
      </c>
      <c r="D512" s="236"/>
      <c r="E512" s="239">
        <v>2.25</v>
      </c>
      <c r="F512" s="194"/>
      <c r="G512" s="194"/>
      <c r="H512" s="194"/>
      <c r="I512" s="194"/>
      <c r="J512" s="194"/>
      <c r="K512" s="194"/>
      <c r="L512" s="194"/>
      <c r="M512" s="194"/>
      <c r="N512" s="195"/>
      <c r="O512" s="221"/>
      <c r="P512" s="32"/>
      <c r="Q512" s="32"/>
      <c r="R512" s="32"/>
      <c r="S512" s="32"/>
      <c r="T512" s="32"/>
      <c r="U512" s="32"/>
      <c r="V512" s="32"/>
      <c r="W512" s="32"/>
      <c r="X512" s="32"/>
      <c r="Y512" s="32"/>
      <c r="Z512" s="32"/>
      <c r="AA512" s="32"/>
      <c r="AB512" s="32"/>
      <c r="AC512" s="32"/>
      <c r="AD512" s="32"/>
      <c r="AE512" s="32" t="s">
        <v>386</v>
      </c>
      <c r="AF512" s="32">
        <v>0</v>
      </c>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8"/>
      <c r="B513" s="177"/>
      <c r="C513" s="243" t="s">
        <v>1077</v>
      </c>
      <c r="D513" s="236"/>
      <c r="E513" s="239">
        <v>0.22500000000000001</v>
      </c>
      <c r="F513" s="194"/>
      <c r="G513" s="194"/>
      <c r="H513" s="194"/>
      <c r="I513" s="194"/>
      <c r="J513" s="194"/>
      <c r="K513" s="194"/>
      <c r="L513" s="194"/>
      <c r="M513" s="194"/>
      <c r="N513" s="195"/>
      <c r="O513" s="221"/>
      <c r="P513" s="32"/>
      <c r="Q513" s="32"/>
      <c r="R513" s="32"/>
      <c r="S513" s="32"/>
      <c r="T513" s="32"/>
      <c r="U513" s="32"/>
      <c r="V513" s="32"/>
      <c r="W513" s="32"/>
      <c r="X513" s="32"/>
      <c r="Y513" s="32"/>
      <c r="Z513" s="32"/>
      <c r="AA513" s="32"/>
      <c r="AB513" s="32"/>
      <c r="AC513" s="32"/>
      <c r="AD513" s="32"/>
      <c r="AE513" s="32" t="s">
        <v>386</v>
      </c>
      <c r="AF513" s="32">
        <v>0</v>
      </c>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177"/>
      <c r="C514" s="293"/>
      <c r="D514" s="294"/>
      <c r="E514" s="295"/>
      <c r="F514" s="296"/>
      <c r="G514" s="297"/>
      <c r="H514" s="194"/>
      <c r="I514" s="194"/>
      <c r="J514" s="194"/>
      <c r="K514" s="194"/>
      <c r="L514" s="194"/>
      <c r="M514" s="194"/>
      <c r="N514" s="195"/>
      <c r="O514" s="221"/>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7">
        <v>67</v>
      </c>
      <c r="B515" s="176" t="s">
        <v>1158</v>
      </c>
      <c r="C515" s="202" t="s">
        <v>1159</v>
      </c>
      <c r="D515" s="181" t="s">
        <v>610</v>
      </c>
      <c r="E515" s="186">
        <v>248.06774999999999</v>
      </c>
      <c r="F515" s="193"/>
      <c r="G515" s="194">
        <f>ROUND(E515*F515,2)</f>
        <v>0</v>
      </c>
      <c r="H515" s="194">
        <v>21</v>
      </c>
      <c r="I515" s="194">
        <f>G515*(1+H515/100)</f>
        <v>0</v>
      </c>
      <c r="J515" s="194">
        <v>1.64E-3</v>
      </c>
      <c r="K515" s="194">
        <f>ROUND(E515*J515,2)</f>
        <v>0.41</v>
      </c>
      <c r="L515" s="194">
        <v>0</v>
      </c>
      <c r="M515" s="194">
        <f>ROUND(E515*L515,2)</f>
        <v>0</v>
      </c>
      <c r="N515" s="195" t="s">
        <v>1146</v>
      </c>
      <c r="O515" s="221" t="s">
        <v>281</v>
      </c>
      <c r="P515" s="32"/>
      <c r="Q515" s="32"/>
      <c r="R515" s="32"/>
      <c r="S515" s="32"/>
      <c r="T515" s="32"/>
      <c r="U515" s="32"/>
      <c r="V515" s="32"/>
      <c r="W515" s="32"/>
      <c r="X515" s="32"/>
      <c r="Y515" s="32"/>
      <c r="Z515" s="32"/>
      <c r="AA515" s="32"/>
      <c r="AB515" s="32"/>
      <c r="AC515" s="32"/>
      <c r="AD515" s="32"/>
      <c r="AE515" s="32" t="s">
        <v>786</v>
      </c>
      <c r="AF515" s="32"/>
      <c r="AG515" s="32"/>
      <c r="AH515" s="32"/>
      <c r="AI515" s="32"/>
      <c r="AJ515" s="32"/>
      <c r="AK515" s="32"/>
      <c r="AL515" s="32"/>
      <c r="AM515" s="32">
        <v>21</v>
      </c>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outlineLevel="1" x14ac:dyDescent="0.2">
      <c r="A516" s="218"/>
      <c r="B516" s="177"/>
      <c r="C516" s="243" t="s">
        <v>1160</v>
      </c>
      <c r="D516" s="236"/>
      <c r="E516" s="239">
        <v>245.88</v>
      </c>
      <c r="F516" s="194"/>
      <c r="G516" s="194"/>
      <c r="H516" s="194"/>
      <c r="I516" s="194"/>
      <c r="J516" s="194"/>
      <c r="K516" s="194"/>
      <c r="L516" s="194"/>
      <c r="M516" s="194"/>
      <c r="N516" s="195"/>
      <c r="O516" s="221"/>
      <c r="P516" s="32"/>
      <c r="Q516" s="32"/>
      <c r="R516" s="32"/>
      <c r="S516" s="32"/>
      <c r="T516" s="32"/>
      <c r="U516" s="32"/>
      <c r="V516" s="32"/>
      <c r="W516" s="32"/>
      <c r="X516" s="32"/>
      <c r="Y516" s="32"/>
      <c r="Z516" s="32"/>
      <c r="AA516" s="32"/>
      <c r="AB516" s="32"/>
      <c r="AC516" s="32"/>
      <c r="AD516" s="32"/>
      <c r="AE516" s="32" t="s">
        <v>386</v>
      </c>
      <c r="AF516" s="32">
        <v>0</v>
      </c>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177"/>
      <c r="C517" s="243" t="s">
        <v>1161</v>
      </c>
      <c r="D517" s="236"/>
      <c r="E517" s="239">
        <v>2.1877499999999999</v>
      </c>
      <c r="F517" s="194"/>
      <c r="G517" s="194"/>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t="s">
        <v>386</v>
      </c>
      <c r="AF517" s="32">
        <v>0</v>
      </c>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177"/>
      <c r="C518" s="293"/>
      <c r="D518" s="294"/>
      <c r="E518" s="295"/>
      <c r="F518" s="296"/>
      <c r="G518" s="297"/>
      <c r="H518" s="194"/>
      <c r="I518" s="194"/>
      <c r="J518" s="194"/>
      <c r="K518" s="194"/>
      <c r="L518" s="194"/>
      <c r="M518" s="194"/>
      <c r="N518" s="195"/>
      <c r="O518" s="221"/>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7">
        <v>68</v>
      </c>
      <c r="B519" s="176" t="s">
        <v>1162</v>
      </c>
      <c r="C519" s="202" t="s">
        <v>1163</v>
      </c>
      <c r="D519" s="181" t="s">
        <v>610</v>
      </c>
      <c r="E519" s="186">
        <v>489.48475000000002</v>
      </c>
      <c r="F519" s="193"/>
      <c r="G519" s="194">
        <f>ROUND(E519*F519,2)</f>
        <v>0</v>
      </c>
      <c r="H519" s="194">
        <v>21</v>
      </c>
      <c r="I519" s="194">
        <f>G519*(1+H519/100)</f>
        <v>0</v>
      </c>
      <c r="J519" s="194">
        <v>0</v>
      </c>
      <c r="K519" s="194">
        <f>ROUND(E519*J519,2)</f>
        <v>0</v>
      </c>
      <c r="L519" s="194">
        <v>0</v>
      </c>
      <c r="M519" s="194">
        <f>ROUND(E519*L519,2)</f>
        <v>0</v>
      </c>
      <c r="N519" s="195"/>
      <c r="O519" s="221" t="s">
        <v>295</v>
      </c>
      <c r="P519" s="32"/>
      <c r="Q519" s="32"/>
      <c r="R519" s="32"/>
      <c r="S519" s="32"/>
      <c r="T519" s="32"/>
      <c r="U519" s="32"/>
      <c r="V519" s="32"/>
      <c r="W519" s="32"/>
      <c r="X519" s="32"/>
      <c r="Y519" s="32"/>
      <c r="Z519" s="32"/>
      <c r="AA519" s="32"/>
      <c r="AB519" s="32"/>
      <c r="AC519" s="32"/>
      <c r="AD519" s="32"/>
      <c r="AE519" s="32" t="s">
        <v>786</v>
      </c>
      <c r="AF519" s="32"/>
      <c r="AG519" s="32"/>
      <c r="AH519" s="32"/>
      <c r="AI519" s="32"/>
      <c r="AJ519" s="32"/>
      <c r="AK519" s="32"/>
      <c r="AL519" s="32"/>
      <c r="AM519" s="32">
        <v>21</v>
      </c>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outlineLevel="1" x14ac:dyDescent="0.2">
      <c r="A520" s="218"/>
      <c r="B520" s="177"/>
      <c r="C520" s="243" t="s">
        <v>1164</v>
      </c>
      <c r="D520" s="236"/>
      <c r="E520" s="239">
        <v>237.6</v>
      </c>
      <c r="F520" s="194"/>
      <c r="G520" s="194"/>
      <c r="H520" s="194"/>
      <c r="I520" s="194"/>
      <c r="J520" s="194"/>
      <c r="K520" s="194"/>
      <c r="L520" s="194"/>
      <c r="M520" s="194"/>
      <c r="N520" s="195"/>
      <c r="O520" s="221"/>
      <c r="P520" s="32"/>
      <c r="Q520" s="32"/>
      <c r="R520" s="32"/>
      <c r="S520" s="32"/>
      <c r="T520" s="32"/>
      <c r="U520" s="32"/>
      <c r="V520" s="32"/>
      <c r="W520" s="32"/>
      <c r="X520" s="32"/>
      <c r="Y520" s="32"/>
      <c r="Z520" s="32"/>
      <c r="AA520" s="32"/>
      <c r="AB520" s="32"/>
      <c r="AC520" s="32"/>
      <c r="AD520" s="32"/>
      <c r="AE520" s="32" t="s">
        <v>386</v>
      </c>
      <c r="AF520" s="32">
        <v>0</v>
      </c>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43" t="s">
        <v>1117</v>
      </c>
      <c r="D521" s="236"/>
      <c r="E521" s="239">
        <v>251.88475</v>
      </c>
      <c r="F521" s="194"/>
      <c r="G521" s="194"/>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t="s">
        <v>386</v>
      </c>
      <c r="AF521" s="32">
        <v>0</v>
      </c>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177"/>
      <c r="C522" s="293"/>
      <c r="D522" s="294"/>
      <c r="E522" s="295"/>
      <c r="F522" s="296"/>
      <c r="G522" s="297"/>
      <c r="H522" s="194"/>
      <c r="I522" s="194"/>
      <c r="J522" s="194"/>
      <c r="K522" s="194"/>
      <c r="L522" s="194"/>
      <c r="M522" s="194"/>
      <c r="N522" s="195"/>
      <c r="O522" s="221"/>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ht="22.5" outlineLevel="1" x14ac:dyDescent="0.2">
      <c r="A523" s="217">
        <v>69</v>
      </c>
      <c r="B523" s="176" t="s">
        <v>1165</v>
      </c>
      <c r="C523" s="202" t="s">
        <v>1166</v>
      </c>
      <c r="D523" s="181" t="s">
        <v>382</v>
      </c>
      <c r="E523" s="186">
        <v>20.242509999999999</v>
      </c>
      <c r="F523" s="193"/>
      <c r="G523" s="194">
        <f>ROUND(E523*F523,2)</f>
        <v>0</v>
      </c>
      <c r="H523" s="194">
        <v>21</v>
      </c>
      <c r="I523" s="194">
        <f>G523*(1+H523/100)</f>
        <v>0</v>
      </c>
      <c r="J523" s="194">
        <v>2.5000000000000001E-2</v>
      </c>
      <c r="K523" s="194">
        <f>ROUND(E523*J523,2)</f>
        <v>0.51</v>
      </c>
      <c r="L523" s="194">
        <v>0</v>
      </c>
      <c r="M523" s="194">
        <f>ROUND(E523*L523,2)</f>
        <v>0</v>
      </c>
      <c r="N523" s="195" t="s">
        <v>479</v>
      </c>
      <c r="O523" s="221" t="s">
        <v>281</v>
      </c>
      <c r="P523" s="32"/>
      <c r="Q523" s="32"/>
      <c r="R523" s="32"/>
      <c r="S523" s="32"/>
      <c r="T523" s="32"/>
      <c r="U523" s="32"/>
      <c r="V523" s="32"/>
      <c r="W523" s="32"/>
      <c r="X523" s="32"/>
      <c r="Y523" s="32"/>
      <c r="Z523" s="32"/>
      <c r="AA523" s="32"/>
      <c r="AB523" s="32"/>
      <c r="AC523" s="32"/>
      <c r="AD523" s="32"/>
      <c r="AE523" s="32" t="s">
        <v>480</v>
      </c>
      <c r="AF523" s="32"/>
      <c r="AG523" s="32"/>
      <c r="AH523" s="32"/>
      <c r="AI523" s="32"/>
      <c r="AJ523" s="32"/>
      <c r="AK523" s="32"/>
      <c r="AL523" s="32"/>
      <c r="AM523" s="32">
        <v>21</v>
      </c>
      <c r="AN523" s="32"/>
      <c r="AO523" s="32"/>
      <c r="AP523" s="32"/>
      <c r="AQ523" s="32"/>
      <c r="AR523" s="32"/>
      <c r="AS523" s="32"/>
      <c r="AT523" s="32"/>
      <c r="AU523" s="32"/>
      <c r="AV523" s="32"/>
      <c r="AW523" s="32"/>
      <c r="AX523" s="32"/>
      <c r="AY523" s="32"/>
      <c r="AZ523" s="32"/>
      <c r="BA523" s="32"/>
      <c r="BB523" s="32"/>
      <c r="BC523" s="32"/>
      <c r="BD523" s="32"/>
      <c r="BE523" s="32"/>
      <c r="BF523" s="32"/>
      <c r="BG523" s="32"/>
      <c r="BH523" s="32"/>
    </row>
    <row r="524" spans="1:60" outlineLevel="1" x14ac:dyDescent="0.2">
      <c r="A524" s="218"/>
      <c r="B524" s="177"/>
      <c r="C524" s="244" t="s">
        <v>444</v>
      </c>
      <c r="D524" s="237"/>
      <c r="E524" s="240"/>
      <c r="F524" s="194"/>
      <c r="G524" s="194"/>
      <c r="H524" s="194"/>
      <c r="I524" s="194"/>
      <c r="J524" s="194"/>
      <c r="K524" s="194"/>
      <c r="L524" s="194"/>
      <c r="M524" s="194"/>
      <c r="N524" s="195"/>
      <c r="O524" s="221"/>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45" t="s">
        <v>668</v>
      </c>
      <c r="D525" s="237"/>
      <c r="E525" s="240">
        <v>245.88</v>
      </c>
      <c r="F525" s="194"/>
      <c r="G525" s="194"/>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t="s">
        <v>386</v>
      </c>
      <c r="AF525" s="32">
        <v>2</v>
      </c>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177"/>
      <c r="C526" s="245" t="s">
        <v>669</v>
      </c>
      <c r="D526" s="237"/>
      <c r="E526" s="240">
        <v>2.1877499999999999</v>
      </c>
      <c r="F526" s="194"/>
      <c r="G526" s="194"/>
      <c r="H526" s="194"/>
      <c r="I526" s="194"/>
      <c r="J526" s="194"/>
      <c r="K526" s="194"/>
      <c r="L526" s="194"/>
      <c r="M526" s="194"/>
      <c r="N526" s="195"/>
      <c r="O526" s="221"/>
      <c r="P526" s="32"/>
      <c r="Q526" s="32"/>
      <c r="R526" s="32"/>
      <c r="S526" s="32"/>
      <c r="T526" s="32"/>
      <c r="U526" s="32"/>
      <c r="V526" s="32"/>
      <c r="W526" s="32"/>
      <c r="X526" s="32"/>
      <c r="Y526" s="32"/>
      <c r="Z526" s="32"/>
      <c r="AA526" s="32"/>
      <c r="AB526" s="32"/>
      <c r="AC526" s="32"/>
      <c r="AD526" s="32"/>
      <c r="AE526" s="32" t="s">
        <v>386</v>
      </c>
      <c r="AF526" s="32">
        <v>2</v>
      </c>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177"/>
      <c r="C527" s="246" t="s">
        <v>451</v>
      </c>
      <c r="D527" s="238"/>
      <c r="E527" s="241">
        <v>248.06774999999999</v>
      </c>
      <c r="F527" s="194"/>
      <c r="G527" s="194"/>
      <c r="H527" s="194"/>
      <c r="I527" s="194"/>
      <c r="J527" s="194"/>
      <c r="K527" s="194"/>
      <c r="L527" s="194"/>
      <c r="M527" s="194"/>
      <c r="N527" s="195"/>
      <c r="O527" s="221"/>
      <c r="P527" s="32"/>
      <c r="Q527" s="32"/>
      <c r="R527" s="32"/>
      <c r="S527" s="32"/>
      <c r="T527" s="32"/>
      <c r="U527" s="32"/>
      <c r="V527" s="32"/>
      <c r="W527" s="32"/>
      <c r="X527" s="32"/>
      <c r="Y527" s="32"/>
      <c r="Z527" s="32"/>
      <c r="AA527" s="32"/>
      <c r="AB527" s="32"/>
      <c r="AC527" s="32"/>
      <c r="AD527" s="32"/>
      <c r="AE527" s="32" t="s">
        <v>386</v>
      </c>
      <c r="AF527" s="32">
        <v>3</v>
      </c>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outlineLevel="1" x14ac:dyDescent="0.2">
      <c r="A528" s="218"/>
      <c r="B528" s="177"/>
      <c r="C528" s="244" t="s">
        <v>452</v>
      </c>
      <c r="D528" s="237"/>
      <c r="E528" s="240"/>
      <c r="F528" s="194"/>
      <c r="G528" s="194"/>
      <c r="H528" s="194"/>
      <c r="I528" s="194"/>
      <c r="J528" s="194"/>
      <c r="K528" s="194"/>
      <c r="L528" s="194"/>
      <c r="M528" s="194"/>
      <c r="N528" s="195"/>
      <c r="O528" s="221"/>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8"/>
      <c r="B529" s="177"/>
      <c r="C529" s="243" t="s">
        <v>1167</v>
      </c>
      <c r="D529" s="236"/>
      <c r="E529" s="239">
        <v>20.242509999999999</v>
      </c>
      <c r="F529" s="194"/>
      <c r="G529" s="194"/>
      <c r="H529" s="194"/>
      <c r="I529" s="194"/>
      <c r="J529" s="194"/>
      <c r="K529" s="194"/>
      <c r="L529" s="194"/>
      <c r="M529" s="194"/>
      <c r="N529" s="195"/>
      <c r="O529" s="221"/>
      <c r="P529" s="32"/>
      <c r="Q529" s="32"/>
      <c r="R529" s="32"/>
      <c r="S529" s="32"/>
      <c r="T529" s="32"/>
      <c r="U529" s="32"/>
      <c r="V529" s="32"/>
      <c r="W529" s="32"/>
      <c r="X529" s="32"/>
      <c r="Y529" s="32"/>
      <c r="Z529" s="32"/>
      <c r="AA529" s="32"/>
      <c r="AB529" s="32"/>
      <c r="AC529" s="32"/>
      <c r="AD529" s="32"/>
      <c r="AE529" s="32" t="s">
        <v>386</v>
      </c>
      <c r="AF529" s="32">
        <v>0</v>
      </c>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177"/>
      <c r="C530" s="293"/>
      <c r="D530" s="294"/>
      <c r="E530" s="295"/>
      <c r="F530" s="296"/>
      <c r="G530" s="297"/>
      <c r="H530" s="194"/>
      <c r="I530" s="194"/>
      <c r="J530" s="194"/>
      <c r="K530" s="194"/>
      <c r="L530" s="194"/>
      <c r="M530" s="194"/>
      <c r="N530" s="195"/>
      <c r="O530" s="221"/>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ht="22.5" outlineLevel="1" x14ac:dyDescent="0.2">
      <c r="A531" s="217">
        <v>70</v>
      </c>
      <c r="B531" s="176" t="s">
        <v>1168</v>
      </c>
      <c r="C531" s="202" t="s">
        <v>1169</v>
      </c>
      <c r="D531" s="181" t="s">
        <v>382</v>
      </c>
      <c r="E531" s="186">
        <v>228.30864</v>
      </c>
      <c r="F531" s="193"/>
      <c r="G531" s="194">
        <f>ROUND(E531*F531,2)</f>
        <v>0</v>
      </c>
      <c r="H531" s="194">
        <v>21</v>
      </c>
      <c r="I531" s="194">
        <f>G531*(1+H531/100)</f>
        <v>0</v>
      </c>
      <c r="J531" s="194">
        <v>1.7500000000000002E-2</v>
      </c>
      <c r="K531" s="194">
        <f>ROUND(E531*J531,2)</f>
        <v>4</v>
      </c>
      <c r="L531" s="194">
        <v>0</v>
      </c>
      <c r="M531" s="194">
        <f>ROUND(E531*L531,2)</f>
        <v>0</v>
      </c>
      <c r="N531" s="195" t="s">
        <v>479</v>
      </c>
      <c r="O531" s="221" t="s">
        <v>281</v>
      </c>
      <c r="P531" s="32"/>
      <c r="Q531" s="32"/>
      <c r="R531" s="32"/>
      <c r="S531" s="32"/>
      <c r="T531" s="32"/>
      <c r="U531" s="32"/>
      <c r="V531" s="32"/>
      <c r="W531" s="32"/>
      <c r="X531" s="32"/>
      <c r="Y531" s="32"/>
      <c r="Z531" s="32"/>
      <c r="AA531" s="32"/>
      <c r="AB531" s="32"/>
      <c r="AC531" s="32"/>
      <c r="AD531" s="32"/>
      <c r="AE531" s="32" t="s">
        <v>799</v>
      </c>
      <c r="AF531" s="32"/>
      <c r="AG531" s="32"/>
      <c r="AH531" s="32"/>
      <c r="AI531" s="32"/>
      <c r="AJ531" s="32"/>
      <c r="AK531" s="32"/>
      <c r="AL531" s="32"/>
      <c r="AM531" s="32">
        <v>21</v>
      </c>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outlineLevel="1" x14ac:dyDescent="0.2">
      <c r="A532" s="218"/>
      <c r="B532" s="177"/>
      <c r="C532" s="243" t="s">
        <v>1170</v>
      </c>
      <c r="D532" s="236"/>
      <c r="E532" s="239"/>
      <c r="F532" s="194"/>
      <c r="G532" s="194"/>
      <c r="H532" s="194"/>
      <c r="I532" s="194"/>
      <c r="J532" s="194"/>
      <c r="K532" s="194"/>
      <c r="L532" s="194"/>
      <c r="M532" s="194"/>
      <c r="N532" s="195"/>
      <c r="O532" s="221"/>
      <c r="P532" s="32"/>
      <c r="Q532" s="32"/>
      <c r="R532" s="32"/>
      <c r="S532" s="32"/>
      <c r="T532" s="32"/>
      <c r="U532" s="32"/>
      <c r="V532" s="32"/>
      <c r="W532" s="32"/>
      <c r="X532" s="32"/>
      <c r="Y532" s="32"/>
      <c r="Z532" s="32"/>
      <c r="AA532" s="32"/>
      <c r="AB532" s="32"/>
      <c r="AC532" s="32"/>
      <c r="AD532" s="32"/>
      <c r="AE532" s="32" t="s">
        <v>386</v>
      </c>
      <c r="AF532" s="32">
        <v>0</v>
      </c>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44" t="s">
        <v>444</v>
      </c>
      <c r="D533" s="237"/>
      <c r="E533" s="240"/>
      <c r="F533" s="194"/>
      <c r="G533" s="194"/>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177"/>
      <c r="C534" s="245" t="s">
        <v>1128</v>
      </c>
      <c r="D534" s="237"/>
      <c r="E534" s="240">
        <v>2964.16</v>
      </c>
      <c r="F534" s="194"/>
      <c r="G534" s="194"/>
      <c r="H534" s="194"/>
      <c r="I534" s="194"/>
      <c r="J534" s="194"/>
      <c r="K534" s="194"/>
      <c r="L534" s="194"/>
      <c r="M534" s="194"/>
      <c r="N534" s="195"/>
      <c r="O534" s="221"/>
      <c r="P534" s="32"/>
      <c r="Q534" s="32"/>
      <c r="R534" s="32"/>
      <c r="S534" s="32"/>
      <c r="T534" s="32"/>
      <c r="U534" s="32"/>
      <c r="V534" s="32"/>
      <c r="W534" s="32"/>
      <c r="X534" s="32"/>
      <c r="Y534" s="32"/>
      <c r="Z534" s="32"/>
      <c r="AA534" s="32"/>
      <c r="AB534" s="32"/>
      <c r="AC534" s="32"/>
      <c r="AD534" s="32"/>
      <c r="AE534" s="32" t="s">
        <v>386</v>
      </c>
      <c r="AF534" s="32">
        <v>2</v>
      </c>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outlineLevel="1" x14ac:dyDescent="0.2">
      <c r="A535" s="218"/>
      <c r="B535" s="177"/>
      <c r="C535" s="245" t="s">
        <v>1129</v>
      </c>
      <c r="D535" s="237"/>
      <c r="E535" s="240">
        <v>-418.15199999999999</v>
      </c>
      <c r="F535" s="194"/>
      <c r="G535" s="194"/>
      <c r="H535" s="194"/>
      <c r="I535" s="194"/>
      <c r="J535" s="194"/>
      <c r="K535" s="194"/>
      <c r="L535" s="194"/>
      <c r="M535" s="194"/>
      <c r="N535" s="195"/>
      <c r="O535" s="221"/>
      <c r="P535" s="32"/>
      <c r="Q535" s="32"/>
      <c r="R535" s="32"/>
      <c r="S535" s="32"/>
      <c r="T535" s="32"/>
      <c r="U535" s="32"/>
      <c r="V535" s="32"/>
      <c r="W535" s="32"/>
      <c r="X535" s="32"/>
      <c r="Y535" s="32"/>
      <c r="Z535" s="32"/>
      <c r="AA535" s="32"/>
      <c r="AB535" s="32"/>
      <c r="AC535" s="32"/>
      <c r="AD535" s="32"/>
      <c r="AE535" s="32" t="s">
        <v>386</v>
      </c>
      <c r="AF535" s="32">
        <v>2</v>
      </c>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row>
    <row r="536" spans="1:60" outlineLevel="1" x14ac:dyDescent="0.2">
      <c r="A536" s="218"/>
      <c r="B536" s="177"/>
      <c r="C536" s="245" t="s">
        <v>1130</v>
      </c>
      <c r="D536" s="237"/>
      <c r="E536" s="240">
        <v>251.88475</v>
      </c>
      <c r="F536" s="194"/>
      <c r="G536" s="194"/>
      <c r="H536" s="194"/>
      <c r="I536" s="194"/>
      <c r="J536" s="194"/>
      <c r="K536" s="194"/>
      <c r="L536" s="194"/>
      <c r="M536" s="194"/>
      <c r="N536" s="195"/>
      <c r="O536" s="221"/>
      <c r="P536" s="32"/>
      <c r="Q536" s="32"/>
      <c r="R536" s="32"/>
      <c r="S536" s="32"/>
      <c r="T536" s="32"/>
      <c r="U536" s="32"/>
      <c r="V536" s="32"/>
      <c r="W536" s="32"/>
      <c r="X536" s="32"/>
      <c r="Y536" s="32"/>
      <c r="Z536" s="32"/>
      <c r="AA536" s="32"/>
      <c r="AB536" s="32"/>
      <c r="AC536" s="32"/>
      <c r="AD536" s="32"/>
      <c r="AE536" s="32" t="s">
        <v>386</v>
      </c>
      <c r="AF536" s="32">
        <v>2</v>
      </c>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177"/>
      <c r="C537" s="246" t="s">
        <v>451</v>
      </c>
      <c r="D537" s="238"/>
      <c r="E537" s="241">
        <v>2797.89275</v>
      </c>
      <c r="F537" s="194"/>
      <c r="G537" s="194"/>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t="s">
        <v>386</v>
      </c>
      <c r="AF537" s="32">
        <v>3</v>
      </c>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177"/>
      <c r="C538" s="244" t="s">
        <v>452</v>
      </c>
      <c r="D538" s="237"/>
      <c r="E538" s="240"/>
      <c r="F538" s="194"/>
      <c r="G538" s="194"/>
      <c r="H538" s="194"/>
      <c r="I538" s="194"/>
      <c r="J538" s="194"/>
      <c r="K538" s="194"/>
      <c r="L538" s="194"/>
      <c r="M538" s="194"/>
      <c r="N538" s="195"/>
      <c r="O538" s="221"/>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8"/>
      <c r="B539" s="177"/>
      <c r="C539" s="243" t="s">
        <v>1171</v>
      </c>
      <c r="D539" s="236"/>
      <c r="E539" s="239">
        <v>228.30864</v>
      </c>
      <c r="F539" s="194"/>
      <c r="G539" s="194"/>
      <c r="H539" s="194"/>
      <c r="I539" s="194"/>
      <c r="J539" s="194"/>
      <c r="K539" s="194"/>
      <c r="L539" s="194"/>
      <c r="M539" s="194"/>
      <c r="N539" s="195"/>
      <c r="O539" s="221"/>
      <c r="P539" s="32"/>
      <c r="Q539" s="32"/>
      <c r="R539" s="32"/>
      <c r="S539" s="32"/>
      <c r="T539" s="32"/>
      <c r="U539" s="32"/>
      <c r="V539" s="32"/>
      <c r="W539" s="32"/>
      <c r="X539" s="32"/>
      <c r="Y539" s="32"/>
      <c r="Z539" s="32"/>
      <c r="AA539" s="32"/>
      <c r="AB539" s="32"/>
      <c r="AC539" s="32"/>
      <c r="AD539" s="32"/>
      <c r="AE539" s="32" t="s">
        <v>386</v>
      </c>
      <c r="AF539" s="32">
        <v>0</v>
      </c>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outlineLevel="1" x14ac:dyDescent="0.2">
      <c r="A540" s="218"/>
      <c r="B540" s="177"/>
      <c r="C540" s="293"/>
      <c r="D540" s="294"/>
      <c r="E540" s="295"/>
      <c r="F540" s="296"/>
      <c r="G540" s="297"/>
      <c r="H540" s="194"/>
      <c r="I540" s="194"/>
      <c r="J540" s="194"/>
      <c r="K540" s="194"/>
      <c r="L540" s="194"/>
      <c r="M540" s="194"/>
      <c r="N540" s="195"/>
      <c r="O540" s="221"/>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ht="22.5" outlineLevel="1" x14ac:dyDescent="0.2">
      <c r="A541" s="217">
        <v>71</v>
      </c>
      <c r="B541" s="176" t="s">
        <v>1172</v>
      </c>
      <c r="C541" s="202" t="s">
        <v>1173</v>
      </c>
      <c r="D541" s="181" t="s">
        <v>382</v>
      </c>
      <c r="E541" s="186">
        <v>228.30864</v>
      </c>
      <c r="F541" s="193"/>
      <c r="G541" s="194">
        <f>ROUND(E541*F541,2)</f>
        <v>0</v>
      </c>
      <c r="H541" s="194">
        <v>21</v>
      </c>
      <c r="I541" s="194">
        <f>G541*(1+H541/100)</f>
        <v>0</v>
      </c>
      <c r="J541" s="194">
        <v>0.02</v>
      </c>
      <c r="K541" s="194">
        <f>ROUND(E541*J541,2)</f>
        <v>4.57</v>
      </c>
      <c r="L541" s="194">
        <v>0</v>
      </c>
      <c r="M541" s="194">
        <f>ROUND(E541*L541,2)</f>
        <v>0</v>
      </c>
      <c r="N541" s="195" t="s">
        <v>479</v>
      </c>
      <c r="O541" s="221" t="s">
        <v>281</v>
      </c>
      <c r="P541" s="32"/>
      <c r="Q541" s="32"/>
      <c r="R541" s="32"/>
      <c r="S541" s="32"/>
      <c r="T541" s="32"/>
      <c r="U541" s="32"/>
      <c r="V541" s="32"/>
      <c r="W541" s="32"/>
      <c r="X541" s="32"/>
      <c r="Y541" s="32"/>
      <c r="Z541" s="32"/>
      <c r="AA541" s="32"/>
      <c r="AB541" s="32"/>
      <c r="AC541" s="32"/>
      <c r="AD541" s="32"/>
      <c r="AE541" s="32" t="s">
        <v>799</v>
      </c>
      <c r="AF541" s="32"/>
      <c r="AG541" s="32"/>
      <c r="AH541" s="32"/>
      <c r="AI541" s="32"/>
      <c r="AJ541" s="32"/>
      <c r="AK541" s="32"/>
      <c r="AL541" s="32"/>
      <c r="AM541" s="32">
        <v>21</v>
      </c>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177"/>
      <c r="C542" s="243" t="s">
        <v>1170</v>
      </c>
      <c r="D542" s="236"/>
      <c r="E542" s="239"/>
      <c r="F542" s="194"/>
      <c r="G542" s="194"/>
      <c r="H542" s="194"/>
      <c r="I542" s="194"/>
      <c r="J542" s="194"/>
      <c r="K542" s="194"/>
      <c r="L542" s="194"/>
      <c r="M542" s="194"/>
      <c r="N542" s="195"/>
      <c r="O542" s="221"/>
      <c r="P542" s="32"/>
      <c r="Q542" s="32"/>
      <c r="R542" s="32"/>
      <c r="S542" s="32"/>
      <c r="T542" s="32"/>
      <c r="U542" s="32"/>
      <c r="V542" s="32"/>
      <c r="W542" s="32"/>
      <c r="X542" s="32"/>
      <c r="Y542" s="32"/>
      <c r="Z542" s="32"/>
      <c r="AA542" s="32"/>
      <c r="AB542" s="32"/>
      <c r="AC542" s="32"/>
      <c r="AD542" s="32"/>
      <c r="AE542" s="32" t="s">
        <v>386</v>
      </c>
      <c r="AF542" s="32">
        <v>0</v>
      </c>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177"/>
      <c r="C543" s="244" t="s">
        <v>444</v>
      </c>
      <c r="D543" s="237"/>
      <c r="E543" s="240"/>
      <c r="F543" s="194"/>
      <c r="G543" s="194"/>
      <c r="H543" s="194"/>
      <c r="I543" s="194"/>
      <c r="J543" s="194"/>
      <c r="K543" s="194"/>
      <c r="L543" s="194"/>
      <c r="M543" s="194"/>
      <c r="N543" s="195"/>
      <c r="O543" s="221"/>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outlineLevel="1" x14ac:dyDescent="0.2">
      <c r="A544" s="218"/>
      <c r="B544" s="177"/>
      <c r="C544" s="245" t="s">
        <v>1128</v>
      </c>
      <c r="D544" s="237"/>
      <c r="E544" s="240">
        <v>2964.16</v>
      </c>
      <c r="F544" s="194"/>
      <c r="G544" s="194"/>
      <c r="H544" s="194"/>
      <c r="I544" s="194"/>
      <c r="J544" s="194"/>
      <c r="K544" s="194"/>
      <c r="L544" s="194"/>
      <c r="M544" s="194"/>
      <c r="N544" s="195"/>
      <c r="O544" s="221"/>
      <c r="P544" s="32"/>
      <c r="Q544" s="32"/>
      <c r="R544" s="32"/>
      <c r="S544" s="32"/>
      <c r="T544" s="32"/>
      <c r="U544" s="32"/>
      <c r="V544" s="32"/>
      <c r="W544" s="32"/>
      <c r="X544" s="32"/>
      <c r="Y544" s="32"/>
      <c r="Z544" s="32"/>
      <c r="AA544" s="32"/>
      <c r="AB544" s="32"/>
      <c r="AC544" s="32"/>
      <c r="AD544" s="32"/>
      <c r="AE544" s="32" t="s">
        <v>386</v>
      </c>
      <c r="AF544" s="32">
        <v>2</v>
      </c>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8"/>
      <c r="B545" s="177"/>
      <c r="C545" s="245" t="s">
        <v>1129</v>
      </c>
      <c r="D545" s="237"/>
      <c r="E545" s="240">
        <v>-418.15199999999999</v>
      </c>
      <c r="F545" s="194"/>
      <c r="G545" s="194"/>
      <c r="H545" s="194"/>
      <c r="I545" s="194"/>
      <c r="J545" s="194"/>
      <c r="K545" s="194"/>
      <c r="L545" s="194"/>
      <c r="M545" s="194"/>
      <c r="N545" s="195"/>
      <c r="O545" s="221"/>
      <c r="P545" s="32"/>
      <c r="Q545" s="32"/>
      <c r="R545" s="32"/>
      <c r="S545" s="32"/>
      <c r="T545" s="32"/>
      <c r="U545" s="32"/>
      <c r="V545" s="32"/>
      <c r="W545" s="32"/>
      <c r="X545" s="32"/>
      <c r="Y545" s="32"/>
      <c r="Z545" s="32"/>
      <c r="AA545" s="32"/>
      <c r="AB545" s="32"/>
      <c r="AC545" s="32"/>
      <c r="AD545" s="32"/>
      <c r="AE545" s="32" t="s">
        <v>386</v>
      </c>
      <c r="AF545" s="32">
        <v>2</v>
      </c>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177"/>
      <c r="C546" s="245" t="s">
        <v>1130</v>
      </c>
      <c r="D546" s="237"/>
      <c r="E546" s="240">
        <v>251.88475</v>
      </c>
      <c r="F546" s="194"/>
      <c r="G546" s="194"/>
      <c r="H546" s="194"/>
      <c r="I546" s="194"/>
      <c r="J546" s="194"/>
      <c r="K546" s="194"/>
      <c r="L546" s="194"/>
      <c r="M546" s="194"/>
      <c r="N546" s="195"/>
      <c r="O546" s="221"/>
      <c r="P546" s="32"/>
      <c r="Q546" s="32"/>
      <c r="R546" s="32"/>
      <c r="S546" s="32"/>
      <c r="T546" s="32"/>
      <c r="U546" s="32"/>
      <c r="V546" s="32"/>
      <c r="W546" s="32"/>
      <c r="X546" s="32"/>
      <c r="Y546" s="32"/>
      <c r="Z546" s="32"/>
      <c r="AA546" s="32"/>
      <c r="AB546" s="32"/>
      <c r="AC546" s="32"/>
      <c r="AD546" s="32"/>
      <c r="AE546" s="32" t="s">
        <v>386</v>
      </c>
      <c r="AF546" s="32">
        <v>2</v>
      </c>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177"/>
      <c r="C547" s="246" t="s">
        <v>451</v>
      </c>
      <c r="D547" s="238"/>
      <c r="E547" s="241">
        <v>2797.89275</v>
      </c>
      <c r="F547" s="194"/>
      <c r="G547" s="194"/>
      <c r="H547" s="194"/>
      <c r="I547" s="194"/>
      <c r="J547" s="194"/>
      <c r="K547" s="194"/>
      <c r="L547" s="194"/>
      <c r="M547" s="194"/>
      <c r="N547" s="195"/>
      <c r="O547" s="221"/>
      <c r="P547" s="32"/>
      <c r="Q547" s="32"/>
      <c r="R547" s="32"/>
      <c r="S547" s="32"/>
      <c r="T547" s="32"/>
      <c r="U547" s="32"/>
      <c r="V547" s="32"/>
      <c r="W547" s="32"/>
      <c r="X547" s="32"/>
      <c r="Y547" s="32"/>
      <c r="Z547" s="32"/>
      <c r="AA547" s="32"/>
      <c r="AB547" s="32"/>
      <c r="AC547" s="32"/>
      <c r="AD547" s="32"/>
      <c r="AE547" s="32" t="s">
        <v>386</v>
      </c>
      <c r="AF547" s="32">
        <v>3</v>
      </c>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outlineLevel="1" x14ac:dyDescent="0.2">
      <c r="A548" s="218"/>
      <c r="B548" s="177"/>
      <c r="C548" s="244" t="s">
        <v>452</v>
      </c>
      <c r="D548" s="237"/>
      <c r="E548" s="240"/>
      <c r="F548" s="194"/>
      <c r="G548" s="194"/>
      <c r="H548" s="194"/>
      <c r="I548" s="194"/>
      <c r="J548" s="194"/>
      <c r="K548" s="194"/>
      <c r="L548" s="194"/>
      <c r="M548" s="194"/>
      <c r="N548" s="195"/>
      <c r="O548" s="221"/>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outlineLevel="1" x14ac:dyDescent="0.2">
      <c r="A549" s="218"/>
      <c r="B549" s="177"/>
      <c r="C549" s="243" t="s">
        <v>1171</v>
      </c>
      <c r="D549" s="236"/>
      <c r="E549" s="239">
        <v>228.30864</v>
      </c>
      <c r="F549" s="194"/>
      <c r="G549" s="194"/>
      <c r="H549" s="194"/>
      <c r="I549" s="194"/>
      <c r="J549" s="194"/>
      <c r="K549" s="194"/>
      <c r="L549" s="194"/>
      <c r="M549" s="194"/>
      <c r="N549" s="195"/>
      <c r="O549" s="221"/>
      <c r="P549" s="32"/>
      <c r="Q549" s="32"/>
      <c r="R549" s="32"/>
      <c r="S549" s="32"/>
      <c r="T549" s="32"/>
      <c r="U549" s="32"/>
      <c r="V549" s="32"/>
      <c r="W549" s="32"/>
      <c r="X549" s="32"/>
      <c r="Y549" s="32"/>
      <c r="Z549" s="32"/>
      <c r="AA549" s="32"/>
      <c r="AB549" s="32"/>
      <c r="AC549" s="32"/>
      <c r="AD549" s="32"/>
      <c r="AE549" s="32" t="s">
        <v>386</v>
      </c>
      <c r="AF549" s="32">
        <v>0</v>
      </c>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177"/>
      <c r="C550" s="293"/>
      <c r="D550" s="294"/>
      <c r="E550" s="295"/>
      <c r="F550" s="296"/>
      <c r="G550" s="297"/>
      <c r="H550" s="194"/>
      <c r="I550" s="194"/>
      <c r="J550" s="194"/>
      <c r="K550" s="194"/>
      <c r="L550" s="194"/>
      <c r="M550" s="194"/>
      <c r="N550" s="195"/>
      <c r="O550" s="221"/>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outlineLevel="1" x14ac:dyDescent="0.2">
      <c r="A551" s="217">
        <v>72</v>
      </c>
      <c r="B551" s="176" t="s">
        <v>1174</v>
      </c>
      <c r="C551" s="202" t="s">
        <v>1175</v>
      </c>
      <c r="D551" s="181" t="s">
        <v>382</v>
      </c>
      <c r="E551" s="186">
        <v>43.62509</v>
      </c>
      <c r="F551" s="193"/>
      <c r="G551" s="194">
        <f>ROUND(E551*F551,2)</f>
        <v>0</v>
      </c>
      <c r="H551" s="194">
        <v>21</v>
      </c>
      <c r="I551" s="194">
        <f>G551*(1+H551/100)</f>
        <v>0</v>
      </c>
      <c r="J551" s="194">
        <v>0.02</v>
      </c>
      <c r="K551" s="194">
        <f>ROUND(E551*J551,2)</f>
        <v>0.87</v>
      </c>
      <c r="L551" s="194">
        <v>0</v>
      </c>
      <c r="M551" s="194">
        <f>ROUND(E551*L551,2)</f>
        <v>0</v>
      </c>
      <c r="N551" s="195" t="s">
        <v>479</v>
      </c>
      <c r="O551" s="221" t="s">
        <v>281</v>
      </c>
      <c r="P551" s="32"/>
      <c r="Q551" s="32"/>
      <c r="R551" s="32"/>
      <c r="S551" s="32"/>
      <c r="T551" s="32"/>
      <c r="U551" s="32"/>
      <c r="V551" s="32"/>
      <c r="W551" s="32"/>
      <c r="X551" s="32"/>
      <c r="Y551" s="32"/>
      <c r="Z551" s="32"/>
      <c r="AA551" s="32"/>
      <c r="AB551" s="32"/>
      <c r="AC551" s="32"/>
      <c r="AD551" s="32"/>
      <c r="AE551" s="32" t="s">
        <v>799</v>
      </c>
      <c r="AF551" s="32"/>
      <c r="AG551" s="32"/>
      <c r="AH551" s="32"/>
      <c r="AI551" s="32"/>
      <c r="AJ551" s="32"/>
      <c r="AK551" s="32"/>
      <c r="AL551" s="32"/>
      <c r="AM551" s="32">
        <v>21</v>
      </c>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outlineLevel="1" x14ac:dyDescent="0.2">
      <c r="A552" s="218"/>
      <c r="B552" s="177"/>
      <c r="C552" s="243" t="s">
        <v>1176</v>
      </c>
      <c r="D552" s="236"/>
      <c r="E552" s="239">
        <v>28.512</v>
      </c>
      <c r="F552" s="194"/>
      <c r="G552" s="194"/>
      <c r="H552" s="194"/>
      <c r="I552" s="194"/>
      <c r="J552" s="194"/>
      <c r="K552" s="194"/>
      <c r="L552" s="194"/>
      <c r="M552" s="194"/>
      <c r="N552" s="195"/>
      <c r="O552" s="221"/>
      <c r="P552" s="32"/>
      <c r="Q552" s="32"/>
      <c r="R552" s="32"/>
      <c r="S552" s="32"/>
      <c r="T552" s="32"/>
      <c r="U552" s="32"/>
      <c r="V552" s="32"/>
      <c r="W552" s="32"/>
      <c r="X552" s="32"/>
      <c r="Y552" s="32"/>
      <c r="Z552" s="32"/>
      <c r="AA552" s="32"/>
      <c r="AB552" s="32"/>
      <c r="AC552" s="32"/>
      <c r="AD552" s="32"/>
      <c r="AE552" s="32" t="s">
        <v>386</v>
      </c>
      <c r="AF552" s="32">
        <v>0</v>
      </c>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43" t="s">
        <v>1177</v>
      </c>
      <c r="D553" s="236"/>
      <c r="E553" s="239">
        <v>15.11309</v>
      </c>
      <c r="F553" s="194"/>
      <c r="G553" s="194"/>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t="s">
        <v>386</v>
      </c>
      <c r="AF553" s="32">
        <v>0</v>
      </c>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outlineLevel="1" x14ac:dyDescent="0.2">
      <c r="A554" s="218"/>
      <c r="B554" s="177"/>
      <c r="C554" s="293"/>
      <c r="D554" s="294"/>
      <c r="E554" s="295"/>
      <c r="F554" s="296"/>
      <c r="G554" s="297"/>
      <c r="H554" s="194"/>
      <c r="I554" s="194"/>
      <c r="J554" s="194"/>
      <c r="K554" s="194"/>
      <c r="L554" s="194"/>
      <c r="M554" s="194"/>
      <c r="N554" s="195"/>
      <c r="O554" s="221"/>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8"/>
      <c r="B555" s="312" t="s">
        <v>1178</v>
      </c>
      <c r="C555" s="313"/>
      <c r="D555" s="314"/>
      <c r="E555" s="315"/>
      <c r="F555" s="316"/>
      <c r="G555" s="317"/>
      <c r="H555" s="194"/>
      <c r="I555" s="194"/>
      <c r="J555" s="194"/>
      <c r="K555" s="194"/>
      <c r="L555" s="194"/>
      <c r="M555" s="194"/>
      <c r="N555" s="195"/>
      <c r="O555" s="221"/>
      <c r="P555" s="32"/>
      <c r="Q555" s="32"/>
      <c r="R555" s="32"/>
      <c r="S555" s="32"/>
      <c r="T555" s="32"/>
      <c r="U555" s="32"/>
      <c r="V555" s="32"/>
      <c r="W555" s="32"/>
      <c r="X555" s="32"/>
      <c r="Y555" s="32"/>
      <c r="Z555" s="32"/>
      <c r="AA555" s="32"/>
      <c r="AB555" s="32"/>
      <c r="AC555" s="32">
        <v>0</v>
      </c>
      <c r="AD555" s="32"/>
      <c r="AE555" s="32" t="s">
        <v>377</v>
      </c>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312" t="s">
        <v>820</v>
      </c>
      <c r="C556" s="313"/>
      <c r="D556" s="314"/>
      <c r="E556" s="315"/>
      <c r="F556" s="316"/>
      <c r="G556" s="317"/>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t="s">
        <v>379</v>
      </c>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7">
        <v>73</v>
      </c>
      <c r="B557" s="176" t="s">
        <v>1179</v>
      </c>
      <c r="C557" s="202" t="s">
        <v>822</v>
      </c>
      <c r="D557" s="181" t="s">
        <v>478</v>
      </c>
      <c r="E557" s="186">
        <v>10.71105</v>
      </c>
      <c r="F557" s="193"/>
      <c r="G557" s="194">
        <f>ROUND(E557*F557,2)</f>
        <v>0</v>
      </c>
      <c r="H557" s="194">
        <v>21</v>
      </c>
      <c r="I557" s="194">
        <f>G557*(1+H557/100)</f>
        <v>0</v>
      </c>
      <c r="J557" s="194">
        <v>0</v>
      </c>
      <c r="K557" s="194">
        <f>ROUND(E557*J557,2)</f>
        <v>0</v>
      </c>
      <c r="L557" s="194">
        <v>0</v>
      </c>
      <c r="M557" s="194">
        <f>ROUND(E557*L557,2)</f>
        <v>0</v>
      </c>
      <c r="N557" s="195" t="s">
        <v>1146</v>
      </c>
      <c r="O557" s="221" t="s">
        <v>281</v>
      </c>
      <c r="P557" s="32"/>
      <c r="Q557" s="32"/>
      <c r="R557" s="32"/>
      <c r="S557" s="32"/>
      <c r="T557" s="32"/>
      <c r="U557" s="32"/>
      <c r="V557" s="32"/>
      <c r="W557" s="32"/>
      <c r="X557" s="32"/>
      <c r="Y557" s="32"/>
      <c r="Z557" s="32"/>
      <c r="AA557" s="32"/>
      <c r="AB557" s="32"/>
      <c r="AC557" s="32"/>
      <c r="AD557" s="32"/>
      <c r="AE557" s="32" t="s">
        <v>781</v>
      </c>
      <c r="AF557" s="32"/>
      <c r="AG557" s="32"/>
      <c r="AH557" s="32"/>
      <c r="AI557" s="32"/>
      <c r="AJ557" s="32"/>
      <c r="AK557" s="32"/>
      <c r="AL557" s="32"/>
      <c r="AM557" s="32">
        <v>21</v>
      </c>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x14ac:dyDescent="0.2">
      <c r="A559" s="216" t="s">
        <v>276</v>
      </c>
      <c r="B559" s="175" t="s">
        <v>201</v>
      </c>
      <c r="C559" s="201" t="s">
        <v>202</v>
      </c>
      <c r="D559" s="180"/>
      <c r="E559" s="185"/>
      <c r="F559" s="304">
        <f>SUM(G560:G568)</f>
        <v>0</v>
      </c>
      <c r="G559" s="305"/>
      <c r="H559" s="191"/>
      <c r="I559" s="191">
        <f>SUM(I560:I568)</f>
        <v>0</v>
      </c>
      <c r="J559" s="191"/>
      <c r="K559" s="191">
        <f>SUM(K560:K568)</f>
        <v>0.12</v>
      </c>
      <c r="L559" s="191"/>
      <c r="M559" s="191">
        <f>SUM(M560:M568)</f>
        <v>0</v>
      </c>
      <c r="N559" s="192"/>
      <c r="O559" s="220"/>
      <c r="AE559" t="s">
        <v>277</v>
      </c>
    </row>
    <row r="560" spans="1:60" outlineLevel="1" x14ac:dyDescent="0.2">
      <c r="A560" s="218"/>
      <c r="B560" s="318" t="s">
        <v>1180</v>
      </c>
      <c r="C560" s="319"/>
      <c r="D560" s="320"/>
      <c r="E560" s="321"/>
      <c r="F560" s="322"/>
      <c r="G560" s="323"/>
      <c r="H560" s="194"/>
      <c r="I560" s="194"/>
      <c r="J560" s="194"/>
      <c r="K560" s="194"/>
      <c r="L560" s="194"/>
      <c r="M560" s="194"/>
      <c r="N560" s="195"/>
      <c r="O560" s="221"/>
      <c r="P560" s="32"/>
      <c r="Q560" s="32"/>
      <c r="R560" s="32"/>
      <c r="S560" s="32"/>
      <c r="T560" s="32"/>
      <c r="U560" s="32"/>
      <c r="V560" s="32"/>
      <c r="W560" s="32"/>
      <c r="X560" s="32"/>
      <c r="Y560" s="32"/>
      <c r="Z560" s="32"/>
      <c r="AA560" s="32"/>
      <c r="AB560" s="32"/>
      <c r="AC560" s="32">
        <v>0</v>
      </c>
      <c r="AD560" s="32"/>
      <c r="AE560" s="32" t="s">
        <v>377</v>
      </c>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8"/>
      <c r="B561" s="312" t="s">
        <v>1181</v>
      </c>
      <c r="C561" s="313"/>
      <c r="D561" s="314"/>
      <c r="E561" s="315"/>
      <c r="F561" s="316"/>
      <c r="G561" s="317"/>
      <c r="H561" s="194"/>
      <c r="I561" s="194"/>
      <c r="J561" s="194"/>
      <c r="K561" s="194"/>
      <c r="L561" s="194"/>
      <c r="M561" s="194"/>
      <c r="N561" s="195"/>
      <c r="O561" s="221"/>
      <c r="P561" s="32"/>
      <c r="Q561" s="32"/>
      <c r="R561" s="32"/>
      <c r="S561" s="32"/>
      <c r="T561" s="32"/>
      <c r="U561" s="32"/>
      <c r="V561" s="32"/>
      <c r="W561" s="32"/>
      <c r="X561" s="32"/>
      <c r="Y561" s="32"/>
      <c r="Z561" s="32"/>
      <c r="AA561" s="32"/>
      <c r="AB561" s="32"/>
      <c r="AC561" s="32">
        <v>1</v>
      </c>
      <c r="AD561" s="32"/>
      <c r="AE561" s="32" t="s">
        <v>377</v>
      </c>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7">
        <v>74</v>
      </c>
      <c r="B562" s="176" t="s">
        <v>1182</v>
      </c>
      <c r="C562" s="202" t="s">
        <v>1183</v>
      </c>
      <c r="D562" s="181" t="s">
        <v>610</v>
      </c>
      <c r="E562" s="186">
        <v>13.54875</v>
      </c>
      <c r="F562" s="193"/>
      <c r="G562" s="194">
        <f>ROUND(E562*F562,2)</f>
        <v>0</v>
      </c>
      <c r="H562" s="194">
        <v>21</v>
      </c>
      <c r="I562" s="194">
        <f>G562*(1+H562/100)</f>
        <v>0</v>
      </c>
      <c r="J562" s="194">
        <v>8.9099999999999995E-3</v>
      </c>
      <c r="K562" s="194">
        <f>ROUND(E562*J562,2)</f>
        <v>0.12</v>
      </c>
      <c r="L562" s="194">
        <v>0</v>
      </c>
      <c r="M562" s="194">
        <f>ROUND(E562*L562,2)</f>
        <v>0</v>
      </c>
      <c r="N562" s="195" t="s">
        <v>1184</v>
      </c>
      <c r="O562" s="221" t="s">
        <v>281</v>
      </c>
      <c r="P562" s="32"/>
      <c r="Q562" s="32"/>
      <c r="R562" s="32"/>
      <c r="S562" s="32"/>
      <c r="T562" s="32"/>
      <c r="U562" s="32"/>
      <c r="V562" s="32"/>
      <c r="W562" s="32"/>
      <c r="X562" s="32"/>
      <c r="Y562" s="32"/>
      <c r="Z562" s="32"/>
      <c r="AA562" s="32"/>
      <c r="AB562" s="32"/>
      <c r="AC562" s="32"/>
      <c r="AD562" s="32"/>
      <c r="AE562" s="32" t="s">
        <v>384</v>
      </c>
      <c r="AF562" s="32"/>
      <c r="AG562" s="32"/>
      <c r="AH562" s="32"/>
      <c r="AI562" s="32"/>
      <c r="AJ562" s="32"/>
      <c r="AK562" s="32"/>
      <c r="AL562" s="32"/>
      <c r="AM562" s="32">
        <v>21</v>
      </c>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177"/>
      <c r="C563" s="243" t="s">
        <v>1185</v>
      </c>
      <c r="D563" s="236"/>
      <c r="E563" s="239">
        <v>13.54875</v>
      </c>
      <c r="F563" s="194"/>
      <c r="G563" s="194"/>
      <c r="H563" s="194"/>
      <c r="I563" s="194"/>
      <c r="J563" s="194"/>
      <c r="K563" s="194"/>
      <c r="L563" s="194"/>
      <c r="M563" s="194"/>
      <c r="N563" s="195"/>
      <c r="O563" s="221"/>
      <c r="P563" s="32"/>
      <c r="Q563" s="32"/>
      <c r="R563" s="32"/>
      <c r="S563" s="32"/>
      <c r="T563" s="32"/>
      <c r="U563" s="32"/>
      <c r="V563" s="32"/>
      <c r="W563" s="32"/>
      <c r="X563" s="32"/>
      <c r="Y563" s="32"/>
      <c r="Z563" s="32"/>
      <c r="AA563" s="32"/>
      <c r="AB563" s="32"/>
      <c r="AC563" s="32"/>
      <c r="AD563" s="32"/>
      <c r="AE563" s="32" t="s">
        <v>386</v>
      </c>
      <c r="AF563" s="32">
        <v>0</v>
      </c>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outlineLevel="1" x14ac:dyDescent="0.2">
      <c r="A564" s="218"/>
      <c r="B564" s="177"/>
      <c r="C564" s="293"/>
      <c r="D564" s="294"/>
      <c r="E564" s="295"/>
      <c r="F564" s="296"/>
      <c r="G564" s="297"/>
      <c r="H564" s="194"/>
      <c r="I564" s="194"/>
      <c r="J564" s="194"/>
      <c r="K564" s="194"/>
      <c r="L564" s="194"/>
      <c r="M564" s="194"/>
      <c r="N564" s="195"/>
      <c r="O564" s="221"/>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row>
    <row r="565" spans="1:60" outlineLevel="1" x14ac:dyDescent="0.2">
      <c r="A565" s="218"/>
      <c r="B565" s="312" t="s">
        <v>1186</v>
      </c>
      <c r="C565" s="313"/>
      <c r="D565" s="314"/>
      <c r="E565" s="315"/>
      <c r="F565" s="316"/>
      <c r="G565" s="317"/>
      <c r="H565" s="194"/>
      <c r="I565" s="194"/>
      <c r="J565" s="194"/>
      <c r="K565" s="194"/>
      <c r="L565" s="194"/>
      <c r="M565" s="194"/>
      <c r="N565" s="195"/>
      <c r="O565" s="221"/>
      <c r="P565" s="32"/>
      <c r="Q565" s="32"/>
      <c r="R565" s="32"/>
      <c r="S565" s="32"/>
      <c r="T565" s="32"/>
      <c r="U565" s="32"/>
      <c r="V565" s="32"/>
      <c r="W565" s="32"/>
      <c r="X565" s="32"/>
      <c r="Y565" s="32"/>
      <c r="Z565" s="32"/>
      <c r="AA565" s="32"/>
      <c r="AB565" s="32"/>
      <c r="AC565" s="32">
        <v>0</v>
      </c>
      <c r="AD565" s="32"/>
      <c r="AE565" s="32" t="s">
        <v>377</v>
      </c>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8"/>
      <c r="B566" s="312" t="s">
        <v>820</v>
      </c>
      <c r="C566" s="313"/>
      <c r="D566" s="314"/>
      <c r="E566" s="315"/>
      <c r="F566" s="316"/>
      <c r="G566" s="317"/>
      <c r="H566" s="194"/>
      <c r="I566" s="194"/>
      <c r="J566" s="194"/>
      <c r="K566" s="194"/>
      <c r="L566" s="194"/>
      <c r="M566" s="194"/>
      <c r="N566" s="195"/>
      <c r="O566" s="221"/>
      <c r="P566" s="32"/>
      <c r="Q566" s="32"/>
      <c r="R566" s="32"/>
      <c r="S566" s="32"/>
      <c r="T566" s="32"/>
      <c r="U566" s="32"/>
      <c r="V566" s="32"/>
      <c r="W566" s="32"/>
      <c r="X566" s="32"/>
      <c r="Y566" s="32"/>
      <c r="Z566" s="32"/>
      <c r="AA566" s="32"/>
      <c r="AB566" s="32"/>
      <c r="AC566" s="32"/>
      <c r="AD566" s="32"/>
      <c r="AE566" s="32" t="s">
        <v>379</v>
      </c>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v>75</v>
      </c>
      <c r="B567" s="177" t="s">
        <v>1187</v>
      </c>
      <c r="C567" s="202" t="s">
        <v>822</v>
      </c>
      <c r="D567" s="181" t="s">
        <v>823</v>
      </c>
      <c r="E567" s="242"/>
      <c r="F567" s="193"/>
      <c r="G567" s="194">
        <f>ROUND(E567*F567,2)</f>
        <v>0</v>
      </c>
      <c r="H567" s="194">
        <v>21</v>
      </c>
      <c r="I567" s="194">
        <f>G567*(1+H567/100)</f>
        <v>0</v>
      </c>
      <c r="J567" s="194">
        <v>0</v>
      </c>
      <c r="K567" s="194">
        <f>ROUND(E567*J567,2)</f>
        <v>0</v>
      </c>
      <c r="L567" s="194">
        <v>0</v>
      </c>
      <c r="M567" s="194">
        <f>ROUND(E567*L567,2)</f>
        <v>0</v>
      </c>
      <c r="N567" s="195" t="s">
        <v>1184</v>
      </c>
      <c r="O567" s="221" t="s">
        <v>281</v>
      </c>
      <c r="P567" s="32"/>
      <c r="Q567" s="32"/>
      <c r="R567" s="32"/>
      <c r="S567" s="32"/>
      <c r="T567" s="32"/>
      <c r="U567" s="32"/>
      <c r="V567" s="32"/>
      <c r="W567" s="32"/>
      <c r="X567" s="32"/>
      <c r="Y567" s="32"/>
      <c r="Z567" s="32"/>
      <c r="AA567" s="32"/>
      <c r="AB567" s="32"/>
      <c r="AC567" s="32"/>
      <c r="AD567" s="32"/>
      <c r="AE567" s="32" t="s">
        <v>781</v>
      </c>
      <c r="AF567" s="32"/>
      <c r="AG567" s="32"/>
      <c r="AH567" s="32"/>
      <c r="AI567" s="32"/>
      <c r="AJ567" s="32"/>
      <c r="AK567" s="32"/>
      <c r="AL567" s="32"/>
      <c r="AM567" s="32">
        <v>21</v>
      </c>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8"/>
      <c r="B568" s="177"/>
      <c r="C568" s="293"/>
      <c r="D568" s="294"/>
      <c r="E568" s="295"/>
      <c r="F568" s="296"/>
      <c r="G568" s="297"/>
      <c r="H568" s="194"/>
      <c r="I568" s="194"/>
      <c r="J568" s="194"/>
      <c r="K568" s="194"/>
      <c r="L568" s="194"/>
      <c r="M568" s="194"/>
      <c r="N568" s="195"/>
      <c r="O568" s="221"/>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x14ac:dyDescent="0.2">
      <c r="A569" s="216" t="s">
        <v>276</v>
      </c>
      <c r="B569" s="175" t="s">
        <v>203</v>
      </c>
      <c r="C569" s="201" t="s">
        <v>204</v>
      </c>
      <c r="D569" s="180"/>
      <c r="E569" s="185"/>
      <c r="F569" s="304">
        <f>SUM(G570:G621)</f>
        <v>0</v>
      </c>
      <c r="G569" s="305"/>
      <c r="H569" s="191"/>
      <c r="I569" s="191">
        <f>SUM(I570:I621)</f>
        <v>0</v>
      </c>
      <c r="J569" s="191"/>
      <c r="K569" s="191">
        <f>SUM(K570:K621)</f>
        <v>1.3199999999999998</v>
      </c>
      <c r="L569" s="191"/>
      <c r="M569" s="191">
        <f>SUM(M570:M621)</f>
        <v>0</v>
      </c>
      <c r="N569" s="192"/>
      <c r="O569" s="220"/>
      <c r="AE569" t="s">
        <v>277</v>
      </c>
    </row>
    <row r="570" spans="1:60" outlineLevel="1" x14ac:dyDescent="0.2">
      <c r="A570" s="218"/>
      <c r="B570" s="318" t="s">
        <v>1188</v>
      </c>
      <c r="C570" s="319"/>
      <c r="D570" s="320"/>
      <c r="E570" s="321"/>
      <c r="F570" s="322"/>
      <c r="G570" s="323"/>
      <c r="H570" s="194"/>
      <c r="I570" s="194"/>
      <c r="J570" s="194"/>
      <c r="K570" s="194"/>
      <c r="L570" s="194"/>
      <c r="M570" s="194"/>
      <c r="N570" s="195"/>
      <c r="O570" s="221"/>
      <c r="P570" s="32"/>
      <c r="Q570" s="32"/>
      <c r="R570" s="32"/>
      <c r="S570" s="32"/>
      <c r="T570" s="32"/>
      <c r="U570" s="32"/>
      <c r="V570" s="32"/>
      <c r="W570" s="32"/>
      <c r="X570" s="32"/>
      <c r="Y570" s="32"/>
      <c r="Z570" s="32"/>
      <c r="AA570" s="32"/>
      <c r="AB570" s="32"/>
      <c r="AC570" s="32">
        <v>0</v>
      </c>
      <c r="AD570" s="32"/>
      <c r="AE570" s="32" t="s">
        <v>377</v>
      </c>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312" t="s">
        <v>1189</v>
      </c>
      <c r="C571" s="313"/>
      <c r="D571" s="314"/>
      <c r="E571" s="315"/>
      <c r="F571" s="316"/>
      <c r="G571" s="317"/>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379</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312" t="s">
        <v>1190</v>
      </c>
      <c r="C572" s="313"/>
      <c r="D572" s="314"/>
      <c r="E572" s="315"/>
      <c r="F572" s="316"/>
      <c r="G572" s="317"/>
      <c r="H572" s="194"/>
      <c r="I572" s="194"/>
      <c r="J572" s="194"/>
      <c r="K572" s="194"/>
      <c r="L572" s="194"/>
      <c r="M572" s="194"/>
      <c r="N572" s="195"/>
      <c r="O572" s="221"/>
      <c r="P572" s="32"/>
      <c r="Q572" s="32"/>
      <c r="R572" s="32"/>
      <c r="S572" s="32"/>
      <c r="T572" s="32"/>
      <c r="U572" s="32"/>
      <c r="V572" s="32"/>
      <c r="W572" s="32"/>
      <c r="X572" s="32"/>
      <c r="Y572" s="32"/>
      <c r="Z572" s="32"/>
      <c r="AA572" s="32"/>
      <c r="AB572" s="32"/>
      <c r="AC572" s="32">
        <v>1</v>
      </c>
      <c r="AD572" s="32"/>
      <c r="AE572" s="32" t="s">
        <v>377</v>
      </c>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7">
        <v>76</v>
      </c>
      <c r="B573" s="176" t="s">
        <v>1191</v>
      </c>
      <c r="C573" s="202" t="s">
        <v>1192</v>
      </c>
      <c r="D573" s="181" t="s">
        <v>560</v>
      </c>
      <c r="E573" s="186">
        <v>84</v>
      </c>
      <c r="F573" s="193"/>
      <c r="G573" s="194">
        <f>ROUND(E573*F573,2)</f>
        <v>0</v>
      </c>
      <c r="H573" s="194">
        <v>21</v>
      </c>
      <c r="I573" s="194">
        <f>G573*(1+H573/100)</f>
        <v>0</v>
      </c>
      <c r="J573" s="194">
        <v>3.0100000000000001E-3</v>
      </c>
      <c r="K573" s="194">
        <f>ROUND(E573*J573,2)</f>
        <v>0.25</v>
      </c>
      <c r="L573" s="194">
        <v>0</v>
      </c>
      <c r="M573" s="194">
        <f>ROUND(E573*L573,2)</f>
        <v>0</v>
      </c>
      <c r="N573" s="195" t="s">
        <v>1193</v>
      </c>
      <c r="O573" s="221" t="s">
        <v>281</v>
      </c>
      <c r="P573" s="32"/>
      <c r="Q573" s="32"/>
      <c r="R573" s="32"/>
      <c r="S573" s="32"/>
      <c r="T573" s="32"/>
      <c r="U573" s="32"/>
      <c r="V573" s="32"/>
      <c r="W573" s="32"/>
      <c r="X573" s="32"/>
      <c r="Y573" s="32"/>
      <c r="Z573" s="32"/>
      <c r="AA573" s="32"/>
      <c r="AB573" s="32"/>
      <c r="AC573" s="32"/>
      <c r="AD573" s="32"/>
      <c r="AE573" s="32" t="s">
        <v>786</v>
      </c>
      <c r="AF573" s="32"/>
      <c r="AG573" s="32"/>
      <c r="AH573" s="32"/>
      <c r="AI573" s="32"/>
      <c r="AJ573" s="32"/>
      <c r="AK573" s="32"/>
      <c r="AL573" s="32"/>
      <c r="AM573" s="32">
        <v>21</v>
      </c>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8"/>
      <c r="B574" s="177"/>
      <c r="C574" s="243" t="s">
        <v>1194</v>
      </c>
      <c r="D574" s="236"/>
      <c r="E574" s="239">
        <v>84</v>
      </c>
      <c r="F574" s="194"/>
      <c r="G574" s="194"/>
      <c r="H574" s="194"/>
      <c r="I574" s="194"/>
      <c r="J574" s="194"/>
      <c r="K574" s="194"/>
      <c r="L574" s="194"/>
      <c r="M574" s="194"/>
      <c r="N574" s="195"/>
      <c r="O574" s="221"/>
      <c r="P574" s="32"/>
      <c r="Q574" s="32"/>
      <c r="R574" s="32"/>
      <c r="S574" s="32"/>
      <c r="T574" s="32"/>
      <c r="U574" s="32"/>
      <c r="V574" s="32"/>
      <c r="W574" s="32"/>
      <c r="X574" s="32"/>
      <c r="Y574" s="32"/>
      <c r="Z574" s="32"/>
      <c r="AA574" s="32"/>
      <c r="AB574" s="32"/>
      <c r="AC574" s="32"/>
      <c r="AD574" s="32"/>
      <c r="AE574" s="32" t="s">
        <v>386</v>
      </c>
      <c r="AF574" s="32">
        <v>0</v>
      </c>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8"/>
      <c r="B575" s="177"/>
      <c r="C575" s="293"/>
      <c r="D575" s="294"/>
      <c r="E575" s="295"/>
      <c r="F575" s="296"/>
      <c r="G575" s="297"/>
      <c r="H575" s="194"/>
      <c r="I575" s="194"/>
      <c r="J575" s="194"/>
      <c r="K575" s="194"/>
      <c r="L575" s="194"/>
      <c r="M575" s="194"/>
      <c r="N575" s="195"/>
      <c r="O575" s="221"/>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312" t="s">
        <v>1195</v>
      </c>
      <c r="C576" s="313"/>
      <c r="D576" s="314"/>
      <c r="E576" s="315"/>
      <c r="F576" s="316"/>
      <c r="G576" s="317"/>
      <c r="H576" s="194"/>
      <c r="I576" s="194"/>
      <c r="J576" s="194"/>
      <c r="K576" s="194"/>
      <c r="L576" s="194"/>
      <c r="M576" s="194"/>
      <c r="N576" s="195"/>
      <c r="O576" s="221"/>
      <c r="P576" s="32"/>
      <c r="Q576" s="32"/>
      <c r="R576" s="32"/>
      <c r="S576" s="32"/>
      <c r="T576" s="32"/>
      <c r="U576" s="32"/>
      <c r="V576" s="32"/>
      <c r="W576" s="32"/>
      <c r="X576" s="32"/>
      <c r="Y576" s="32"/>
      <c r="Z576" s="32"/>
      <c r="AA576" s="32"/>
      <c r="AB576" s="32"/>
      <c r="AC576" s="32">
        <v>0</v>
      </c>
      <c r="AD576" s="32"/>
      <c r="AE576" s="32" t="s">
        <v>377</v>
      </c>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outlineLevel="1" x14ac:dyDescent="0.2">
      <c r="A577" s="218"/>
      <c r="B577" s="312" t="s">
        <v>1196</v>
      </c>
      <c r="C577" s="313"/>
      <c r="D577" s="314"/>
      <c r="E577" s="315"/>
      <c r="F577" s="316"/>
      <c r="G577" s="317"/>
      <c r="H577" s="194"/>
      <c r="I577" s="194"/>
      <c r="J577" s="194"/>
      <c r="K577" s="194"/>
      <c r="L577" s="194"/>
      <c r="M577" s="194"/>
      <c r="N577" s="195"/>
      <c r="O577" s="221"/>
      <c r="P577" s="32"/>
      <c r="Q577" s="32"/>
      <c r="R577" s="32"/>
      <c r="S577" s="32"/>
      <c r="T577" s="32"/>
      <c r="U577" s="32"/>
      <c r="V577" s="32"/>
      <c r="W577" s="32"/>
      <c r="X577" s="32"/>
      <c r="Y577" s="32"/>
      <c r="Z577" s="32"/>
      <c r="AA577" s="32"/>
      <c r="AB577" s="32"/>
      <c r="AC577" s="32">
        <v>1</v>
      </c>
      <c r="AD577" s="32"/>
      <c r="AE577" s="32" t="s">
        <v>377</v>
      </c>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row>
    <row r="578" spans="1:60" outlineLevel="1" x14ac:dyDescent="0.2">
      <c r="A578" s="217">
        <v>77</v>
      </c>
      <c r="B578" s="176" t="s">
        <v>1197</v>
      </c>
      <c r="C578" s="202" t="s">
        <v>1198</v>
      </c>
      <c r="D578" s="181" t="s">
        <v>560</v>
      </c>
      <c r="E578" s="186">
        <v>55</v>
      </c>
      <c r="F578" s="193"/>
      <c r="G578" s="194">
        <f>ROUND(E578*F578,2)</f>
        <v>0</v>
      </c>
      <c r="H578" s="194">
        <v>21</v>
      </c>
      <c r="I578" s="194">
        <f>G578*(1+H578/100)</f>
        <v>0</v>
      </c>
      <c r="J578" s="194">
        <v>5.8399999999999997E-3</v>
      </c>
      <c r="K578" s="194">
        <f>ROUND(E578*J578,2)</f>
        <v>0.32</v>
      </c>
      <c r="L578" s="194">
        <v>0</v>
      </c>
      <c r="M578" s="194">
        <f>ROUND(E578*L578,2)</f>
        <v>0</v>
      </c>
      <c r="N578" s="195" t="s">
        <v>1193</v>
      </c>
      <c r="O578" s="221" t="s">
        <v>281</v>
      </c>
      <c r="P578" s="32"/>
      <c r="Q578" s="32"/>
      <c r="R578" s="32"/>
      <c r="S578" s="32"/>
      <c r="T578" s="32"/>
      <c r="U578" s="32"/>
      <c r="V578" s="32"/>
      <c r="W578" s="32"/>
      <c r="X578" s="32"/>
      <c r="Y578" s="32"/>
      <c r="Z578" s="32"/>
      <c r="AA578" s="32"/>
      <c r="AB578" s="32"/>
      <c r="AC578" s="32"/>
      <c r="AD578" s="32"/>
      <c r="AE578" s="32" t="s">
        <v>786</v>
      </c>
      <c r="AF578" s="32"/>
      <c r="AG578" s="32"/>
      <c r="AH578" s="32"/>
      <c r="AI578" s="32"/>
      <c r="AJ578" s="32"/>
      <c r="AK578" s="32"/>
      <c r="AL578" s="32"/>
      <c r="AM578" s="32">
        <v>21</v>
      </c>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8"/>
      <c r="B579" s="177"/>
      <c r="C579" s="203" t="s">
        <v>1199</v>
      </c>
      <c r="D579" s="182"/>
      <c r="E579" s="187"/>
      <c r="F579" s="196"/>
      <c r="G579" s="196"/>
      <c r="H579" s="194"/>
      <c r="I579" s="194"/>
      <c r="J579" s="194"/>
      <c r="K579" s="194"/>
      <c r="L579" s="194"/>
      <c r="M579" s="194"/>
      <c r="N579" s="195"/>
      <c r="O579" s="221"/>
      <c r="P579" s="32"/>
      <c r="Q579" s="32"/>
      <c r="R579" s="32"/>
      <c r="S579" s="32"/>
      <c r="T579" s="32"/>
      <c r="U579" s="32"/>
      <c r="V579" s="32"/>
      <c r="W579" s="32"/>
      <c r="X579" s="32"/>
      <c r="Y579" s="32"/>
      <c r="Z579" s="32"/>
      <c r="AA579" s="32"/>
      <c r="AB579" s="32"/>
      <c r="AC579" s="32"/>
      <c r="AD579" s="32"/>
      <c r="AE579" s="32" t="s">
        <v>284</v>
      </c>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8"/>
      <c r="B580" s="177"/>
      <c r="C580" s="243" t="s">
        <v>1200</v>
      </c>
      <c r="D580" s="236"/>
      <c r="E580" s="239">
        <v>55</v>
      </c>
      <c r="F580" s="194"/>
      <c r="G580" s="194"/>
      <c r="H580" s="194"/>
      <c r="I580" s="194"/>
      <c r="J580" s="194"/>
      <c r="K580" s="194"/>
      <c r="L580" s="194"/>
      <c r="M580" s="194"/>
      <c r="N580" s="195"/>
      <c r="O580" s="221"/>
      <c r="P580" s="32"/>
      <c r="Q580" s="32"/>
      <c r="R580" s="32"/>
      <c r="S580" s="32"/>
      <c r="T580" s="32"/>
      <c r="U580" s="32"/>
      <c r="V580" s="32"/>
      <c r="W580" s="32"/>
      <c r="X580" s="32"/>
      <c r="Y580" s="32"/>
      <c r="Z580" s="32"/>
      <c r="AA580" s="32"/>
      <c r="AB580" s="32"/>
      <c r="AC580" s="32"/>
      <c r="AD580" s="32"/>
      <c r="AE580" s="32" t="s">
        <v>386</v>
      </c>
      <c r="AF580" s="32">
        <v>0</v>
      </c>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93"/>
      <c r="D581" s="294"/>
      <c r="E581" s="295"/>
      <c r="F581" s="296"/>
      <c r="G581" s="297"/>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8"/>
      <c r="B582" s="312" t="s">
        <v>1201</v>
      </c>
      <c r="C582" s="313"/>
      <c r="D582" s="314"/>
      <c r="E582" s="315"/>
      <c r="F582" s="316"/>
      <c r="G582" s="317"/>
      <c r="H582" s="194"/>
      <c r="I582" s="194"/>
      <c r="J582" s="194"/>
      <c r="K582" s="194"/>
      <c r="L582" s="194"/>
      <c r="M582" s="194"/>
      <c r="N582" s="195"/>
      <c r="O582" s="221"/>
      <c r="P582" s="32"/>
      <c r="Q582" s="32"/>
      <c r="R582" s="32"/>
      <c r="S582" s="32"/>
      <c r="T582" s="32"/>
      <c r="U582" s="32"/>
      <c r="V582" s="32"/>
      <c r="W582" s="32"/>
      <c r="X582" s="32"/>
      <c r="Y582" s="32"/>
      <c r="Z582" s="32"/>
      <c r="AA582" s="32"/>
      <c r="AB582" s="32"/>
      <c r="AC582" s="32">
        <v>0</v>
      </c>
      <c r="AD582" s="32"/>
      <c r="AE582" s="32" t="s">
        <v>377</v>
      </c>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312" t="s">
        <v>1202</v>
      </c>
      <c r="C583" s="313"/>
      <c r="D583" s="314"/>
      <c r="E583" s="315"/>
      <c r="F583" s="316"/>
      <c r="G583" s="317"/>
      <c r="H583" s="194"/>
      <c r="I583" s="194"/>
      <c r="J583" s="194"/>
      <c r="K583" s="194"/>
      <c r="L583" s="194"/>
      <c r="M583" s="194"/>
      <c r="N583" s="195"/>
      <c r="O583" s="221"/>
      <c r="P583" s="32"/>
      <c r="Q583" s="32"/>
      <c r="R583" s="32"/>
      <c r="S583" s="32"/>
      <c r="T583" s="32"/>
      <c r="U583" s="32"/>
      <c r="V583" s="32"/>
      <c r="W583" s="32"/>
      <c r="X583" s="32"/>
      <c r="Y583" s="32"/>
      <c r="Z583" s="32"/>
      <c r="AA583" s="32"/>
      <c r="AB583" s="32"/>
      <c r="AC583" s="32">
        <v>1</v>
      </c>
      <c r="AD583" s="32"/>
      <c r="AE583" s="32" t="s">
        <v>377</v>
      </c>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7">
        <v>78</v>
      </c>
      <c r="B584" s="176" t="s">
        <v>1203</v>
      </c>
      <c r="C584" s="202" t="s">
        <v>1204</v>
      </c>
      <c r="D584" s="181" t="s">
        <v>560</v>
      </c>
      <c r="E584" s="186">
        <v>35.700000000000003</v>
      </c>
      <c r="F584" s="193"/>
      <c r="G584" s="194">
        <f>ROUND(E584*F584,2)</f>
        <v>0</v>
      </c>
      <c r="H584" s="194">
        <v>21</v>
      </c>
      <c r="I584" s="194">
        <f>G584*(1+H584/100)</f>
        <v>0</v>
      </c>
      <c r="J584" s="194">
        <v>2.7899999999999999E-3</v>
      </c>
      <c r="K584" s="194">
        <f>ROUND(E584*J584,2)</f>
        <v>0.1</v>
      </c>
      <c r="L584" s="194">
        <v>0</v>
      </c>
      <c r="M584" s="194">
        <f>ROUND(E584*L584,2)</f>
        <v>0</v>
      </c>
      <c r="N584" s="195" t="s">
        <v>1193</v>
      </c>
      <c r="O584" s="221" t="s">
        <v>281</v>
      </c>
      <c r="P584" s="32"/>
      <c r="Q584" s="32"/>
      <c r="R584" s="32"/>
      <c r="S584" s="32"/>
      <c r="T584" s="32"/>
      <c r="U584" s="32"/>
      <c r="V584" s="32"/>
      <c r="W584" s="32"/>
      <c r="X584" s="32"/>
      <c r="Y584" s="32"/>
      <c r="Z584" s="32"/>
      <c r="AA584" s="32"/>
      <c r="AB584" s="32"/>
      <c r="AC584" s="32"/>
      <c r="AD584" s="32"/>
      <c r="AE584" s="32" t="s">
        <v>786</v>
      </c>
      <c r="AF584" s="32"/>
      <c r="AG584" s="32"/>
      <c r="AH584" s="32"/>
      <c r="AI584" s="32"/>
      <c r="AJ584" s="32"/>
      <c r="AK584" s="32"/>
      <c r="AL584" s="32"/>
      <c r="AM584" s="32">
        <v>21</v>
      </c>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43" t="s">
        <v>1205</v>
      </c>
      <c r="D585" s="236"/>
      <c r="E585" s="239">
        <v>35.700000000000003</v>
      </c>
      <c r="F585" s="194"/>
      <c r="G585" s="194"/>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t="s">
        <v>386</v>
      </c>
      <c r="AF585" s="32">
        <v>0</v>
      </c>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8"/>
      <c r="B586" s="177"/>
      <c r="C586" s="293"/>
      <c r="D586" s="294"/>
      <c r="E586" s="295"/>
      <c r="F586" s="296"/>
      <c r="G586" s="297"/>
      <c r="H586" s="194"/>
      <c r="I586" s="194"/>
      <c r="J586" s="194"/>
      <c r="K586" s="194"/>
      <c r="L586" s="194"/>
      <c r="M586" s="194"/>
      <c r="N586" s="195"/>
      <c r="O586" s="221"/>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312" t="s">
        <v>1206</v>
      </c>
      <c r="C587" s="313"/>
      <c r="D587" s="314"/>
      <c r="E587" s="315"/>
      <c r="F587" s="316"/>
      <c r="G587" s="317"/>
      <c r="H587" s="194"/>
      <c r="I587" s="194"/>
      <c r="J587" s="194"/>
      <c r="K587" s="194"/>
      <c r="L587" s="194"/>
      <c r="M587" s="194"/>
      <c r="N587" s="195"/>
      <c r="O587" s="221"/>
      <c r="P587" s="32"/>
      <c r="Q587" s="32"/>
      <c r="R587" s="32"/>
      <c r="S587" s="32"/>
      <c r="T587" s="32"/>
      <c r="U587" s="32"/>
      <c r="V587" s="32"/>
      <c r="W587" s="32"/>
      <c r="X587" s="32"/>
      <c r="Y587" s="32"/>
      <c r="Z587" s="32"/>
      <c r="AA587" s="32"/>
      <c r="AB587" s="32"/>
      <c r="AC587" s="32">
        <v>0</v>
      </c>
      <c r="AD587" s="32"/>
      <c r="AE587" s="32" t="s">
        <v>377</v>
      </c>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8"/>
      <c r="B588" s="312" t="s">
        <v>1207</v>
      </c>
      <c r="C588" s="313"/>
      <c r="D588" s="314"/>
      <c r="E588" s="315"/>
      <c r="F588" s="316"/>
      <c r="G588" s="317"/>
      <c r="H588" s="194"/>
      <c r="I588" s="194"/>
      <c r="J588" s="194"/>
      <c r="K588" s="194"/>
      <c r="L588" s="194"/>
      <c r="M588" s="194"/>
      <c r="N588" s="195"/>
      <c r="O588" s="221"/>
      <c r="P588" s="32"/>
      <c r="Q588" s="32"/>
      <c r="R588" s="32"/>
      <c r="S588" s="32"/>
      <c r="T588" s="32"/>
      <c r="U588" s="32"/>
      <c r="V588" s="32"/>
      <c r="W588" s="32"/>
      <c r="X588" s="32"/>
      <c r="Y588" s="32"/>
      <c r="Z588" s="32"/>
      <c r="AA588" s="32"/>
      <c r="AB588" s="32"/>
      <c r="AC588" s="32"/>
      <c r="AD588" s="32"/>
      <c r="AE588" s="32" t="s">
        <v>379</v>
      </c>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312" t="s">
        <v>1208</v>
      </c>
      <c r="C589" s="313"/>
      <c r="D589" s="314"/>
      <c r="E589" s="315"/>
      <c r="F589" s="316"/>
      <c r="G589" s="317"/>
      <c r="H589" s="194"/>
      <c r="I589" s="194"/>
      <c r="J589" s="194"/>
      <c r="K589" s="194"/>
      <c r="L589" s="194"/>
      <c r="M589" s="194"/>
      <c r="N589" s="195"/>
      <c r="O589" s="221"/>
      <c r="P589" s="32"/>
      <c r="Q589" s="32"/>
      <c r="R589" s="32"/>
      <c r="S589" s="32"/>
      <c r="T589" s="32"/>
      <c r="U589" s="32"/>
      <c r="V589" s="32"/>
      <c r="W589" s="32"/>
      <c r="X589" s="32"/>
      <c r="Y589" s="32"/>
      <c r="Z589" s="32"/>
      <c r="AA589" s="32"/>
      <c r="AB589" s="32"/>
      <c r="AC589" s="32">
        <v>1</v>
      </c>
      <c r="AD589" s="32"/>
      <c r="AE589" s="32" t="s">
        <v>377</v>
      </c>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7">
        <v>79</v>
      </c>
      <c r="B590" s="176" t="s">
        <v>1209</v>
      </c>
      <c r="C590" s="202" t="s">
        <v>1210</v>
      </c>
      <c r="D590" s="181" t="s">
        <v>560</v>
      </c>
      <c r="E590" s="186">
        <v>42</v>
      </c>
      <c r="F590" s="193"/>
      <c r="G590" s="194">
        <f>ROUND(E590*F590,2)</f>
        <v>0</v>
      </c>
      <c r="H590" s="194">
        <v>21</v>
      </c>
      <c r="I590" s="194">
        <f>G590*(1+H590/100)</f>
        <v>0</v>
      </c>
      <c r="J590" s="194">
        <v>1.58E-3</v>
      </c>
      <c r="K590" s="194">
        <f>ROUND(E590*J590,2)</f>
        <v>7.0000000000000007E-2</v>
      </c>
      <c r="L590" s="194">
        <v>0</v>
      </c>
      <c r="M590" s="194">
        <f>ROUND(E590*L590,2)</f>
        <v>0</v>
      </c>
      <c r="N590" s="195" t="s">
        <v>1193</v>
      </c>
      <c r="O590" s="221" t="s">
        <v>281</v>
      </c>
      <c r="P590" s="32"/>
      <c r="Q590" s="32"/>
      <c r="R590" s="32"/>
      <c r="S590" s="32"/>
      <c r="T590" s="32"/>
      <c r="U590" s="32"/>
      <c r="V590" s="32"/>
      <c r="W590" s="32"/>
      <c r="X590" s="32"/>
      <c r="Y590" s="32"/>
      <c r="Z590" s="32"/>
      <c r="AA590" s="32"/>
      <c r="AB590" s="32"/>
      <c r="AC590" s="32"/>
      <c r="AD590" s="32"/>
      <c r="AE590" s="32" t="s">
        <v>786</v>
      </c>
      <c r="AF590" s="32"/>
      <c r="AG590" s="32"/>
      <c r="AH590" s="32"/>
      <c r="AI590" s="32"/>
      <c r="AJ590" s="32"/>
      <c r="AK590" s="32"/>
      <c r="AL590" s="32"/>
      <c r="AM590" s="32">
        <v>21</v>
      </c>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03" t="s">
        <v>1211</v>
      </c>
      <c r="D591" s="182"/>
      <c r="E591" s="187"/>
      <c r="F591" s="196"/>
      <c r="G591" s="196"/>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t="s">
        <v>284</v>
      </c>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8"/>
      <c r="B592" s="177"/>
      <c r="C592" s="243" t="s">
        <v>1212</v>
      </c>
      <c r="D592" s="236"/>
      <c r="E592" s="239">
        <v>42</v>
      </c>
      <c r="F592" s="194"/>
      <c r="G592" s="194"/>
      <c r="H592" s="194"/>
      <c r="I592" s="194"/>
      <c r="J592" s="194"/>
      <c r="K592" s="194"/>
      <c r="L592" s="194"/>
      <c r="M592" s="194"/>
      <c r="N592" s="195"/>
      <c r="O592" s="221"/>
      <c r="P592" s="32"/>
      <c r="Q592" s="32"/>
      <c r="R592" s="32"/>
      <c r="S592" s="32"/>
      <c r="T592" s="32"/>
      <c r="U592" s="32"/>
      <c r="V592" s="32"/>
      <c r="W592" s="32"/>
      <c r="X592" s="32"/>
      <c r="Y592" s="32"/>
      <c r="Z592" s="32"/>
      <c r="AA592" s="32"/>
      <c r="AB592" s="32"/>
      <c r="AC592" s="32"/>
      <c r="AD592" s="32"/>
      <c r="AE592" s="32" t="s">
        <v>386</v>
      </c>
      <c r="AF592" s="32">
        <v>0</v>
      </c>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93"/>
      <c r="D593" s="294"/>
      <c r="E593" s="295"/>
      <c r="F593" s="296"/>
      <c r="G593" s="297"/>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312" t="s">
        <v>1213</v>
      </c>
      <c r="C594" s="313"/>
      <c r="D594" s="314"/>
      <c r="E594" s="315"/>
      <c r="F594" s="316"/>
      <c r="G594" s="317"/>
      <c r="H594" s="194"/>
      <c r="I594" s="194"/>
      <c r="J594" s="194"/>
      <c r="K594" s="194"/>
      <c r="L594" s="194"/>
      <c r="M594" s="194"/>
      <c r="N594" s="195"/>
      <c r="O594" s="221"/>
      <c r="P594" s="32"/>
      <c r="Q594" s="32"/>
      <c r="R594" s="32"/>
      <c r="S594" s="32"/>
      <c r="T594" s="32"/>
      <c r="U594" s="32"/>
      <c r="V594" s="32"/>
      <c r="W594" s="32"/>
      <c r="X594" s="32"/>
      <c r="Y594" s="32"/>
      <c r="Z594" s="32"/>
      <c r="AA594" s="32"/>
      <c r="AB594" s="32"/>
      <c r="AC594" s="32">
        <v>0</v>
      </c>
      <c r="AD594" s="32"/>
      <c r="AE594" s="32" t="s">
        <v>377</v>
      </c>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8"/>
      <c r="B595" s="312" t="s">
        <v>1214</v>
      </c>
      <c r="C595" s="313"/>
      <c r="D595" s="314"/>
      <c r="E595" s="315"/>
      <c r="F595" s="316"/>
      <c r="G595" s="317"/>
      <c r="H595" s="194"/>
      <c r="I595" s="194"/>
      <c r="J595" s="194"/>
      <c r="K595" s="194"/>
      <c r="L595" s="194"/>
      <c r="M595" s="194"/>
      <c r="N595" s="195"/>
      <c r="O595" s="221"/>
      <c r="P595" s="32"/>
      <c r="Q595" s="32"/>
      <c r="R595" s="32"/>
      <c r="S595" s="32"/>
      <c r="T595" s="32"/>
      <c r="U595" s="32"/>
      <c r="V595" s="32"/>
      <c r="W595" s="32"/>
      <c r="X595" s="32"/>
      <c r="Y595" s="32"/>
      <c r="Z595" s="32"/>
      <c r="AA595" s="32"/>
      <c r="AB595" s="32"/>
      <c r="AC595" s="32">
        <v>1</v>
      </c>
      <c r="AD595" s="32"/>
      <c r="AE595" s="32" t="s">
        <v>377</v>
      </c>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7">
        <v>80</v>
      </c>
      <c r="B596" s="176" t="s">
        <v>1215</v>
      </c>
      <c r="C596" s="202" t="s">
        <v>1216</v>
      </c>
      <c r="D596" s="181" t="s">
        <v>560</v>
      </c>
      <c r="E596" s="186">
        <v>9</v>
      </c>
      <c r="F596" s="193"/>
      <c r="G596" s="194">
        <f>ROUND(E596*F596,2)</f>
        <v>0</v>
      </c>
      <c r="H596" s="194">
        <v>21</v>
      </c>
      <c r="I596" s="194">
        <f>G596*(1+H596/100)</f>
        <v>0</v>
      </c>
      <c r="J596" s="194">
        <v>1.58E-3</v>
      </c>
      <c r="K596" s="194">
        <f>ROUND(E596*J596,2)</f>
        <v>0.01</v>
      </c>
      <c r="L596" s="194">
        <v>0</v>
      </c>
      <c r="M596" s="194">
        <f>ROUND(E596*L596,2)</f>
        <v>0</v>
      </c>
      <c r="N596" s="195" t="s">
        <v>1193</v>
      </c>
      <c r="O596" s="221" t="s">
        <v>281</v>
      </c>
      <c r="P596" s="32"/>
      <c r="Q596" s="32"/>
      <c r="R596" s="32"/>
      <c r="S596" s="32"/>
      <c r="T596" s="32"/>
      <c r="U596" s="32"/>
      <c r="V596" s="32"/>
      <c r="W596" s="32"/>
      <c r="X596" s="32"/>
      <c r="Y596" s="32"/>
      <c r="Z596" s="32"/>
      <c r="AA596" s="32"/>
      <c r="AB596" s="32"/>
      <c r="AC596" s="32"/>
      <c r="AD596" s="32"/>
      <c r="AE596" s="32" t="s">
        <v>786</v>
      </c>
      <c r="AF596" s="32"/>
      <c r="AG596" s="32"/>
      <c r="AH596" s="32"/>
      <c r="AI596" s="32"/>
      <c r="AJ596" s="32"/>
      <c r="AK596" s="32"/>
      <c r="AL596" s="32"/>
      <c r="AM596" s="32">
        <v>21</v>
      </c>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177"/>
      <c r="C597" s="203" t="s">
        <v>1211</v>
      </c>
      <c r="D597" s="182"/>
      <c r="E597" s="187"/>
      <c r="F597" s="196"/>
      <c r="G597" s="196"/>
      <c r="H597" s="194"/>
      <c r="I597" s="194"/>
      <c r="J597" s="194"/>
      <c r="K597" s="194"/>
      <c r="L597" s="194"/>
      <c r="M597" s="194"/>
      <c r="N597" s="195"/>
      <c r="O597" s="221"/>
      <c r="P597" s="32"/>
      <c r="Q597" s="32"/>
      <c r="R597" s="32"/>
      <c r="S597" s="32"/>
      <c r="T597" s="32"/>
      <c r="U597" s="32"/>
      <c r="V597" s="32"/>
      <c r="W597" s="32"/>
      <c r="X597" s="32"/>
      <c r="Y597" s="32"/>
      <c r="Z597" s="32"/>
      <c r="AA597" s="32"/>
      <c r="AB597" s="32"/>
      <c r="AC597" s="32"/>
      <c r="AD597" s="32"/>
      <c r="AE597" s="32" t="s">
        <v>284</v>
      </c>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8"/>
      <c r="B598" s="177"/>
      <c r="C598" s="243" t="s">
        <v>1217</v>
      </c>
      <c r="D598" s="236"/>
      <c r="E598" s="239">
        <v>9</v>
      </c>
      <c r="F598" s="194"/>
      <c r="G598" s="194"/>
      <c r="H598" s="194"/>
      <c r="I598" s="194"/>
      <c r="J598" s="194"/>
      <c r="K598" s="194"/>
      <c r="L598" s="194"/>
      <c r="M598" s="194"/>
      <c r="N598" s="195"/>
      <c r="O598" s="221"/>
      <c r="P598" s="32"/>
      <c r="Q598" s="32"/>
      <c r="R598" s="32"/>
      <c r="S598" s="32"/>
      <c r="T598" s="32"/>
      <c r="U598" s="32"/>
      <c r="V598" s="32"/>
      <c r="W598" s="32"/>
      <c r="X598" s="32"/>
      <c r="Y598" s="32"/>
      <c r="Z598" s="32"/>
      <c r="AA598" s="32"/>
      <c r="AB598" s="32"/>
      <c r="AC598" s="32"/>
      <c r="AD598" s="32"/>
      <c r="AE598" s="32" t="s">
        <v>386</v>
      </c>
      <c r="AF598" s="32">
        <v>0</v>
      </c>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93"/>
      <c r="D599" s="294"/>
      <c r="E599" s="295"/>
      <c r="F599" s="296"/>
      <c r="G599" s="297"/>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outlineLevel="1" x14ac:dyDescent="0.2">
      <c r="A600" s="218"/>
      <c r="B600" s="312" t="s">
        <v>1213</v>
      </c>
      <c r="C600" s="313"/>
      <c r="D600" s="314"/>
      <c r="E600" s="315"/>
      <c r="F600" s="316"/>
      <c r="G600" s="317"/>
      <c r="H600" s="194"/>
      <c r="I600" s="194"/>
      <c r="J600" s="194"/>
      <c r="K600" s="194"/>
      <c r="L600" s="194"/>
      <c r="M600" s="194"/>
      <c r="N600" s="195"/>
      <c r="O600" s="221"/>
      <c r="P600" s="32"/>
      <c r="Q600" s="32"/>
      <c r="R600" s="32"/>
      <c r="S600" s="32"/>
      <c r="T600" s="32"/>
      <c r="U600" s="32"/>
      <c r="V600" s="32"/>
      <c r="W600" s="32"/>
      <c r="X600" s="32"/>
      <c r="Y600" s="32"/>
      <c r="Z600" s="32"/>
      <c r="AA600" s="32"/>
      <c r="AB600" s="32"/>
      <c r="AC600" s="32">
        <v>0</v>
      </c>
      <c r="AD600" s="32"/>
      <c r="AE600" s="32" t="s">
        <v>377</v>
      </c>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312" t="s">
        <v>1214</v>
      </c>
      <c r="C601" s="313"/>
      <c r="D601" s="314"/>
      <c r="E601" s="315"/>
      <c r="F601" s="316"/>
      <c r="G601" s="317"/>
      <c r="H601" s="194"/>
      <c r="I601" s="194"/>
      <c r="J601" s="194"/>
      <c r="K601" s="194"/>
      <c r="L601" s="194"/>
      <c r="M601" s="194"/>
      <c r="N601" s="195"/>
      <c r="O601" s="221"/>
      <c r="P601" s="32"/>
      <c r="Q601" s="32"/>
      <c r="R601" s="32"/>
      <c r="S601" s="32"/>
      <c r="T601" s="32"/>
      <c r="U601" s="32"/>
      <c r="V601" s="32"/>
      <c r="W601" s="32"/>
      <c r="X601" s="32"/>
      <c r="Y601" s="32"/>
      <c r="Z601" s="32"/>
      <c r="AA601" s="32"/>
      <c r="AB601" s="32"/>
      <c r="AC601" s="32">
        <v>1</v>
      </c>
      <c r="AD601" s="32"/>
      <c r="AE601" s="32" t="s">
        <v>377</v>
      </c>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7">
        <v>81</v>
      </c>
      <c r="B602" s="176" t="s">
        <v>1218</v>
      </c>
      <c r="C602" s="202" t="s">
        <v>1219</v>
      </c>
      <c r="D602" s="181" t="s">
        <v>560</v>
      </c>
      <c r="E602" s="186">
        <v>242.88</v>
      </c>
      <c r="F602" s="193"/>
      <c r="G602" s="194">
        <f>ROUND(E602*F602,2)</f>
        <v>0</v>
      </c>
      <c r="H602" s="194">
        <v>21</v>
      </c>
      <c r="I602" s="194">
        <f>G602*(1+H602/100)</f>
        <v>0</v>
      </c>
      <c r="J602" s="194">
        <v>1.58E-3</v>
      </c>
      <c r="K602" s="194">
        <f>ROUND(E602*J602,2)</f>
        <v>0.38</v>
      </c>
      <c r="L602" s="194">
        <v>0</v>
      </c>
      <c r="M602" s="194">
        <f>ROUND(E602*L602,2)</f>
        <v>0</v>
      </c>
      <c r="N602" s="195" t="s">
        <v>1193</v>
      </c>
      <c r="O602" s="221" t="s">
        <v>281</v>
      </c>
      <c r="P602" s="32"/>
      <c r="Q602" s="32"/>
      <c r="R602" s="32"/>
      <c r="S602" s="32"/>
      <c r="T602" s="32"/>
      <c r="U602" s="32"/>
      <c r="V602" s="32"/>
      <c r="W602" s="32"/>
      <c r="X602" s="32"/>
      <c r="Y602" s="32"/>
      <c r="Z602" s="32"/>
      <c r="AA602" s="32"/>
      <c r="AB602" s="32"/>
      <c r="AC602" s="32"/>
      <c r="AD602" s="32"/>
      <c r="AE602" s="32" t="s">
        <v>786</v>
      </c>
      <c r="AF602" s="32"/>
      <c r="AG602" s="32"/>
      <c r="AH602" s="32"/>
      <c r="AI602" s="32"/>
      <c r="AJ602" s="32"/>
      <c r="AK602" s="32"/>
      <c r="AL602" s="32"/>
      <c r="AM602" s="32">
        <v>21</v>
      </c>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8"/>
      <c r="B603" s="177"/>
      <c r="C603" s="203" t="s">
        <v>1211</v>
      </c>
      <c r="D603" s="182"/>
      <c r="E603" s="187"/>
      <c r="F603" s="196"/>
      <c r="G603" s="196"/>
      <c r="H603" s="194"/>
      <c r="I603" s="194"/>
      <c r="J603" s="194"/>
      <c r="K603" s="194"/>
      <c r="L603" s="194"/>
      <c r="M603" s="194"/>
      <c r="N603" s="195"/>
      <c r="O603" s="221"/>
      <c r="P603" s="32"/>
      <c r="Q603" s="32"/>
      <c r="R603" s="32"/>
      <c r="S603" s="32"/>
      <c r="T603" s="32"/>
      <c r="U603" s="32"/>
      <c r="V603" s="32"/>
      <c r="W603" s="32"/>
      <c r="X603" s="32"/>
      <c r="Y603" s="32"/>
      <c r="Z603" s="32"/>
      <c r="AA603" s="32"/>
      <c r="AB603" s="32"/>
      <c r="AC603" s="32"/>
      <c r="AD603" s="32"/>
      <c r="AE603" s="32" t="s">
        <v>284</v>
      </c>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43" t="s">
        <v>1220</v>
      </c>
      <c r="D604" s="236"/>
      <c r="E604" s="239">
        <v>242.88</v>
      </c>
      <c r="F604" s="194"/>
      <c r="G604" s="194"/>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t="s">
        <v>386</v>
      </c>
      <c r="AF604" s="32">
        <v>0</v>
      </c>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8"/>
      <c r="B605" s="177"/>
      <c r="C605" s="293"/>
      <c r="D605" s="294"/>
      <c r="E605" s="295"/>
      <c r="F605" s="296"/>
      <c r="G605" s="297"/>
      <c r="H605" s="194"/>
      <c r="I605" s="194"/>
      <c r="J605" s="194"/>
      <c r="K605" s="194"/>
      <c r="L605" s="194"/>
      <c r="M605" s="194"/>
      <c r="N605" s="195"/>
      <c r="O605" s="221"/>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312" t="s">
        <v>1221</v>
      </c>
      <c r="C606" s="313"/>
      <c r="D606" s="314"/>
      <c r="E606" s="315"/>
      <c r="F606" s="316"/>
      <c r="G606" s="317"/>
      <c r="H606" s="194"/>
      <c r="I606" s="194"/>
      <c r="J606" s="194"/>
      <c r="K606" s="194"/>
      <c r="L606" s="194"/>
      <c r="M606" s="194"/>
      <c r="N606" s="195"/>
      <c r="O606" s="221"/>
      <c r="P606" s="32"/>
      <c r="Q606" s="32"/>
      <c r="R606" s="32"/>
      <c r="S606" s="32"/>
      <c r="T606" s="32"/>
      <c r="U606" s="32"/>
      <c r="V606" s="32"/>
      <c r="W606" s="32"/>
      <c r="X606" s="32"/>
      <c r="Y606" s="32"/>
      <c r="Z606" s="32"/>
      <c r="AA606" s="32"/>
      <c r="AB606" s="32"/>
      <c r="AC606" s="32">
        <v>0</v>
      </c>
      <c r="AD606" s="32"/>
      <c r="AE606" s="32" t="s">
        <v>377</v>
      </c>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8"/>
      <c r="B607" s="312" t="s">
        <v>1222</v>
      </c>
      <c r="C607" s="313"/>
      <c r="D607" s="314"/>
      <c r="E607" s="315"/>
      <c r="F607" s="316"/>
      <c r="G607" s="317"/>
      <c r="H607" s="194"/>
      <c r="I607" s="194"/>
      <c r="J607" s="194"/>
      <c r="K607" s="194"/>
      <c r="L607" s="194"/>
      <c r="M607" s="194"/>
      <c r="N607" s="195"/>
      <c r="O607" s="221"/>
      <c r="P607" s="32"/>
      <c r="Q607" s="32"/>
      <c r="R607" s="32"/>
      <c r="S607" s="32"/>
      <c r="T607" s="32"/>
      <c r="U607" s="32"/>
      <c r="V607" s="32"/>
      <c r="W607" s="32"/>
      <c r="X607" s="32"/>
      <c r="Y607" s="32"/>
      <c r="Z607" s="32"/>
      <c r="AA607" s="32"/>
      <c r="AB607" s="32"/>
      <c r="AC607" s="32">
        <v>1</v>
      </c>
      <c r="AD607" s="32"/>
      <c r="AE607" s="32" t="s">
        <v>377</v>
      </c>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7">
        <v>82</v>
      </c>
      <c r="B608" s="176" t="s">
        <v>1223</v>
      </c>
      <c r="C608" s="202" t="s">
        <v>1224</v>
      </c>
      <c r="D608" s="181" t="s">
        <v>498</v>
      </c>
      <c r="E608" s="186">
        <v>5</v>
      </c>
      <c r="F608" s="193"/>
      <c r="G608" s="194">
        <f>ROUND(E608*F608,2)</f>
        <v>0</v>
      </c>
      <c r="H608" s="194">
        <v>21</v>
      </c>
      <c r="I608" s="194">
        <f>G608*(1+H608/100)</f>
        <v>0</v>
      </c>
      <c r="J608" s="194">
        <v>0</v>
      </c>
      <c r="K608" s="194">
        <f>ROUND(E608*J608,2)</f>
        <v>0</v>
      </c>
      <c r="L608" s="194">
        <v>0</v>
      </c>
      <c r="M608" s="194">
        <f>ROUND(E608*L608,2)</f>
        <v>0</v>
      </c>
      <c r="N608" s="195" t="s">
        <v>1193</v>
      </c>
      <c r="O608" s="221" t="s">
        <v>780</v>
      </c>
      <c r="P608" s="32"/>
      <c r="Q608" s="32"/>
      <c r="R608" s="32"/>
      <c r="S608" s="32"/>
      <c r="T608" s="32"/>
      <c r="U608" s="32"/>
      <c r="V608" s="32"/>
      <c r="W608" s="32"/>
      <c r="X608" s="32"/>
      <c r="Y608" s="32"/>
      <c r="Z608" s="32"/>
      <c r="AA608" s="32"/>
      <c r="AB608" s="32"/>
      <c r="AC608" s="32"/>
      <c r="AD608" s="32"/>
      <c r="AE608" s="32" t="s">
        <v>397</v>
      </c>
      <c r="AF608" s="32"/>
      <c r="AG608" s="32"/>
      <c r="AH608" s="32"/>
      <c r="AI608" s="32"/>
      <c r="AJ608" s="32"/>
      <c r="AK608" s="32"/>
      <c r="AL608" s="32"/>
      <c r="AM608" s="32">
        <v>21</v>
      </c>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8"/>
      <c r="B609" s="177"/>
      <c r="C609" s="243" t="s">
        <v>1225</v>
      </c>
      <c r="D609" s="236"/>
      <c r="E609" s="239">
        <v>5</v>
      </c>
      <c r="F609" s="194"/>
      <c r="G609" s="194"/>
      <c r="H609" s="194"/>
      <c r="I609" s="194"/>
      <c r="J609" s="194"/>
      <c r="K609" s="194"/>
      <c r="L609" s="194"/>
      <c r="M609" s="194"/>
      <c r="N609" s="195"/>
      <c r="O609" s="221"/>
      <c r="P609" s="32"/>
      <c r="Q609" s="32"/>
      <c r="R609" s="32"/>
      <c r="S609" s="32"/>
      <c r="T609" s="32"/>
      <c r="U609" s="32"/>
      <c r="V609" s="32"/>
      <c r="W609" s="32"/>
      <c r="X609" s="32"/>
      <c r="Y609" s="32"/>
      <c r="Z609" s="32"/>
      <c r="AA609" s="32"/>
      <c r="AB609" s="32"/>
      <c r="AC609" s="32"/>
      <c r="AD609" s="32"/>
      <c r="AE609" s="32" t="s">
        <v>386</v>
      </c>
      <c r="AF609" s="32">
        <v>0</v>
      </c>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93"/>
      <c r="D610" s="294"/>
      <c r="E610" s="295"/>
      <c r="F610" s="296"/>
      <c r="G610" s="297"/>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7">
        <v>83</v>
      </c>
      <c r="B611" s="176" t="s">
        <v>1226</v>
      </c>
      <c r="C611" s="202" t="s">
        <v>1227</v>
      </c>
      <c r="D611" s="181" t="s">
        <v>560</v>
      </c>
      <c r="E611" s="186">
        <v>122.30018</v>
      </c>
      <c r="F611" s="193"/>
      <c r="G611" s="194">
        <f>ROUND(E611*F611,2)</f>
        <v>0</v>
      </c>
      <c r="H611" s="194">
        <v>21</v>
      </c>
      <c r="I611" s="194">
        <f>G611*(1+H611/100)</f>
        <v>0</v>
      </c>
      <c r="J611" s="194">
        <v>1.58E-3</v>
      </c>
      <c r="K611" s="194">
        <f>ROUND(E611*J611,2)</f>
        <v>0.19</v>
      </c>
      <c r="L611" s="194">
        <v>0</v>
      </c>
      <c r="M611" s="194">
        <f>ROUND(E611*L611,2)</f>
        <v>0</v>
      </c>
      <c r="N611" s="195"/>
      <c r="O611" s="221" t="s">
        <v>295</v>
      </c>
      <c r="P611" s="32"/>
      <c r="Q611" s="32"/>
      <c r="R611" s="32"/>
      <c r="S611" s="32"/>
      <c r="T611" s="32"/>
      <c r="U611" s="32"/>
      <c r="V611" s="32"/>
      <c r="W611" s="32"/>
      <c r="X611" s="32"/>
      <c r="Y611" s="32"/>
      <c r="Z611" s="32"/>
      <c r="AA611" s="32"/>
      <c r="AB611" s="32"/>
      <c r="AC611" s="32"/>
      <c r="AD611" s="32"/>
      <c r="AE611" s="32" t="s">
        <v>480</v>
      </c>
      <c r="AF611" s="32"/>
      <c r="AG611" s="32"/>
      <c r="AH611" s="32"/>
      <c r="AI611" s="32"/>
      <c r="AJ611" s="32"/>
      <c r="AK611" s="32"/>
      <c r="AL611" s="32"/>
      <c r="AM611" s="32">
        <v>21</v>
      </c>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03" t="s">
        <v>1211</v>
      </c>
      <c r="D612" s="182"/>
      <c r="E612" s="187"/>
      <c r="F612" s="196"/>
      <c r="G612" s="196"/>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t="s">
        <v>284</v>
      </c>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8"/>
      <c r="B613" s="177"/>
      <c r="C613" s="243" t="s">
        <v>1228</v>
      </c>
      <c r="D613" s="236"/>
      <c r="E613" s="239">
        <v>16.008299999999998</v>
      </c>
      <c r="F613" s="194"/>
      <c r="G613" s="194"/>
      <c r="H613" s="194"/>
      <c r="I613" s="194"/>
      <c r="J613" s="194"/>
      <c r="K613" s="194"/>
      <c r="L613" s="194"/>
      <c r="M613" s="194"/>
      <c r="N613" s="195"/>
      <c r="O613" s="221"/>
      <c r="P613" s="32"/>
      <c r="Q613" s="32"/>
      <c r="R613" s="32"/>
      <c r="S613" s="32"/>
      <c r="T613" s="32"/>
      <c r="U613" s="32"/>
      <c r="V613" s="32"/>
      <c r="W613" s="32"/>
      <c r="X613" s="32"/>
      <c r="Y613" s="32"/>
      <c r="Z613" s="32"/>
      <c r="AA613" s="32"/>
      <c r="AB613" s="32"/>
      <c r="AC613" s="32"/>
      <c r="AD613" s="32"/>
      <c r="AE613" s="32" t="s">
        <v>386</v>
      </c>
      <c r="AF613" s="32">
        <v>0</v>
      </c>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43" t="s">
        <v>1229</v>
      </c>
      <c r="D614" s="236"/>
      <c r="E614" s="239">
        <v>104.19552</v>
      </c>
      <c r="F614" s="194"/>
      <c r="G614" s="194"/>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t="s">
        <v>386</v>
      </c>
      <c r="AF614" s="32">
        <v>0</v>
      </c>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8"/>
      <c r="B615" s="177"/>
      <c r="C615" s="243" t="s">
        <v>1230</v>
      </c>
      <c r="D615" s="236"/>
      <c r="E615" s="239">
        <v>1.4850000000000001</v>
      </c>
      <c r="F615" s="194"/>
      <c r="G615" s="194"/>
      <c r="H615" s="194"/>
      <c r="I615" s="194"/>
      <c r="J615" s="194"/>
      <c r="K615" s="194"/>
      <c r="L615" s="194"/>
      <c r="M615" s="194"/>
      <c r="N615" s="195"/>
      <c r="O615" s="221"/>
      <c r="P615" s="32"/>
      <c r="Q615" s="32"/>
      <c r="R615" s="32"/>
      <c r="S615" s="32"/>
      <c r="T615" s="32"/>
      <c r="U615" s="32"/>
      <c r="V615" s="32"/>
      <c r="W615" s="32"/>
      <c r="X615" s="32"/>
      <c r="Y615" s="32"/>
      <c r="Z615" s="32"/>
      <c r="AA615" s="32"/>
      <c r="AB615" s="32"/>
      <c r="AC615" s="32"/>
      <c r="AD615" s="32"/>
      <c r="AE615" s="32" t="s">
        <v>386</v>
      </c>
      <c r="AF615" s="32">
        <v>0</v>
      </c>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43" t="s">
        <v>1231</v>
      </c>
      <c r="D616" s="236"/>
      <c r="E616" s="239">
        <v>0.61136000000000001</v>
      </c>
      <c r="F616" s="194"/>
      <c r="G616" s="194"/>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t="s">
        <v>386</v>
      </c>
      <c r="AF616" s="32">
        <v>0</v>
      </c>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8"/>
      <c r="B617" s="177"/>
      <c r="C617" s="293"/>
      <c r="D617" s="294"/>
      <c r="E617" s="295"/>
      <c r="F617" s="296"/>
      <c r="G617" s="297"/>
      <c r="H617" s="194"/>
      <c r="I617" s="194"/>
      <c r="J617" s="194"/>
      <c r="K617" s="194"/>
      <c r="L617" s="194"/>
      <c r="M617" s="194"/>
      <c r="N617" s="195"/>
      <c r="O617" s="221"/>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312" t="s">
        <v>1232</v>
      </c>
      <c r="C618" s="313"/>
      <c r="D618" s="314"/>
      <c r="E618" s="315"/>
      <c r="F618" s="316"/>
      <c r="G618" s="317"/>
      <c r="H618" s="194"/>
      <c r="I618" s="194"/>
      <c r="J618" s="194"/>
      <c r="K618" s="194"/>
      <c r="L618" s="194"/>
      <c r="M618" s="194"/>
      <c r="N618" s="195"/>
      <c r="O618" s="221"/>
      <c r="P618" s="32"/>
      <c r="Q618" s="32"/>
      <c r="R618" s="32"/>
      <c r="S618" s="32"/>
      <c r="T618" s="32"/>
      <c r="U618" s="32"/>
      <c r="V618" s="32"/>
      <c r="W618" s="32"/>
      <c r="X618" s="32"/>
      <c r="Y618" s="32"/>
      <c r="Z618" s="32"/>
      <c r="AA618" s="32"/>
      <c r="AB618" s="32"/>
      <c r="AC618" s="32">
        <v>0</v>
      </c>
      <c r="AD618" s="32"/>
      <c r="AE618" s="32" t="s">
        <v>377</v>
      </c>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8"/>
      <c r="B619" s="312" t="s">
        <v>820</v>
      </c>
      <c r="C619" s="313"/>
      <c r="D619" s="314"/>
      <c r="E619" s="315"/>
      <c r="F619" s="316"/>
      <c r="G619" s="317"/>
      <c r="H619" s="194"/>
      <c r="I619" s="194"/>
      <c r="J619" s="194"/>
      <c r="K619" s="194"/>
      <c r="L619" s="194"/>
      <c r="M619" s="194"/>
      <c r="N619" s="195"/>
      <c r="O619" s="221"/>
      <c r="P619" s="32"/>
      <c r="Q619" s="32"/>
      <c r="R619" s="32"/>
      <c r="S619" s="32"/>
      <c r="T619" s="32"/>
      <c r="U619" s="32"/>
      <c r="V619" s="32"/>
      <c r="W619" s="32"/>
      <c r="X619" s="32"/>
      <c r="Y619" s="32"/>
      <c r="Z619" s="32"/>
      <c r="AA619" s="32"/>
      <c r="AB619" s="32"/>
      <c r="AC619" s="32"/>
      <c r="AD619" s="32"/>
      <c r="AE619" s="32" t="s">
        <v>379</v>
      </c>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v>84</v>
      </c>
      <c r="B620" s="177" t="s">
        <v>1233</v>
      </c>
      <c r="C620" s="202" t="s">
        <v>822</v>
      </c>
      <c r="D620" s="181" t="s">
        <v>823</v>
      </c>
      <c r="E620" s="242"/>
      <c r="F620" s="193"/>
      <c r="G620" s="194">
        <f>ROUND(E620*F620,2)</f>
        <v>0</v>
      </c>
      <c r="H620" s="194">
        <v>21</v>
      </c>
      <c r="I620" s="194">
        <f>G620*(1+H620/100)</f>
        <v>0</v>
      </c>
      <c r="J620" s="194">
        <v>0</v>
      </c>
      <c r="K620" s="194">
        <f>ROUND(E620*J620,2)</f>
        <v>0</v>
      </c>
      <c r="L620" s="194">
        <v>0</v>
      </c>
      <c r="M620" s="194">
        <f>ROUND(E620*L620,2)</f>
        <v>0</v>
      </c>
      <c r="N620" s="195" t="s">
        <v>1193</v>
      </c>
      <c r="O620" s="221" t="s">
        <v>281</v>
      </c>
      <c r="P620" s="32"/>
      <c r="Q620" s="32"/>
      <c r="R620" s="32"/>
      <c r="S620" s="32"/>
      <c r="T620" s="32"/>
      <c r="U620" s="32"/>
      <c r="V620" s="32"/>
      <c r="W620" s="32"/>
      <c r="X620" s="32"/>
      <c r="Y620" s="32"/>
      <c r="Z620" s="32"/>
      <c r="AA620" s="32"/>
      <c r="AB620" s="32"/>
      <c r="AC620" s="32"/>
      <c r="AD620" s="32"/>
      <c r="AE620" s="32" t="s">
        <v>781</v>
      </c>
      <c r="AF620" s="32"/>
      <c r="AG620" s="32"/>
      <c r="AH620" s="32"/>
      <c r="AI620" s="32"/>
      <c r="AJ620" s="32"/>
      <c r="AK620" s="32"/>
      <c r="AL620" s="32"/>
      <c r="AM620" s="32">
        <v>21</v>
      </c>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8"/>
      <c r="B621" s="177"/>
      <c r="C621" s="293"/>
      <c r="D621" s="294"/>
      <c r="E621" s="295"/>
      <c r="F621" s="296"/>
      <c r="G621" s="297"/>
      <c r="H621" s="194"/>
      <c r="I621" s="194"/>
      <c r="J621" s="194"/>
      <c r="K621" s="194"/>
      <c r="L621" s="194"/>
      <c r="M621" s="194"/>
      <c r="N621" s="195"/>
      <c r="O621" s="221"/>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x14ac:dyDescent="0.2">
      <c r="A622" s="216" t="s">
        <v>276</v>
      </c>
      <c r="B622" s="175" t="s">
        <v>205</v>
      </c>
      <c r="C622" s="201" t="s">
        <v>206</v>
      </c>
      <c r="D622" s="180"/>
      <c r="E622" s="185"/>
      <c r="F622" s="304">
        <f>SUM(G623:G656)</f>
        <v>0</v>
      </c>
      <c r="G622" s="305"/>
      <c r="H622" s="191"/>
      <c r="I622" s="191">
        <f>SUM(I623:I656)</f>
        <v>0</v>
      </c>
      <c r="J622" s="191"/>
      <c r="K622" s="191">
        <f>SUM(K623:K656)</f>
        <v>0</v>
      </c>
      <c r="L622" s="191"/>
      <c r="M622" s="191">
        <f>SUM(M623:M656)</f>
        <v>0</v>
      </c>
      <c r="N622" s="192"/>
      <c r="O622" s="220"/>
      <c r="AE622" t="s">
        <v>277</v>
      </c>
    </row>
    <row r="623" spans="1:60" outlineLevel="1" x14ac:dyDescent="0.2">
      <c r="A623" s="218"/>
      <c r="B623" s="318" t="s">
        <v>1234</v>
      </c>
      <c r="C623" s="319"/>
      <c r="D623" s="320"/>
      <c r="E623" s="321"/>
      <c r="F623" s="322"/>
      <c r="G623" s="323"/>
      <c r="H623" s="194"/>
      <c r="I623" s="194"/>
      <c r="J623" s="194"/>
      <c r="K623" s="194"/>
      <c r="L623" s="194"/>
      <c r="M623" s="194"/>
      <c r="N623" s="195"/>
      <c r="O623" s="221"/>
      <c r="P623" s="32"/>
      <c r="Q623" s="32"/>
      <c r="R623" s="32"/>
      <c r="S623" s="32"/>
      <c r="T623" s="32"/>
      <c r="U623" s="32"/>
      <c r="V623" s="32"/>
      <c r="W623" s="32"/>
      <c r="X623" s="32"/>
      <c r="Y623" s="32"/>
      <c r="Z623" s="32"/>
      <c r="AA623" s="32"/>
      <c r="AB623" s="32"/>
      <c r="AC623" s="32">
        <v>0</v>
      </c>
      <c r="AD623" s="32"/>
      <c r="AE623" s="32" t="s">
        <v>377</v>
      </c>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7">
        <v>85</v>
      </c>
      <c r="B624" s="176" t="s">
        <v>1235</v>
      </c>
      <c r="C624" s="202" t="s">
        <v>1236</v>
      </c>
      <c r="D624" s="181" t="s">
        <v>498</v>
      </c>
      <c r="E624" s="186">
        <v>11</v>
      </c>
      <c r="F624" s="193"/>
      <c r="G624" s="194">
        <f>ROUND(E624*F624,2)</f>
        <v>0</v>
      </c>
      <c r="H624" s="194">
        <v>21</v>
      </c>
      <c r="I624" s="194">
        <f>G624*(1+H624/100)</f>
        <v>0</v>
      </c>
      <c r="J624" s="194">
        <v>0</v>
      </c>
      <c r="K624" s="194">
        <f>ROUND(E624*J624,2)</f>
        <v>0</v>
      </c>
      <c r="L624" s="194">
        <v>0</v>
      </c>
      <c r="M624" s="194">
        <f>ROUND(E624*L624,2)</f>
        <v>0</v>
      </c>
      <c r="N624" s="195" t="s">
        <v>1237</v>
      </c>
      <c r="O624" s="221" t="s">
        <v>281</v>
      </c>
      <c r="P624" s="32"/>
      <c r="Q624" s="32"/>
      <c r="R624" s="32"/>
      <c r="S624" s="32"/>
      <c r="T624" s="32"/>
      <c r="U624" s="32"/>
      <c r="V624" s="32"/>
      <c r="W624" s="32"/>
      <c r="X624" s="32"/>
      <c r="Y624" s="32"/>
      <c r="Z624" s="32"/>
      <c r="AA624" s="32"/>
      <c r="AB624" s="32"/>
      <c r="AC624" s="32"/>
      <c r="AD624" s="32"/>
      <c r="AE624" s="32" t="s">
        <v>397</v>
      </c>
      <c r="AF624" s="32"/>
      <c r="AG624" s="32"/>
      <c r="AH624" s="32"/>
      <c r="AI624" s="32"/>
      <c r="AJ624" s="32"/>
      <c r="AK624" s="32"/>
      <c r="AL624" s="32"/>
      <c r="AM624" s="32">
        <v>21</v>
      </c>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177"/>
      <c r="C625" s="243" t="s">
        <v>1238</v>
      </c>
      <c r="D625" s="236"/>
      <c r="E625" s="239">
        <v>4</v>
      </c>
      <c r="F625" s="194"/>
      <c r="G625" s="194"/>
      <c r="H625" s="194"/>
      <c r="I625" s="194"/>
      <c r="J625" s="194"/>
      <c r="K625" s="194"/>
      <c r="L625" s="194"/>
      <c r="M625" s="194"/>
      <c r="N625" s="195"/>
      <c r="O625" s="221"/>
      <c r="P625" s="32"/>
      <c r="Q625" s="32"/>
      <c r="R625" s="32"/>
      <c r="S625" s="32"/>
      <c r="T625" s="32"/>
      <c r="U625" s="32"/>
      <c r="V625" s="32"/>
      <c r="W625" s="32"/>
      <c r="X625" s="32"/>
      <c r="Y625" s="32"/>
      <c r="Z625" s="32"/>
      <c r="AA625" s="32"/>
      <c r="AB625" s="32"/>
      <c r="AC625" s="32"/>
      <c r="AD625" s="32"/>
      <c r="AE625" s="32" t="s">
        <v>386</v>
      </c>
      <c r="AF625" s="32">
        <v>0</v>
      </c>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8"/>
      <c r="B626" s="177"/>
      <c r="C626" s="243" t="s">
        <v>1239</v>
      </c>
      <c r="D626" s="236"/>
      <c r="E626" s="239">
        <v>4</v>
      </c>
      <c r="F626" s="194"/>
      <c r="G626" s="194"/>
      <c r="H626" s="194"/>
      <c r="I626" s="194"/>
      <c r="J626" s="194"/>
      <c r="K626" s="194"/>
      <c r="L626" s="194"/>
      <c r="M626" s="194"/>
      <c r="N626" s="195"/>
      <c r="O626" s="221"/>
      <c r="P626" s="32"/>
      <c r="Q626" s="32"/>
      <c r="R626" s="32"/>
      <c r="S626" s="32"/>
      <c r="T626" s="32"/>
      <c r="U626" s="32"/>
      <c r="V626" s="32"/>
      <c r="W626" s="32"/>
      <c r="X626" s="32"/>
      <c r="Y626" s="32"/>
      <c r="Z626" s="32"/>
      <c r="AA626" s="32"/>
      <c r="AB626" s="32"/>
      <c r="AC626" s="32"/>
      <c r="AD626" s="32"/>
      <c r="AE626" s="32" t="s">
        <v>386</v>
      </c>
      <c r="AF626" s="32">
        <v>0</v>
      </c>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43" t="s">
        <v>1240</v>
      </c>
      <c r="D627" s="236"/>
      <c r="E627" s="239">
        <v>3</v>
      </c>
      <c r="F627" s="194"/>
      <c r="G627" s="194"/>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t="s">
        <v>386</v>
      </c>
      <c r="AF627" s="32">
        <v>0</v>
      </c>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8"/>
      <c r="B628" s="177"/>
      <c r="C628" s="293"/>
      <c r="D628" s="294"/>
      <c r="E628" s="295"/>
      <c r="F628" s="296"/>
      <c r="G628" s="297"/>
      <c r="H628" s="194"/>
      <c r="I628" s="194"/>
      <c r="J628" s="194"/>
      <c r="K628" s="194"/>
      <c r="L628" s="194"/>
      <c r="M628" s="194"/>
      <c r="N628" s="195"/>
      <c r="O628" s="221"/>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7">
        <v>86</v>
      </c>
      <c r="B629" s="176" t="s">
        <v>1241</v>
      </c>
      <c r="C629" s="202" t="s">
        <v>1242</v>
      </c>
      <c r="D629" s="181" t="s">
        <v>498</v>
      </c>
      <c r="E629" s="186">
        <v>6</v>
      </c>
      <c r="F629" s="193"/>
      <c r="G629" s="194">
        <f>ROUND(E629*F629,2)</f>
        <v>0</v>
      </c>
      <c r="H629" s="194">
        <v>21</v>
      </c>
      <c r="I629" s="194">
        <f>G629*(1+H629/100)</f>
        <v>0</v>
      </c>
      <c r="J629" s="194">
        <v>0</v>
      </c>
      <c r="K629" s="194">
        <f>ROUND(E629*J629,2)</f>
        <v>0</v>
      </c>
      <c r="L629" s="194">
        <v>0</v>
      </c>
      <c r="M629" s="194">
        <f>ROUND(E629*L629,2)</f>
        <v>0</v>
      </c>
      <c r="N629" s="195" t="s">
        <v>1237</v>
      </c>
      <c r="O629" s="221" t="s">
        <v>281</v>
      </c>
      <c r="P629" s="32"/>
      <c r="Q629" s="32"/>
      <c r="R629" s="32"/>
      <c r="S629" s="32"/>
      <c r="T629" s="32"/>
      <c r="U629" s="32"/>
      <c r="V629" s="32"/>
      <c r="W629" s="32"/>
      <c r="X629" s="32"/>
      <c r="Y629" s="32"/>
      <c r="Z629" s="32"/>
      <c r="AA629" s="32"/>
      <c r="AB629" s="32"/>
      <c r="AC629" s="32"/>
      <c r="AD629" s="32"/>
      <c r="AE629" s="32" t="s">
        <v>397</v>
      </c>
      <c r="AF629" s="32"/>
      <c r="AG629" s="32"/>
      <c r="AH629" s="32"/>
      <c r="AI629" s="32"/>
      <c r="AJ629" s="32"/>
      <c r="AK629" s="32"/>
      <c r="AL629" s="32"/>
      <c r="AM629" s="32">
        <v>21</v>
      </c>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177"/>
      <c r="C630" s="243" t="s">
        <v>1243</v>
      </c>
      <c r="D630" s="236"/>
      <c r="E630" s="239">
        <v>2</v>
      </c>
      <c r="F630" s="194"/>
      <c r="G630" s="194"/>
      <c r="H630" s="194"/>
      <c r="I630" s="194"/>
      <c r="J630" s="194"/>
      <c r="K630" s="194"/>
      <c r="L630" s="194"/>
      <c r="M630" s="194"/>
      <c r="N630" s="195"/>
      <c r="O630" s="221"/>
      <c r="P630" s="32"/>
      <c r="Q630" s="32"/>
      <c r="R630" s="32"/>
      <c r="S630" s="32"/>
      <c r="T630" s="32"/>
      <c r="U630" s="32"/>
      <c r="V630" s="32"/>
      <c r="W630" s="32"/>
      <c r="X630" s="32"/>
      <c r="Y630" s="32"/>
      <c r="Z630" s="32"/>
      <c r="AA630" s="32"/>
      <c r="AB630" s="32"/>
      <c r="AC630" s="32"/>
      <c r="AD630" s="32"/>
      <c r="AE630" s="32" t="s">
        <v>386</v>
      </c>
      <c r="AF630" s="32">
        <v>0</v>
      </c>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8"/>
      <c r="B631" s="177"/>
      <c r="C631" s="243" t="s">
        <v>1244</v>
      </c>
      <c r="D631" s="236"/>
      <c r="E631" s="239">
        <v>4</v>
      </c>
      <c r="F631" s="194"/>
      <c r="G631" s="194"/>
      <c r="H631" s="194"/>
      <c r="I631" s="194"/>
      <c r="J631" s="194"/>
      <c r="K631" s="194"/>
      <c r="L631" s="194"/>
      <c r="M631" s="194"/>
      <c r="N631" s="195"/>
      <c r="O631" s="221"/>
      <c r="P631" s="32"/>
      <c r="Q631" s="32"/>
      <c r="R631" s="32"/>
      <c r="S631" s="32"/>
      <c r="T631" s="32"/>
      <c r="U631" s="32"/>
      <c r="V631" s="32"/>
      <c r="W631" s="32"/>
      <c r="X631" s="32"/>
      <c r="Y631" s="32"/>
      <c r="Z631" s="32"/>
      <c r="AA631" s="32"/>
      <c r="AB631" s="32"/>
      <c r="AC631" s="32"/>
      <c r="AD631" s="32"/>
      <c r="AE631" s="32" t="s">
        <v>386</v>
      </c>
      <c r="AF631" s="32">
        <v>0</v>
      </c>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93"/>
      <c r="D632" s="294"/>
      <c r="E632" s="295"/>
      <c r="F632" s="296"/>
      <c r="G632" s="297"/>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7">
        <v>87</v>
      </c>
      <c r="B633" s="176" t="s">
        <v>1245</v>
      </c>
      <c r="C633" s="202" t="s">
        <v>1246</v>
      </c>
      <c r="D633" s="181" t="s">
        <v>498</v>
      </c>
      <c r="E633" s="186">
        <v>4</v>
      </c>
      <c r="F633" s="193"/>
      <c r="G633" s="194">
        <f>ROUND(E633*F633,2)</f>
        <v>0</v>
      </c>
      <c r="H633" s="194">
        <v>21</v>
      </c>
      <c r="I633" s="194">
        <f>G633*(1+H633/100)</f>
        <v>0</v>
      </c>
      <c r="J633" s="194">
        <v>0</v>
      </c>
      <c r="K633" s="194">
        <f>ROUND(E633*J633,2)</f>
        <v>0</v>
      </c>
      <c r="L633" s="194">
        <v>0</v>
      </c>
      <c r="M633" s="194">
        <f>ROUND(E633*L633,2)</f>
        <v>0</v>
      </c>
      <c r="N633" s="195"/>
      <c r="O633" s="221" t="s">
        <v>295</v>
      </c>
      <c r="P633" s="32"/>
      <c r="Q633" s="32"/>
      <c r="R633" s="32"/>
      <c r="S633" s="32"/>
      <c r="T633" s="32"/>
      <c r="U633" s="32"/>
      <c r="V633" s="32"/>
      <c r="W633" s="32"/>
      <c r="X633" s="32"/>
      <c r="Y633" s="32"/>
      <c r="Z633" s="32"/>
      <c r="AA633" s="32"/>
      <c r="AB633" s="32"/>
      <c r="AC633" s="32"/>
      <c r="AD633" s="32"/>
      <c r="AE633" s="32" t="s">
        <v>480</v>
      </c>
      <c r="AF633" s="32"/>
      <c r="AG633" s="32"/>
      <c r="AH633" s="32"/>
      <c r="AI633" s="32"/>
      <c r="AJ633" s="32"/>
      <c r="AK633" s="32"/>
      <c r="AL633" s="32"/>
      <c r="AM633" s="32">
        <v>21</v>
      </c>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177"/>
      <c r="C634" s="203" t="s">
        <v>1247</v>
      </c>
      <c r="D634" s="182"/>
      <c r="E634" s="187"/>
      <c r="F634" s="196"/>
      <c r="G634" s="196"/>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t="s">
        <v>284</v>
      </c>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8"/>
      <c r="B635" s="177"/>
      <c r="C635" s="203" t="s">
        <v>1248</v>
      </c>
      <c r="D635" s="182"/>
      <c r="E635" s="187"/>
      <c r="F635" s="196"/>
      <c r="G635" s="196"/>
      <c r="H635" s="194"/>
      <c r="I635" s="194"/>
      <c r="J635" s="194"/>
      <c r="K635" s="194"/>
      <c r="L635" s="194"/>
      <c r="M635" s="194"/>
      <c r="N635" s="195"/>
      <c r="O635" s="221"/>
      <c r="P635" s="32"/>
      <c r="Q635" s="32"/>
      <c r="R635" s="32"/>
      <c r="S635" s="32"/>
      <c r="T635" s="32"/>
      <c r="U635" s="32"/>
      <c r="V635" s="32"/>
      <c r="W635" s="32"/>
      <c r="X635" s="32"/>
      <c r="Y635" s="32"/>
      <c r="Z635" s="32"/>
      <c r="AA635" s="32"/>
      <c r="AB635" s="32"/>
      <c r="AC635" s="32"/>
      <c r="AD635" s="32"/>
      <c r="AE635" s="32" t="s">
        <v>284</v>
      </c>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93"/>
      <c r="D636" s="294"/>
      <c r="E636" s="295"/>
      <c r="F636" s="296"/>
      <c r="G636" s="297"/>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ht="22.5" outlineLevel="1" x14ac:dyDescent="0.2">
      <c r="A637" s="217">
        <v>88</v>
      </c>
      <c r="B637" s="176" t="s">
        <v>1249</v>
      </c>
      <c r="C637" s="202" t="s">
        <v>1250</v>
      </c>
      <c r="D637" s="181" t="s">
        <v>498</v>
      </c>
      <c r="E637" s="186">
        <v>4</v>
      </c>
      <c r="F637" s="193"/>
      <c r="G637" s="194">
        <f>ROUND(E637*F637,2)</f>
        <v>0</v>
      </c>
      <c r="H637" s="194">
        <v>21</v>
      </c>
      <c r="I637" s="194">
        <f>G637*(1+H637/100)</f>
        <v>0</v>
      </c>
      <c r="J637" s="194">
        <v>0</v>
      </c>
      <c r="K637" s="194">
        <f>ROUND(E637*J637,2)</f>
        <v>0</v>
      </c>
      <c r="L637" s="194">
        <v>0</v>
      </c>
      <c r="M637" s="194">
        <f>ROUND(E637*L637,2)</f>
        <v>0</v>
      </c>
      <c r="N637" s="195"/>
      <c r="O637" s="221" t="s">
        <v>295</v>
      </c>
      <c r="P637" s="32"/>
      <c r="Q637" s="32"/>
      <c r="R637" s="32"/>
      <c r="S637" s="32"/>
      <c r="T637" s="32"/>
      <c r="U637" s="32"/>
      <c r="V637" s="32"/>
      <c r="W637" s="32"/>
      <c r="X637" s="32"/>
      <c r="Y637" s="32"/>
      <c r="Z637" s="32"/>
      <c r="AA637" s="32"/>
      <c r="AB637" s="32"/>
      <c r="AC637" s="32"/>
      <c r="AD637" s="32"/>
      <c r="AE637" s="32" t="s">
        <v>480</v>
      </c>
      <c r="AF637" s="32"/>
      <c r="AG637" s="32"/>
      <c r="AH637" s="32"/>
      <c r="AI637" s="32"/>
      <c r="AJ637" s="32"/>
      <c r="AK637" s="32"/>
      <c r="AL637" s="32"/>
      <c r="AM637" s="32">
        <v>21</v>
      </c>
      <c r="AN637" s="32"/>
      <c r="AO637" s="32"/>
      <c r="AP637" s="32"/>
      <c r="AQ637" s="32"/>
      <c r="AR637" s="32"/>
      <c r="AS637" s="32"/>
      <c r="AT637" s="32"/>
      <c r="AU637" s="32"/>
      <c r="AV637" s="32"/>
      <c r="AW637" s="32"/>
      <c r="AX637" s="32"/>
      <c r="AY637" s="32"/>
      <c r="AZ637" s="32"/>
      <c r="BA637" s="32"/>
      <c r="BB637" s="32"/>
      <c r="BC637" s="32"/>
      <c r="BD637" s="32"/>
      <c r="BE637" s="32"/>
      <c r="BF637" s="32"/>
      <c r="BG637" s="32"/>
      <c r="BH637" s="32"/>
    </row>
    <row r="638" spans="1:60" outlineLevel="1" x14ac:dyDescent="0.2">
      <c r="A638" s="218"/>
      <c r="B638" s="177"/>
      <c r="C638" s="203" t="s">
        <v>1247</v>
      </c>
      <c r="D638" s="182"/>
      <c r="E638" s="187"/>
      <c r="F638" s="196"/>
      <c r="G638" s="196"/>
      <c r="H638" s="194"/>
      <c r="I638" s="194"/>
      <c r="J638" s="194"/>
      <c r="K638" s="194"/>
      <c r="L638" s="194"/>
      <c r="M638" s="194"/>
      <c r="N638" s="195"/>
      <c r="O638" s="221"/>
      <c r="P638" s="32"/>
      <c r="Q638" s="32"/>
      <c r="R638" s="32"/>
      <c r="S638" s="32"/>
      <c r="T638" s="32"/>
      <c r="U638" s="32"/>
      <c r="V638" s="32"/>
      <c r="W638" s="32"/>
      <c r="X638" s="32"/>
      <c r="Y638" s="32"/>
      <c r="Z638" s="32"/>
      <c r="AA638" s="32"/>
      <c r="AB638" s="32"/>
      <c r="AC638" s="32"/>
      <c r="AD638" s="32"/>
      <c r="AE638" s="32" t="s">
        <v>284</v>
      </c>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03" t="s">
        <v>1248</v>
      </c>
      <c r="D639" s="182"/>
      <c r="E639" s="187"/>
      <c r="F639" s="196"/>
      <c r="G639" s="196"/>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t="s">
        <v>284</v>
      </c>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8"/>
      <c r="B640" s="177"/>
      <c r="C640" s="293"/>
      <c r="D640" s="294"/>
      <c r="E640" s="295"/>
      <c r="F640" s="296"/>
      <c r="G640" s="297"/>
      <c r="H640" s="194"/>
      <c r="I640" s="194"/>
      <c r="J640" s="194"/>
      <c r="K640" s="194"/>
      <c r="L640" s="194"/>
      <c r="M640" s="194"/>
      <c r="N640" s="195"/>
      <c r="O640" s="221"/>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7">
        <v>89</v>
      </c>
      <c r="B641" s="176" t="s">
        <v>1251</v>
      </c>
      <c r="C641" s="202" t="s">
        <v>1252</v>
      </c>
      <c r="D641" s="181" t="s">
        <v>498</v>
      </c>
      <c r="E641" s="186">
        <v>3</v>
      </c>
      <c r="F641" s="193"/>
      <c r="G641" s="194">
        <f>ROUND(E641*F641,2)</f>
        <v>0</v>
      </c>
      <c r="H641" s="194">
        <v>21</v>
      </c>
      <c r="I641" s="194">
        <f>G641*(1+H641/100)</f>
        <v>0</v>
      </c>
      <c r="J641" s="194">
        <v>0</v>
      </c>
      <c r="K641" s="194">
        <f>ROUND(E641*J641,2)</f>
        <v>0</v>
      </c>
      <c r="L641" s="194">
        <v>0</v>
      </c>
      <c r="M641" s="194">
        <f>ROUND(E641*L641,2)</f>
        <v>0</v>
      </c>
      <c r="N641" s="195"/>
      <c r="O641" s="221" t="s">
        <v>295</v>
      </c>
      <c r="P641" s="32"/>
      <c r="Q641" s="32"/>
      <c r="R641" s="32"/>
      <c r="S641" s="32"/>
      <c r="T641" s="32"/>
      <c r="U641" s="32"/>
      <c r="V641" s="32"/>
      <c r="W641" s="32"/>
      <c r="X641" s="32"/>
      <c r="Y641" s="32"/>
      <c r="Z641" s="32"/>
      <c r="AA641" s="32"/>
      <c r="AB641" s="32"/>
      <c r="AC641" s="32"/>
      <c r="AD641" s="32"/>
      <c r="AE641" s="32" t="s">
        <v>480</v>
      </c>
      <c r="AF641" s="32"/>
      <c r="AG641" s="32"/>
      <c r="AH641" s="32"/>
      <c r="AI641" s="32"/>
      <c r="AJ641" s="32"/>
      <c r="AK641" s="32"/>
      <c r="AL641" s="32"/>
      <c r="AM641" s="32">
        <v>21</v>
      </c>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8"/>
      <c r="B642" s="177"/>
      <c r="C642" s="203" t="s">
        <v>1247</v>
      </c>
      <c r="D642" s="182"/>
      <c r="E642" s="187"/>
      <c r="F642" s="196"/>
      <c r="G642" s="196"/>
      <c r="H642" s="194"/>
      <c r="I642" s="194"/>
      <c r="J642" s="194"/>
      <c r="K642" s="194"/>
      <c r="L642" s="194"/>
      <c r="M642" s="194"/>
      <c r="N642" s="195"/>
      <c r="O642" s="221"/>
      <c r="P642" s="32"/>
      <c r="Q642" s="32"/>
      <c r="R642" s="32"/>
      <c r="S642" s="32"/>
      <c r="T642" s="32"/>
      <c r="U642" s="32"/>
      <c r="V642" s="32"/>
      <c r="W642" s="32"/>
      <c r="X642" s="32"/>
      <c r="Y642" s="32"/>
      <c r="Z642" s="32"/>
      <c r="AA642" s="32"/>
      <c r="AB642" s="32"/>
      <c r="AC642" s="32"/>
      <c r="AD642" s="32"/>
      <c r="AE642" s="32" t="s">
        <v>284</v>
      </c>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03" t="s">
        <v>1248</v>
      </c>
      <c r="D643" s="182"/>
      <c r="E643" s="187"/>
      <c r="F643" s="196"/>
      <c r="G643" s="196"/>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t="s">
        <v>284</v>
      </c>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8"/>
      <c r="B644" s="177"/>
      <c r="C644" s="293"/>
      <c r="D644" s="294"/>
      <c r="E644" s="295"/>
      <c r="F644" s="296"/>
      <c r="G644" s="297"/>
      <c r="H644" s="194"/>
      <c r="I644" s="194"/>
      <c r="J644" s="194"/>
      <c r="K644" s="194"/>
      <c r="L644" s="194"/>
      <c r="M644" s="194"/>
      <c r="N644" s="195"/>
      <c r="O644" s="221"/>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ht="22.5" outlineLevel="1" x14ac:dyDescent="0.2">
      <c r="A645" s="217">
        <v>90</v>
      </c>
      <c r="B645" s="176" t="s">
        <v>1253</v>
      </c>
      <c r="C645" s="202" t="s">
        <v>1254</v>
      </c>
      <c r="D645" s="181" t="s">
        <v>498</v>
      </c>
      <c r="E645" s="186">
        <v>2</v>
      </c>
      <c r="F645" s="193"/>
      <c r="G645" s="194">
        <f>ROUND(E645*F645,2)</f>
        <v>0</v>
      </c>
      <c r="H645" s="194">
        <v>21</v>
      </c>
      <c r="I645" s="194">
        <f>G645*(1+H645/100)</f>
        <v>0</v>
      </c>
      <c r="J645" s="194">
        <v>0</v>
      </c>
      <c r="K645" s="194">
        <f>ROUND(E645*J645,2)</f>
        <v>0</v>
      </c>
      <c r="L645" s="194">
        <v>0</v>
      </c>
      <c r="M645" s="194">
        <f>ROUND(E645*L645,2)</f>
        <v>0</v>
      </c>
      <c r="N645" s="195"/>
      <c r="O645" s="221" t="s">
        <v>295</v>
      </c>
      <c r="P645" s="32"/>
      <c r="Q645" s="32"/>
      <c r="R645" s="32"/>
      <c r="S645" s="32"/>
      <c r="T645" s="32"/>
      <c r="U645" s="32"/>
      <c r="V645" s="32"/>
      <c r="W645" s="32"/>
      <c r="X645" s="32"/>
      <c r="Y645" s="32"/>
      <c r="Z645" s="32"/>
      <c r="AA645" s="32"/>
      <c r="AB645" s="32"/>
      <c r="AC645" s="32"/>
      <c r="AD645" s="32"/>
      <c r="AE645" s="32" t="s">
        <v>480</v>
      </c>
      <c r="AF645" s="32"/>
      <c r="AG645" s="32"/>
      <c r="AH645" s="32"/>
      <c r="AI645" s="32"/>
      <c r="AJ645" s="32"/>
      <c r="AK645" s="32"/>
      <c r="AL645" s="32"/>
      <c r="AM645" s="32">
        <v>21</v>
      </c>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8"/>
      <c r="B646" s="177"/>
      <c r="C646" s="203" t="s">
        <v>1247</v>
      </c>
      <c r="D646" s="182"/>
      <c r="E646" s="187"/>
      <c r="F646" s="196"/>
      <c r="G646" s="196"/>
      <c r="H646" s="194"/>
      <c r="I646" s="194"/>
      <c r="J646" s="194"/>
      <c r="K646" s="194"/>
      <c r="L646" s="194"/>
      <c r="M646" s="194"/>
      <c r="N646" s="195"/>
      <c r="O646" s="221"/>
      <c r="P646" s="32"/>
      <c r="Q646" s="32"/>
      <c r="R646" s="32"/>
      <c r="S646" s="32"/>
      <c r="T646" s="32"/>
      <c r="U646" s="32"/>
      <c r="V646" s="32"/>
      <c r="W646" s="32"/>
      <c r="X646" s="32"/>
      <c r="Y646" s="32"/>
      <c r="Z646" s="32"/>
      <c r="AA646" s="32"/>
      <c r="AB646" s="32"/>
      <c r="AC646" s="32"/>
      <c r="AD646" s="32"/>
      <c r="AE646" s="32" t="s">
        <v>284</v>
      </c>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03" t="s">
        <v>1248</v>
      </c>
      <c r="D647" s="182"/>
      <c r="E647" s="187"/>
      <c r="F647" s="196"/>
      <c r="G647" s="196"/>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t="s">
        <v>284</v>
      </c>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8"/>
      <c r="B648" s="177"/>
      <c r="C648" s="293"/>
      <c r="D648" s="294"/>
      <c r="E648" s="295"/>
      <c r="F648" s="296"/>
      <c r="G648" s="297"/>
      <c r="H648" s="194"/>
      <c r="I648" s="194"/>
      <c r="J648" s="194"/>
      <c r="K648" s="194"/>
      <c r="L648" s="194"/>
      <c r="M648" s="194"/>
      <c r="N648" s="195"/>
      <c r="O648" s="221"/>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outlineLevel="1" x14ac:dyDescent="0.2">
      <c r="A649" s="217">
        <v>91</v>
      </c>
      <c r="B649" s="176" t="s">
        <v>1255</v>
      </c>
      <c r="C649" s="202" t="s">
        <v>1256</v>
      </c>
      <c r="D649" s="181" t="s">
        <v>498</v>
      </c>
      <c r="E649" s="186">
        <v>4</v>
      </c>
      <c r="F649" s="193"/>
      <c r="G649" s="194">
        <f>ROUND(E649*F649,2)</f>
        <v>0</v>
      </c>
      <c r="H649" s="194">
        <v>21</v>
      </c>
      <c r="I649" s="194">
        <f>G649*(1+H649/100)</f>
        <v>0</v>
      </c>
      <c r="J649" s="194">
        <v>0</v>
      </c>
      <c r="K649" s="194">
        <f>ROUND(E649*J649,2)</f>
        <v>0</v>
      </c>
      <c r="L649" s="194">
        <v>0</v>
      </c>
      <c r="M649" s="194">
        <f>ROUND(E649*L649,2)</f>
        <v>0</v>
      </c>
      <c r="N649" s="195"/>
      <c r="O649" s="221" t="s">
        <v>295</v>
      </c>
      <c r="P649" s="32"/>
      <c r="Q649" s="32"/>
      <c r="R649" s="32"/>
      <c r="S649" s="32"/>
      <c r="T649" s="32"/>
      <c r="U649" s="32"/>
      <c r="V649" s="32"/>
      <c r="W649" s="32"/>
      <c r="X649" s="32"/>
      <c r="Y649" s="32"/>
      <c r="Z649" s="32"/>
      <c r="AA649" s="32"/>
      <c r="AB649" s="32"/>
      <c r="AC649" s="32"/>
      <c r="AD649" s="32"/>
      <c r="AE649" s="32" t="s">
        <v>480</v>
      </c>
      <c r="AF649" s="32"/>
      <c r="AG649" s="32"/>
      <c r="AH649" s="32"/>
      <c r="AI649" s="32"/>
      <c r="AJ649" s="32"/>
      <c r="AK649" s="32"/>
      <c r="AL649" s="32"/>
      <c r="AM649" s="32">
        <v>21</v>
      </c>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8"/>
      <c r="B650" s="177"/>
      <c r="C650" s="203" t="s">
        <v>1247</v>
      </c>
      <c r="D650" s="182"/>
      <c r="E650" s="187"/>
      <c r="F650" s="196"/>
      <c r="G650" s="196"/>
      <c r="H650" s="194"/>
      <c r="I650" s="194"/>
      <c r="J650" s="194"/>
      <c r="K650" s="194"/>
      <c r="L650" s="194"/>
      <c r="M650" s="194"/>
      <c r="N650" s="195"/>
      <c r="O650" s="221"/>
      <c r="P650" s="32"/>
      <c r="Q650" s="32"/>
      <c r="R650" s="32"/>
      <c r="S650" s="32"/>
      <c r="T650" s="32"/>
      <c r="U650" s="32"/>
      <c r="V650" s="32"/>
      <c r="W650" s="32"/>
      <c r="X650" s="32"/>
      <c r="Y650" s="32"/>
      <c r="Z650" s="32"/>
      <c r="AA650" s="32"/>
      <c r="AB650" s="32"/>
      <c r="AC650" s="32"/>
      <c r="AD650" s="32"/>
      <c r="AE650" s="32" t="s">
        <v>284</v>
      </c>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03" t="s">
        <v>1248</v>
      </c>
      <c r="D651" s="182"/>
      <c r="E651" s="187"/>
      <c r="F651" s="196"/>
      <c r="G651" s="196"/>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t="s">
        <v>284</v>
      </c>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177"/>
      <c r="C652" s="293"/>
      <c r="D652" s="294"/>
      <c r="E652" s="295"/>
      <c r="F652" s="296"/>
      <c r="G652" s="297"/>
      <c r="H652" s="194"/>
      <c r="I652" s="194"/>
      <c r="J652" s="194"/>
      <c r="K652" s="194"/>
      <c r="L652" s="194"/>
      <c r="M652" s="194"/>
      <c r="N652" s="195"/>
      <c r="O652" s="221"/>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1257</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v>0</v>
      </c>
      <c r="AD653" s="32"/>
      <c r="AE653" s="32" t="s">
        <v>377</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8"/>
      <c r="B654" s="312" t="s">
        <v>820</v>
      </c>
      <c r="C654" s="313"/>
      <c r="D654" s="314"/>
      <c r="E654" s="315"/>
      <c r="F654" s="316"/>
      <c r="G654" s="317"/>
      <c r="H654" s="194"/>
      <c r="I654" s="194"/>
      <c r="J654" s="194"/>
      <c r="K654" s="194"/>
      <c r="L654" s="194"/>
      <c r="M654" s="194"/>
      <c r="N654" s="195"/>
      <c r="O654" s="221"/>
      <c r="P654" s="32"/>
      <c r="Q654" s="32"/>
      <c r="R654" s="32"/>
      <c r="S654" s="32"/>
      <c r="T654" s="32"/>
      <c r="U654" s="32"/>
      <c r="V654" s="32"/>
      <c r="W654" s="32"/>
      <c r="X654" s="32"/>
      <c r="Y654" s="32"/>
      <c r="Z654" s="32"/>
      <c r="AA654" s="32"/>
      <c r="AB654" s="32"/>
      <c r="AC654" s="32"/>
      <c r="AD654" s="32"/>
      <c r="AE654" s="32" t="s">
        <v>379</v>
      </c>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v>92</v>
      </c>
      <c r="B655" s="177" t="s">
        <v>1258</v>
      </c>
      <c r="C655" s="202" t="s">
        <v>822</v>
      </c>
      <c r="D655" s="181" t="s">
        <v>823</v>
      </c>
      <c r="E655" s="242"/>
      <c r="F655" s="193"/>
      <c r="G655" s="194">
        <f>ROUND(E655*F655,2)</f>
        <v>0</v>
      </c>
      <c r="H655" s="194">
        <v>21</v>
      </c>
      <c r="I655" s="194">
        <f>G655*(1+H655/100)</f>
        <v>0</v>
      </c>
      <c r="J655" s="194">
        <v>0</v>
      </c>
      <c r="K655" s="194">
        <f>ROUND(E655*J655,2)</f>
        <v>0</v>
      </c>
      <c r="L655" s="194">
        <v>0</v>
      </c>
      <c r="M655" s="194">
        <f>ROUND(E655*L655,2)</f>
        <v>0</v>
      </c>
      <c r="N655" s="195" t="s">
        <v>1237</v>
      </c>
      <c r="O655" s="221" t="s">
        <v>281</v>
      </c>
      <c r="P655" s="32"/>
      <c r="Q655" s="32"/>
      <c r="R655" s="32"/>
      <c r="S655" s="32"/>
      <c r="T655" s="32"/>
      <c r="U655" s="32"/>
      <c r="V655" s="32"/>
      <c r="W655" s="32"/>
      <c r="X655" s="32"/>
      <c r="Y655" s="32"/>
      <c r="Z655" s="32"/>
      <c r="AA655" s="32"/>
      <c r="AB655" s="32"/>
      <c r="AC655" s="32"/>
      <c r="AD655" s="32"/>
      <c r="AE655" s="32" t="s">
        <v>781</v>
      </c>
      <c r="AF655" s="32"/>
      <c r="AG655" s="32"/>
      <c r="AH655" s="32"/>
      <c r="AI655" s="32"/>
      <c r="AJ655" s="32"/>
      <c r="AK655" s="32"/>
      <c r="AL655" s="32"/>
      <c r="AM655" s="32">
        <v>21</v>
      </c>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outlineLevel="1" x14ac:dyDescent="0.2">
      <c r="A656" s="218"/>
      <c r="B656" s="177"/>
      <c r="C656" s="293"/>
      <c r="D656" s="294"/>
      <c r="E656" s="295"/>
      <c r="F656" s="296"/>
      <c r="G656" s="297"/>
      <c r="H656" s="194"/>
      <c r="I656" s="194"/>
      <c r="J656" s="194"/>
      <c r="K656" s="194"/>
      <c r="L656" s="194"/>
      <c r="M656" s="194"/>
      <c r="N656" s="195"/>
      <c r="O656" s="221"/>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row>
    <row r="657" spans="1:60" x14ac:dyDescent="0.2">
      <c r="A657" s="216" t="s">
        <v>276</v>
      </c>
      <c r="B657" s="175" t="s">
        <v>209</v>
      </c>
      <c r="C657" s="201" t="s">
        <v>210</v>
      </c>
      <c r="D657" s="180"/>
      <c r="E657" s="185"/>
      <c r="F657" s="304">
        <f>SUM(G658:G676)</f>
        <v>0</v>
      </c>
      <c r="G657" s="305"/>
      <c r="H657" s="191"/>
      <c r="I657" s="191">
        <f>SUM(I658:I676)</f>
        <v>0</v>
      </c>
      <c r="J657" s="191"/>
      <c r="K657" s="191">
        <f>SUM(K658:K676)</f>
        <v>0</v>
      </c>
      <c r="L657" s="191"/>
      <c r="M657" s="191">
        <f>SUM(M658:M676)</f>
        <v>0</v>
      </c>
      <c r="N657" s="192"/>
      <c r="O657" s="220"/>
      <c r="AE657" t="s">
        <v>277</v>
      </c>
    </row>
    <row r="658" spans="1:60" outlineLevel="1" x14ac:dyDescent="0.2">
      <c r="A658" s="218"/>
      <c r="B658" s="318" t="s">
        <v>1259</v>
      </c>
      <c r="C658" s="319"/>
      <c r="D658" s="320"/>
      <c r="E658" s="321"/>
      <c r="F658" s="322"/>
      <c r="G658" s="323"/>
      <c r="H658" s="194"/>
      <c r="I658" s="194"/>
      <c r="J658" s="194"/>
      <c r="K658" s="194"/>
      <c r="L658" s="194"/>
      <c r="M658" s="194"/>
      <c r="N658" s="195"/>
      <c r="O658" s="221"/>
      <c r="P658" s="32"/>
      <c r="Q658" s="32"/>
      <c r="R658" s="32"/>
      <c r="S658" s="32"/>
      <c r="T658" s="32"/>
      <c r="U658" s="32"/>
      <c r="V658" s="32"/>
      <c r="W658" s="32"/>
      <c r="X658" s="32"/>
      <c r="Y658" s="32"/>
      <c r="Z658" s="32"/>
      <c r="AA658" s="32"/>
      <c r="AB658" s="32"/>
      <c r="AC658" s="32">
        <v>0</v>
      </c>
      <c r="AD658" s="32"/>
      <c r="AE658" s="32" t="s">
        <v>377</v>
      </c>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7">
        <v>93</v>
      </c>
      <c r="B659" s="176" t="s">
        <v>1260</v>
      </c>
      <c r="C659" s="202" t="s">
        <v>1261</v>
      </c>
      <c r="D659" s="181" t="s">
        <v>560</v>
      </c>
      <c r="E659" s="186">
        <v>26.94</v>
      </c>
      <c r="F659" s="193"/>
      <c r="G659" s="194">
        <f>ROUND(E659*F659,2)</f>
        <v>0</v>
      </c>
      <c r="H659" s="194">
        <v>21</v>
      </c>
      <c r="I659" s="194">
        <f>G659*(1+H659/100)</f>
        <v>0</v>
      </c>
      <c r="J659" s="194">
        <v>6.0000000000000002E-5</v>
      </c>
      <c r="K659" s="194">
        <f>ROUND(E659*J659,2)</f>
        <v>0</v>
      </c>
      <c r="L659" s="194">
        <v>0</v>
      </c>
      <c r="M659" s="194">
        <f>ROUND(E659*L659,2)</f>
        <v>0</v>
      </c>
      <c r="N659" s="195" t="s">
        <v>814</v>
      </c>
      <c r="O659" s="221" t="s">
        <v>281</v>
      </c>
      <c r="P659" s="32"/>
      <c r="Q659" s="32"/>
      <c r="R659" s="32"/>
      <c r="S659" s="32"/>
      <c r="T659" s="32"/>
      <c r="U659" s="32"/>
      <c r="V659" s="32"/>
      <c r="W659" s="32"/>
      <c r="X659" s="32"/>
      <c r="Y659" s="32"/>
      <c r="Z659" s="32"/>
      <c r="AA659" s="32"/>
      <c r="AB659" s="32"/>
      <c r="AC659" s="32"/>
      <c r="AD659" s="32"/>
      <c r="AE659" s="32" t="s">
        <v>397</v>
      </c>
      <c r="AF659" s="32"/>
      <c r="AG659" s="32"/>
      <c r="AH659" s="32"/>
      <c r="AI659" s="32"/>
      <c r="AJ659" s="32"/>
      <c r="AK659" s="32"/>
      <c r="AL659" s="32"/>
      <c r="AM659" s="32">
        <v>21</v>
      </c>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8"/>
      <c r="B660" s="177"/>
      <c r="C660" s="243" t="s">
        <v>1262</v>
      </c>
      <c r="D660" s="236"/>
      <c r="E660" s="239">
        <v>5.2850000000000001</v>
      </c>
      <c r="F660" s="194"/>
      <c r="G660" s="194"/>
      <c r="H660" s="194"/>
      <c r="I660" s="194"/>
      <c r="J660" s="194"/>
      <c r="K660" s="194"/>
      <c r="L660" s="194"/>
      <c r="M660" s="194"/>
      <c r="N660" s="195"/>
      <c r="O660" s="221"/>
      <c r="P660" s="32"/>
      <c r="Q660" s="32"/>
      <c r="R660" s="32"/>
      <c r="S660" s="32"/>
      <c r="T660" s="32"/>
      <c r="U660" s="32"/>
      <c r="V660" s="32"/>
      <c r="W660" s="32"/>
      <c r="X660" s="32"/>
      <c r="Y660" s="32"/>
      <c r="Z660" s="32"/>
      <c r="AA660" s="32"/>
      <c r="AB660" s="32"/>
      <c r="AC660" s="32"/>
      <c r="AD660" s="32"/>
      <c r="AE660" s="32" t="s">
        <v>386</v>
      </c>
      <c r="AF660" s="32">
        <v>0</v>
      </c>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8"/>
      <c r="B661" s="177"/>
      <c r="C661" s="243" t="s">
        <v>1263</v>
      </c>
      <c r="D661" s="236"/>
      <c r="E661" s="239">
        <v>4.3849999999999998</v>
      </c>
      <c r="F661" s="194"/>
      <c r="G661" s="194"/>
      <c r="H661" s="194"/>
      <c r="I661" s="194"/>
      <c r="J661" s="194"/>
      <c r="K661" s="194"/>
      <c r="L661" s="194"/>
      <c r="M661" s="194"/>
      <c r="N661" s="195"/>
      <c r="O661" s="221"/>
      <c r="P661" s="32"/>
      <c r="Q661" s="32"/>
      <c r="R661" s="32"/>
      <c r="S661" s="32"/>
      <c r="T661" s="32"/>
      <c r="U661" s="32"/>
      <c r="V661" s="32"/>
      <c r="W661" s="32"/>
      <c r="X661" s="32"/>
      <c r="Y661" s="32"/>
      <c r="Z661" s="32"/>
      <c r="AA661" s="32"/>
      <c r="AB661" s="32"/>
      <c r="AC661" s="32"/>
      <c r="AD661" s="32"/>
      <c r="AE661" s="32" t="s">
        <v>386</v>
      </c>
      <c r="AF661" s="32">
        <v>0</v>
      </c>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177"/>
      <c r="C662" s="243" t="s">
        <v>1264</v>
      </c>
      <c r="D662" s="236"/>
      <c r="E662" s="239">
        <v>17.27</v>
      </c>
      <c r="F662" s="194"/>
      <c r="G662" s="194"/>
      <c r="H662" s="194"/>
      <c r="I662" s="194"/>
      <c r="J662" s="194"/>
      <c r="K662" s="194"/>
      <c r="L662" s="194"/>
      <c r="M662" s="194"/>
      <c r="N662" s="195"/>
      <c r="O662" s="221"/>
      <c r="P662" s="32"/>
      <c r="Q662" s="32"/>
      <c r="R662" s="32"/>
      <c r="S662" s="32"/>
      <c r="T662" s="32"/>
      <c r="U662" s="32"/>
      <c r="V662" s="32"/>
      <c r="W662" s="32"/>
      <c r="X662" s="32"/>
      <c r="Y662" s="32"/>
      <c r="Z662" s="32"/>
      <c r="AA662" s="32"/>
      <c r="AB662" s="32"/>
      <c r="AC662" s="32"/>
      <c r="AD662" s="32"/>
      <c r="AE662" s="32" t="s">
        <v>386</v>
      </c>
      <c r="AF662" s="32">
        <v>0</v>
      </c>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177"/>
      <c r="C663" s="293"/>
      <c r="D663" s="294"/>
      <c r="E663" s="295"/>
      <c r="F663" s="296"/>
      <c r="G663" s="297"/>
      <c r="H663" s="194"/>
      <c r="I663" s="194"/>
      <c r="J663" s="194"/>
      <c r="K663" s="194"/>
      <c r="L663" s="194"/>
      <c r="M663" s="194"/>
      <c r="N663" s="195"/>
      <c r="O663" s="221"/>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7">
        <v>94</v>
      </c>
      <c r="B664" s="176" t="s">
        <v>1265</v>
      </c>
      <c r="C664" s="202" t="s">
        <v>1266</v>
      </c>
      <c r="D664" s="181" t="s">
        <v>498</v>
      </c>
      <c r="E664" s="186">
        <v>1</v>
      </c>
      <c r="F664" s="193"/>
      <c r="G664" s="194">
        <f>ROUND(E664*F664,2)</f>
        <v>0</v>
      </c>
      <c r="H664" s="194">
        <v>21</v>
      </c>
      <c r="I664" s="194">
        <f>G664*(1+H664/100)</f>
        <v>0</v>
      </c>
      <c r="J664" s="194">
        <v>0</v>
      </c>
      <c r="K664" s="194">
        <f>ROUND(E664*J664,2)</f>
        <v>0</v>
      </c>
      <c r="L664" s="194">
        <v>0</v>
      </c>
      <c r="M664" s="194">
        <f>ROUND(E664*L664,2)</f>
        <v>0</v>
      </c>
      <c r="N664" s="195"/>
      <c r="O664" s="221" t="s">
        <v>295</v>
      </c>
      <c r="P664" s="32"/>
      <c r="Q664" s="32"/>
      <c r="R664" s="32"/>
      <c r="S664" s="32"/>
      <c r="T664" s="32"/>
      <c r="U664" s="32"/>
      <c r="V664" s="32"/>
      <c r="W664" s="32"/>
      <c r="X664" s="32"/>
      <c r="Y664" s="32"/>
      <c r="Z664" s="32"/>
      <c r="AA664" s="32"/>
      <c r="AB664" s="32"/>
      <c r="AC664" s="32"/>
      <c r="AD664" s="32"/>
      <c r="AE664" s="32" t="s">
        <v>480</v>
      </c>
      <c r="AF664" s="32"/>
      <c r="AG664" s="32"/>
      <c r="AH664" s="32"/>
      <c r="AI664" s="32"/>
      <c r="AJ664" s="32"/>
      <c r="AK664" s="32"/>
      <c r="AL664" s="32"/>
      <c r="AM664" s="32">
        <v>21</v>
      </c>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177"/>
      <c r="C665" s="203" t="s">
        <v>1267</v>
      </c>
      <c r="D665" s="182"/>
      <c r="E665" s="187"/>
      <c r="F665" s="196"/>
      <c r="G665" s="196"/>
      <c r="H665" s="194"/>
      <c r="I665" s="194"/>
      <c r="J665" s="194"/>
      <c r="K665" s="194"/>
      <c r="L665" s="194"/>
      <c r="M665" s="194"/>
      <c r="N665" s="195"/>
      <c r="O665" s="221"/>
      <c r="P665" s="32"/>
      <c r="Q665" s="32"/>
      <c r="R665" s="32"/>
      <c r="S665" s="32"/>
      <c r="T665" s="32"/>
      <c r="U665" s="32"/>
      <c r="V665" s="32"/>
      <c r="W665" s="32"/>
      <c r="X665" s="32"/>
      <c r="Y665" s="32"/>
      <c r="Z665" s="32"/>
      <c r="AA665" s="32"/>
      <c r="AB665" s="32"/>
      <c r="AC665" s="32"/>
      <c r="AD665" s="32"/>
      <c r="AE665" s="32" t="s">
        <v>284</v>
      </c>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177"/>
      <c r="C666" s="293"/>
      <c r="D666" s="294"/>
      <c r="E666" s="295"/>
      <c r="F666" s="296"/>
      <c r="G666" s="297"/>
      <c r="H666" s="194"/>
      <c r="I666" s="194"/>
      <c r="J666" s="194"/>
      <c r="K666" s="194"/>
      <c r="L666" s="194"/>
      <c r="M666" s="194"/>
      <c r="N666" s="195"/>
      <c r="O666" s="221"/>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7">
        <v>95</v>
      </c>
      <c r="B667" s="176" t="s">
        <v>1268</v>
      </c>
      <c r="C667" s="202" t="s">
        <v>1269</v>
      </c>
      <c r="D667" s="181" t="s">
        <v>498</v>
      </c>
      <c r="E667" s="186">
        <v>1</v>
      </c>
      <c r="F667" s="193"/>
      <c r="G667" s="194">
        <f>ROUND(E667*F667,2)</f>
        <v>0</v>
      </c>
      <c r="H667" s="194">
        <v>21</v>
      </c>
      <c r="I667" s="194">
        <f>G667*(1+H667/100)</f>
        <v>0</v>
      </c>
      <c r="J667" s="194">
        <v>0</v>
      </c>
      <c r="K667" s="194">
        <f>ROUND(E667*J667,2)</f>
        <v>0</v>
      </c>
      <c r="L667" s="194">
        <v>0</v>
      </c>
      <c r="M667" s="194">
        <f>ROUND(E667*L667,2)</f>
        <v>0</v>
      </c>
      <c r="N667" s="195"/>
      <c r="O667" s="221" t="s">
        <v>295</v>
      </c>
      <c r="P667" s="32"/>
      <c r="Q667" s="32"/>
      <c r="R667" s="32"/>
      <c r="S667" s="32"/>
      <c r="T667" s="32"/>
      <c r="U667" s="32"/>
      <c r="V667" s="32"/>
      <c r="W667" s="32"/>
      <c r="X667" s="32"/>
      <c r="Y667" s="32"/>
      <c r="Z667" s="32"/>
      <c r="AA667" s="32"/>
      <c r="AB667" s="32"/>
      <c r="AC667" s="32"/>
      <c r="AD667" s="32"/>
      <c r="AE667" s="32" t="s">
        <v>480</v>
      </c>
      <c r="AF667" s="32"/>
      <c r="AG667" s="32"/>
      <c r="AH667" s="32"/>
      <c r="AI667" s="32"/>
      <c r="AJ667" s="32"/>
      <c r="AK667" s="32"/>
      <c r="AL667" s="32"/>
      <c r="AM667" s="32">
        <v>21</v>
      </c>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outlineLevel="1" x14ac:dyDescent="0.2">
      <c r="A668" s="218"/>
      <c r="B668" s="177"/>
      <c r="C668" s="203" t="s">
        <v>1267</v>
      </c>
      <c r="D668" s="182"/>
      <c r="E668" s="187"/>
      <c r="F668" s="196"/>
      <c r="G668" s="196"/>
      <c r="H668" s="194"/>
      <c r="I668" s="194"/>
      <c r="J668" s="194"/>
      <c r="K668" s="194"/>
      <c r="L668" s="194"/>
      <c r="M668" s="194"/>
      <c r="N668" s="195"/>
      <c r="O668" s="221"/>
      <c r="P668" s="32"/>
      <c r="Q668" s="32"/>
      <c r="R668" s="32"/>
      <c r="S668" s="32"/>
      <c r="T668" s="32"/>
      <c r="U668" s="32"/>
      <c r="V668" s="32"/>
      <c r="W668" s="32"/>
      <c r="X668" s="32"/>
      <c r="Y668" s="32"/>
      <c r="Z668" s="32"/>
      <c r="AA668" s="32"/>
      <c r="AB668" s="32"/>
      <c r="AC668" s="32"/>
      <c r="AD668" s="32"/>
      <c r="AE668" s="32" t="s">
        <v>284</v>
      </c>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outlineLevel="1" x14ac:dyDescent="0.2">
      <c r="A669" s="218"/>
      <c r="B669" s="177"/>
      <c r="C669" s="293"/>
      <c r="D669" s="294"/>
      <c r="E669" s="295"/>
      <c r="F669" s="296"/>
      <c r="G669" s="297"/>
      <c r="H669" s="194"/>
      <c r="I669" s="194"/>
      <c r="J669" s="194"/>
      <c r="K669" s="194"/>
      <c r="L669" s="194"/>
      <c r="M669" s="194"/>
      <c r="N669" s="195"/>
      <c r="O669" s="221"/>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row>
    <row r="670" spans="1:60" outlineLevel="1" x14ac:dyDescent="0.2">
      <c r="A670" s="217">
        <v>96</v>
      </c>
      <c r="B670" s="176" t="s">
        <v>1270</v>
      </c>
      <c r="C670" s="202" t="s">
        <v>1271</v>
      </c>
      <c r="D670" s="181" t="s">
        <v>498</v>
      </c>
      <c r="E670" s="186">
        <v>1</v>
      </c>
      <c r="F670" s="193"/>
      <c r="G670" s="194">
        <f>ROUND(E670*F670,2)</f>
        <v>0</v>
      </c>
      <c r="H670" s="194">
        <v>21</v>
      </c>
      <c r="I670" s="194">
        <f>G670*(1+H670/100)</f>
        <v>0</v>
      </c>
      <c r="J670" s="194">
        <v>0</v>
      </c>
      <c r="K670" s="194">
        <f>ROUND(E670*J670,2)</f>
        <v>0</v>
      </c>
      <c r="L670" s="194">
        <v>0</v>
      </c>
      <c r="M670" s="194">
        <f>ROUND(E670*L670,2)</f>
        <v>0</v>
      </c>
      <c r="N670" s="195"/>
      <c r="O670" s="221" t="s">
        <v>295</v>
      </c>
      <c r="P670" s="32"/>
      <c r="Q670" s="32"/>
      <c r="R670" s="32"/>
      <c r="S670" s="32"/>
      <c r="T670" s="32"/>
      <c r="U670" s="32"/>
      <c r="V670" s="32"/>
      <c r="W670" s="32"/>
      <c r="X670" s="32"/>
      <c r="Y670" s="32"/>
      <c r="Z670" s="32"/>
      <c r="AA670" s="32"/>
      <c r="AB670" s="32"/>
      <c r="AC670" s="32"/>
      <c r="AD670" s="32"/>
      <c r="AE670" s="32" t="s">
        <v>480</v>
      </c>
      <c r="AF670" s="32"/>
      <c r="AG670" s="32"/>
      <c r="AH670" s="32"/>
      <c r="AI670" s="32"/>
      <c r="AJ670" s="32"/>
      <c r="AK670" s="32"/>
      <c r="AL670" s="32"/>
      <c r="AM670" s="32">
        <v>21</v>
      </c>
      <c r="AN670" s="32"/>
      <c r="AO670" s="32"/>
      <c r="AP670" s="32"/>
      <c r="AQ670" s="32"/>
      <c r="AR670" s="32"/>
      <c r="AS670" s="32"/>
      <c r="AT670" s="32"/>
      <c r="AU670" s="32"/>
      <c r="AV670" s="32"/>
      <c r="AW670" s="32"/>
      <c r="AX670" s="32"/>
      <c r="AY670" s="32"/>
      <c r="AZ670" s="32"/>
      <c r="BA670" s="32"/>
      <c r="BB670" s="32"/>
      <c r="BC670" s="32"/>
      <c r="BD670" s="32"/>
      <c r="BE670" s="32"/>
      <c r="BF670" s="32"/>
      <c r="BG670" s="32"/>
      <c r="BH670" s="32"/>
    </row>
    <row r="671" spans="1:60" outlineLevel="1" x14ac:dyDescent="0.2">
      <c r="A671" s="218"/>
      <c r="B671" s="177"/>
      <c r="C671" s="203" t="s">
        <v>1267</v>
      </c>
      <c r="D671" s="182"/>
      <c r="E671" s="187"/>
      <c r="F671" s="196"/>
      <c r="G671" s="196"/>
      <c r="H671" s="194"/>
      <c r="I671" s="194"/>
      <c r="J671" s="194"/>
      <c r="K671" s="194"/>
      <c r="L671" s="194"/>
      <c r="M671" s="194"/>
      <c r="N671" s="195"/>
      <c r="O671" s="221"/>
      <c r="P671" s="32"/>
      <c r="Q671" s="32"/>
      <c r="R671" s="32"/>
      <c r="S671" s="32"/>
      <c r="T671" s="32"/>
      <c r="U671" s="32"/>
      <c r="V671" s="32"/>
      <c r="W671" s="32"/>
      <c r="X671" s="32"/>
      <c r="Y671" s="32"/>
      <c r="Z671" s="32"/>
      <c r="AA671" s="32"/>
      <c r="AB671" s="32"/>
      <c r="AC671" s="32"/>
      <c r="AD671" s="32"/>
      <c r="AE671" s="32" t="s">
        <v>284</v>
      </c>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row>
    <row r="672" spans="1:60" outlineLevel="1" x14ac:dyDescent="0.2">
      <c r="A672" s="218"/>
      <c r="B672" s="177"/>
      <c r="C672" s="293"/>
      <c r="D672" s="294"/>
      <c r="E672" s="295"/>
      <c r="F672" s="296"/>
      <c r="G672" s="297"/>
      <c r="H672" s="194"/>
      <c r="I672" s="194"/>
      <c r="J672" s="194"/>
      <c r="K672" s="194"/>
      <c r="L672" s="194"/>
      <c r="M672" s="194"/>
      <c r="N672" s="195"/>
      <c r="O672" s="221"/>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row>
    <row r="673" spans="1:60" outlineLevel="1" x14ac:dyDescent="0.2">
      <c r="A673" s="218"/>
      <c r="B673" s="312" t="s">
        <v>819</v>
      </c>
      <c r="C673" s="313"/>
      <c r="D673" s="314"/>
      <c r="E673" s="315"/>
      <c r="F673" s="316"/>
      <c r="G673" s="317"/>
      <c r="H673" s="194"/>
      <c r="I673" s="194"/>
      <c r="J673" s="194"/>
      <c r="K673" s="194"/>
      <c r="L673" s="194"/>
      <c r="M673" s="194"/>
      <c r="N673" s="195"/>
      <c r="O673" s="221"/>
      <c r="P673" s="32"/>
      <c r="Q673" s="32"/>
      <c r="R673" s="32"/>
      <c r="S673" s="32"/>
      <c r="T673" s="32"/>
      <c r="U673" s="32"/>
      <c r="V673" s="32"/>
      <c r="W673" s="32"/>
      <c r="X673" s="32"/>
      <c r="Y673" s="32"/>
      <c r="Z673" s="32"/>
      <c r="AA673" s="32"/>
      <c r="AB673" s="32"/>
      <c r="AC673" s="32">
        <v>0</v>
      </c>
      <c r="AD673" s="32"/>
      <c r="AE673" s="32" t="s">
        <v>377</v>
      </c>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row>
    <row r="674" spans="1:60" outlineLevel="1" x14ac:dyDescent="0.2">
      <c r="A674" s="218"/>
      <c r="B674" s="312" t="s">
        <v>820</v>
      </c>
      <c r="C674" s="313"/>
      <c r="D674" s="314"/>
      <c r="E674" s="315"/>
      <c r="F674" s="316"/>
      <c r="G674" s="317"/>
      <c r="H674" s="194"/>
      <c r="I674" s="194"/>
      <c r="J674" s="194"/>
      <c r="K674" s="194"/>
      <c r="L674" s="194"/>
      <c r="M674" s="194"/>
      <c r="N674" s="195"/>
      <c r="O674" s="221"/>
      <c r="P674" s="32"/>
      <c r="Q674" s="32"/>
      <c r="R674" s="32"/>
      <c r="S674" s="32"/>
      <c r="T674" s="32"/>
      <c r="U674" s="32"/>
      <c r="V674" s="32"/>
      <c r="W674" s="32"/>
      <c r="X674" s="32"/>
      <c r="Y674" s="32"/>
      <c r="Z674" s="32"/>
      <c r="AA674" s="32"/>
      <c r="AB674" s="32"/>
      <c r="AC674" s="32"/>
      <c r="AD674" s="32"/>
      <c r="AE674" s="32" t="s">
        <v>379</v>
      </c>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row>
    <row r="675" spans="1:60" outlineLevel="1" x14ac:dyDescent="0.2">
      <c r="A675" s="218">
        <v>97</v>
      </c>
      <c r="B675" s="177" t="s">
        <v>821</v>
      </c>
      <c r="C675" s="202" t="s">
        <v>822</v>
      </c>
      <c r="D675" s="181" t="s">
        <v>823</v>
      </c>
      <c r="E675" s="242"/>
      <c r="F675" s="193"/>
      <c r="G675" s="194">
        <f>ROUND(E675*F675,2)</f>
        <v>0</v>
      </c>
      <c r="H675" s="194">
        <v>21</v>
      </c>
      <c r="I675" s="194">
        <f>G675*(1+H675/100)</f>
        <v>0</v>
      </c>
      <c r="J675" s="194">
        <v>0</v>
      </c>
      <c r="K675" s="194">
        <f>ROUND(E675*J675,2)</f>
        <v>0</v>
      </c>
      <c r="L675" s="194">
        <v>0</v>
      </c>
      <c r="M675" s="194">
        <f>ROUND(E675*L675,2)</f>
        <v>0</v>
      </c>
      <c r="N675" s="195" t="s">
        <v>814</v>
      </c>
      <c r="O675" s="221" t="s">
        <v>281</v>
      </c>
      <c r="P675" s="32"/>
      <c r="Q675" s="32"/>
      <c r="R675" s="32"/>
      <c r="S675" s="32"/>
      <c r="T675" s="32"/>
      <c r="U675" s="32"/>
      <c r="V675" s="32"/>
      <c r="W675" s="32"/>
      <c r="X675" s="32"/>
      <c r="Y675" s="32"/>
      <c r="Z675" s="32"/>
      <c r="AA675" s="32"/>
      <c r="AB675" s="32"/>
      <c r="AC675" s="32"/>
      <c r="AD675" s="32"/>
      <c r="AE675" s="32" t="s">
        <v>781</v>
      </c>
      <c r="AF675" s="32"/>
      <c r="AG675" s="32"/>
      <c r="AH675" s="32"/>
      <c r="AI675" s="32"/>
      <c r="AJ675" s="32"/>
      <c r="AK675" s="32"/>
      <c r="AL675" s="32"/>
      <c r="AM675" s="32">
        <v>21</v>
      </c>
      <c r="AN675" s="32"/>
      <c r="AO675" s="32"/>
      <c r="AP675" s="32"/>
      <c r="AQ675" s="32"/>
      <c r="AR675" s="32"/>
      <c r="AS675" s="32"/>
      <c r="AT675" s="32"/>
      <c r="AU675" s="32"/>
      <c r="AV675" s="32"/>
      <c r="AW675" s="32"/>
      <c r="AX675" s="32"/>
      <c r="AY675" s="32"/>
      <c r="AZ675" s="32"/>
      <c r="BA675" s="32"/>
      <c r="BB675" s="32"/>
      <c r="BC675" s="32"/>
      <c r="BD675" s="32"/>
      <c r="BE675" s="32"/>
      <c r="BF675" s="32"/>
      <c r="BG675" s="32"/>
      <c r="BH675" s="32"/>
    </row>
    <row r="676" spans="1:60" outlineLevel="1" x14ac:dyDescent="0.2">
      <c r="A676" s="218"/>
      <c r="B676" s="177"/>
      <c r="C676" s="293"/>
      <c r="D676" s="294"/>
      <c r="E676" s="295"/>
      <c r="F676" s="296"/>
      <c r="G676" s="297"/>
      <c r="H676" s="194"/>
      <c r="I676" s="194"/>
      <c r="J676" s="194"/>
      <c r="K676" s="194"/>
      <c r="L676" s="194"/>
      <c r="M676" s="194"/>
      <c r="N676" s="195"/>
      <c r="O676" s="221"/>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row>
    <row r="677" spans="1:60" x14ac:dyDescent="0.2">
      <c r="A677" s="216" t="s">
        <v>276</v>
      </c>
      <c r="B677" s="175" t="s">
        <v>211</v>
      </c>
      <c r="C677" s="201" t="s">
        <v>212</v>
      </c>
      <c r="D677" s="180"/>
      <c r="E677" s="185"/>
      <c r="F677" s="304">
        <f>SUM(G678:G691)</f>
        <v>0</v>
      </c>
      <c r="G677" s="305"/>
      <c r="H677" s="191"/>
      <c r="I677" s="191">
        <f>SUM(I678:I691)</f>
        <v>0</v>
      </c>
      <c r="J677" s="191"/>
      <c r="K677" s="191">
        <f>SUM(K678:K691)</f>
        <v>0</v>
      </c>
      <c r="L677" s="191"/>
      <c r="M677" s="191">
        <f>SUM(M678:M691)</f>
        <v>0</v>
      </c>
      <c r="N677" s="192"/>
      <c r="O677" s="220"/>
      <c r="AE677" t="s">
        <v>277</v>
      </c>
    </row>
    <row r="678" spans="1:60" outlineLevel="1" x14ac:dyDescent="0.2">
      <c r="A678" s="217">
        <v>98</v>
      </c>
      <c r="B678" s="176" t="s">
        <v>1272</v>
      </c>
      <c r="C678" s="202" t="s">
        <v>1273</v>
      </c>
      <c r="D678" s="181" t="s">
        <v>498</v>
      </c>
      <c r="E678" s="186">
        <v>3</v>
      </c>
      <c r="F678" s="193"/>
      <c r="G678" s="194">
        <f>ROUND(E678*F678,2)</f>
        <v>0</v>
      </c>
      <c r="H678" s="194">
        <v>21</v>
      </c>
      <c r="I678" s="194">
        <f>G678*(1+H678/100)</f>
        <v>0</v>
      </c>
      <c r="J678" s="194">
        <v>0</v>
      </c>
      <c r="K678" s="194">
        <f>ROUND(E678*J678,2)</f>
        <v>0</v>
      </c>
      <c r="L678" s="194">
        <v>0</v>
      </c>
      <c r="M678" s="194">
        <f>ROUND(E678*L678,2)</f>
        <v>0</v>
      </c>
      <c r="N678" s="195"/>
      <c r="O678" s="221" t="s">
        <v>295</v>
      </c>
      <c r="P678" s="32"/>
      <c r="Q678" s="32"/>
      <c r="R678" s="32"/>
      <c r="S678" s="32"/>
      <c r="T678" s="32"/>
      <c r="U678" s="32"/>
      <c r="V678" s="32"/>
      <c r="W678" s="32"/>
      <c r="X678" s="32"/>
      <c r="Y678" s="32"/>
      <c r="Z678" s="32"/>
      <c r="AA678" s="32"/>
      <c r="AB678" s="32"/>
      <c r="AC678" s="32"/>
      <c r="AD678" s="32"/>
      <c r="AE678" s="32" t="s">
        <v>786</v>
      </c>
      <c r="AF678" s="32"/>
      <c r="AG678" s="32"/>
      <c r="AH678" s="32"/>
      <c r="AI678" s="32"/>
      <c r="AJ678" s="32"/>
      <c r="AK678" s="32"/>
      <c r="AL678" s="32"/>
      <c r="AM678" s="32">
        <v>21</v>
      </c>
      <c r="AN678" s="32"/>
      <c r="AO678" s="32"/>
      <c r="AP678" s="32"/>
      <c r="AQ678" s="32"/>
      <c r="AR678" s="32"/>
      <c r="AS678" s="32"/>
      <c r="AT678" s="32"/>
      <c r="AU678" s="32"/>
      <c r="AV678" s="32"/>
      <c r="AW678" s="32"/>
      <c r="AX678" s="32"/>
      <c r="AY678" s="32"/>
      <c r="AZ678" s="32"/>
      <c r="BA678" s="32"/>
      <c r="BB678" s="32"/>
      <c r="BC678" s="32"/>
      <c r="BD678" s="32"/>
      <c r="BE678" s="32"/>
      <c r="BF678" s="32"/>
      <c r="BG678" s="32"/>
      <c r="BH678" s="32"/>
    </row>
    <row r="679" spans="1:60" outlineLevel="1" x14ac:dyDescent="0.2">
      <c r="A679" s="218"/>
      <c r="B679" s="177"/>
      <c r="C679" s="293"/>
      <c r="D679" s="294"/>
      <c r="E679" s="295"/>
      <c r="F679" s="296"/>
      <c r="G679" s="297"/>
      <c r="H679" s="194"/>
      <c r="I679" s="194"/>
      <c r="J679" s="194"/>
      <c r="K679" s="194"/>
      <c r="L679" s="194"/>
      <c r="M679" s="194"/>
      <c r="N679" s="195"/>
      <c r="O679" s="221"/>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row>
    <row r="680" spans="1:60" ht="22.5" outlineLevel="1" x14ac:dyDescent="0.2">
      <c r="A680" s="217">
        <v>99</v>
      </c>
      <c r="B680" s="176" t="s">
        <v>1274</v>
      </c>
      <c r="C680" s="202" t="s">
        <v>1275</v>
      </c>
      <c r="D680" s="181" t="s">
        <v>759</v>
      </c>
      <c r="E680" s="186">
        <v>2</v>
      </c>
      <c r="F680" s="193"/>
      <c r="G680" s="194">
        <f>ROUND(E680*F680,2)</f>
        <v>0</v>
      </c>
      <c r="H680" s="194">
        <v>21</v>
      </c>
      <c r="I680" s="194">
        <f>G680*(1+H680/100)</f>
        <v>0</v>
      </c>
      <c r="J680" s="194">
        <v>0</v>
      </c>
      <c r="K680" s="194">
        <f>ROUND(E680*J680,2)</f>
        <v>0</v>
      </c>
      <c r="L680" s="194">
        <v>0</v>
      </c>
      <c r="M680" s="194">
        <f>ROUND(E680*L680,2)</f>
        <v>0</v>
      </c>
      <c r="N680" s="195"/>
      <c r="O680" s="221" t="s">
        <v>295</v>
      </c>
      <c r="P680" s="32"/>
      <c r="Q680" s="32"/>
      <c r="R680" s="32"/>
      <c r="S680" s="32"/>
      <c r="T680" s="32"/>
      <c r="U680" s="32"/>
      <c r="V680" s="32"/>
      <c r="W680" s="32"/>
      <c r="X680" s="32"/>
      <c r="Y680" s="32"/>
      <c r="Z680" s="32"/>
      <c r="AA680" s="32"/>
      <c r="AB680" s="32"/>
      <c r="AC680" s="32"/>
      <c r="AD680" s="32"/>
      <c r="AE680" s="32" t="s">
        <v>480</v>
      </c>
      <c r="AF680" s="32"/>
      <c r="AG680" s="32"/>
      <c r="AH680" s="32"/>
      <c r="AI680" s="32"/>
      <c r="AJ680" s="32"/>
      <c r="AK680" s="32"/>
      <c r="AL680" s="32"/>
      <c r="AM680" s="32">
        <v>21</v>
      </c>
      <c r="AN680" s="32"/>
      <c r="AO680" s="32"/>
      <c r="AP680" s="32"/>
      <c r="AQ680" s="32"/>
      <c r="AR680" s="32"/>
      <c r="AS680" s="32"/>
      <c r="AT680" s="32"/>
      <c r="AU680" s="32"/>
      <c r="AV680" s="32"/>
      <c r="AW680" s="32"/>
      <c r="AX680" s="32"/>
      <c r="AY680" s="32"/>
      <c r="AZ680" s="32"/>
      <c r="BA680" s="32"/>
      <c r="BB680" s="32"/>
      <c r="BC680" s="32"/>
      <c r="BD680" s="32"/>
      <c r="BE680" s="32"/>
      <c r="BF680" s="32"/>
      <c r="BG680" s="32"/>
      <c r="BH680" s="32"/>
    </row>
    <row r="681" spans="1:60" outlineLevel="1" x14ac:dyDescent="0.2">
      <c r="A681" s="218"/>
      <c r="B681" s="177"/>
      <c r="C681" s="203" t="s">
        <v>3789</v>
      </c>
      <c r="D681" s="182"/>
      <c r="E681" s="187"/>
      <c r="F681" s="196"/>
      <c r="G681" s="196"/>
      <c r="H681" s="194"/>
      <c r="I681" s="194"/>
      <c r="J681" s="194"/>
      <c r="K681" s="194"/>
      <c r="L681" s="194"/>
      <c r="M681" s="194"/>
      <c r="N681" s="195"/>
      <c r="O681" s="221"/>
      <c r="P681" s="32"/>
      <c r="Q681" s="32"/>
      <c r="R681" s="32"/>
      <c r="S681" s="32"/>
      <c r="T681" s="32"/>
      <c r="U681" s="32"/>
      <c r="V681" s="32"/>
      <c r="W681" s="32"/>
      <c r="X681" s="32"/>
      <c r="Y681" s="32"/>
      <c r="Z681" s="32"/>
      <c r="AA681" s="32"/>
      <c r="AB681" s="32"/>
      <c r="AC681" s="32"/>
      <c r="AD681" s="32"/>
      <c r="AE681" s="32" t="s">
        <v>284</v>
      </c>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row>
    <row r="682" spans="1:60" outlineLevel="1" x14ac:dyDescent="0.2">
      <c r="A682" s="218"/>
      <c r="B682" s="177"/>
      <c r="C682" s="203" t="s">
        <v>1276</v>
      </c>
      <c r="D682" s="182"/>
      <c r="E682" s="187"/>
      <c r="F682" s="196"/>
      <c r="G682" s="196"/>
      <c r="H682" s="194"/>
      <c r="I682" s="194"/>
      <c r="J682" s="194"/>
      <c r="K682" s="194"/>
      <c r="L682" s="194"/>
      <c r="M682" s="194"/>
      <c r="N682" s="195"/>
      <c r="O682" s="221"/>
      <c r="P682" s="32"/>
      <c r="Q682" s="32"/>
      <c r="R682" s="32"/>
      <c r="S682" s="32"/>
      <c r="T682" s="32"/>
      <c r="U682" s="32"/>
      <c r="V682" s="32"/>
      <c r="W682" s="32"/>
      <c r="X682" s="32"/>
      <c r="Y682" s="32"/>
      <c r="Z682" s="32"/>
      <c r="AA682" s="32"/>
      <c r="AB682" s="32"/>
      <c r="AC682" s="32"/>
      <c r="AD682" s="32"/>
      <c r="AE682" s="32" t="s">
        <v>284</v>
      </c>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row>
    <row r="683" spans="1:60" outlineLevel="1" x14ac:dyDescent="0.2">
      <c r="A683" s="218"/>
      <c r="B683" s="177"/>
      <c r="C683" s="293"/>
      <c r="D683" s="294"/>
      <c r="E683" s="295"/>
      <c r="F683" s="296"/>
      <c r="G683" s="297"/>
      <c r="H683" s="194"/>
      <c r="I683" s="194"/>
      <c r="J683" s="194"/>
      <c r="K683" s="194"/>
      <c r="L683" s="194"/>
      <c r="M683" s="194"/>
      <c r="N683" s="195"/>
      <c r="O683" s="221"/>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row>
    <row r="684" spans="1:60" ht="22.5" outlineLevel="1" x14ac:dyDescent="0.2">
      <c r="A684" s="217">
        <v>100</v>
      </c>
      <c r="B684" s="176" t="s">
        <v>1277</v>
      </c>
      <c r="C684" s="202" t="s">
        <v>1278</v>
      </c>
      <c r="D684" s="181" t="s">
        <v>759</v>
      </c>
      <c r="E684" s="186">
        <v>1</v>
      </c>
      <c r="F684" s="193"/>
      <c r="G684" s="194">
        <f>ROUND(E684*F684,2)</f>
        <v>0</v>
      </c>
      <c r="H684" s="194">
        <v>21</v>
      </c>
      <c r="I684" s="194">
        <f>G684*(1+H684/100)</f>
        <v>0</v>
      </c>
      <c r="J684" s="194">
        <v>0</v>
      </c>
      <c r="K684" s="194">
        <f>ROUND(E684*J684,2)</f>
        <v>0</v>
      </c>
      <c r="L684" s="194">
        <v>0</v>
      </c>
      <c r="M684" s="194">
        <f>ROUND(E684*L684,2)</f>
        <v>0</v>
      </c>
      <c r="N684" s="195"/>
      <c r="O684" s="221" t="s">
        <v>295</v>
      </c>
      <c r="P684" s="32"/>
      <c r="Q684" s="32"/>
      <c r="R684" s="32"/>
      <c r="S684" s="32"/>
      <c r="T684" s="32"/>
      <c r="U684" s="32"/>
      <c r="V684" s="32"/>
      <c r="W684" s="32"/>
      <c r="X684" s="32"/>
      <c r="Y684" s="32"/>
      <c r="Z684" s="32"/>
      <c r="AA684" s="32"/>
      <c r="AB684" s="32"/>
      <c r="AC684" s="32"/>
      <c r="AD684" s="32"/>
      <c r="AE684" s="32" t="s">
        <v>480</v>
      </c>
      <c r="AF684" s="32"/>
      <c r="AG684" s="32"/>
      <c r="AH684" s="32"/>
      <c r="AI684" s="32"/>
      <c r="AJ684" s="32"/>
      <c r="AK684" s="32"/>
      <c r="AL684" s="32"/>
      <c r="AM684" s="32">
        <v>21</v>
      </c>
      <c r="AN684" s="32"/>
      <c r="AO684" s="32"/>
      <c r="AP684" s="32"/>
      <c r="AQ684" s="32"/>
      <c r="AR684" s="32"/>
      <c r="AS684" s="32"/>
      <c r="AT684" s="32"/>
      <c r="AU684" s="32"/>
      <c r="AV684" s="32"/>
      <c r="AW684" s="32"/>
      <c r="AX684" s="32"/>
      <c r="AY684" s="32"/>
      <c r="AZ684" s="32"/>
      <c r="BA684" s="32"/>
      <c r="BB684" s="32"/>
      <c r="BC684" s="32"/>
      <c r="BD684" s="32"/>
      <c r="BE684" s="32"/>
      <c r="BF684" s="32"/>
      <c r="BG684" s="32"/>
      <c r="BH684" s="32"/>
    </row>
    <row r="685" spans="1:60" outlineLevel="1" x14ac:dyDescent="0.2">
      <c r="A685" s="218"/>
      <c r="B685" s="177"/>
      <c r="C685" s="203" t="s">
        <v>3789</v>
      </c>
      <c r="D685" s="182"/>
      <c r="E685" s="187"/>
      <c r="F685" s="196"/>
      <c r="G685" s="196"/>
      <c r="H685" s="194"/>
      <c r="I685" s="194"/>
      <c r="J685" s="194"/>
      <c r="K685" s="194"/>
      <c r="L685" s="194"/>
      <c r="M685" s="194"/>
      <c r="N685" s="195"/>
      <c r="O685" s="221"/>
      <c r="P685" s="32"/>
      <c r="Q685" s="32"/>
      <c r="R685" s="32"/>
      <c r="S685" s="32"/>
      <c r="T685" s="32"/>
      <c r="U685" s="32"/>
      <c r="V685" s="32"/>
      <c r="W685" s="32"/>
      <c r="X685" s="32"/>
      <c r="Y685" s="32"/>
      <c r="Z685" s="32"/>
      <c r="AA685" s="32"/>
      <c r="AB685" s="32"/>
      <c r="AC685" s="32"/>
      <c r="AD685" s="32"/>
      <c r="AE685" s="32" t="s">
        <v>284</v>
      </c>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row>
    <row r="686" spans="1:60" outlineLevel="1" x14ac:dyDescent="0.2">
      <c r="A686" s="218"/>
      <c r="B686" s="177"/>
      <c r="C686" s="203" t="s">
        <v>1276</v>
      </c>
      <c r="D686" s="182"/>
      <c r="E686" s="187"/>
      <c r="F686" s="196"/>
      <c r="G686" s="196"/>
      <c r="H686" s="194"/>
      <c r="I686" s="194"/>
      <c r="J686" s="194"/>
      <c r="K686" s="194"/>
      <c r="L686" s="194"/>
      <c r="M686" s="194"/>
      <c r="N686" s="195"/>
      <c r="O686" s="221"/>
      <c r="P686" s="32"/>
      <c r="Q686" s="32"/>
      <c r="R686" s="32"/>
      <c r="S686" s="32"/>
      <c r="T686" s="32"/>
      <c r="U686" s="32"/>
      <c r="V686" s="32"/>
      <c r="W686" s="32"/>
      <c r="X686" s="32"/>
      <c r="Y686" s="32"/>
      <c r="Z686" s="32"/>
      <c r="AA686" s="32"/>
      <c r="AB686" s="32"/>
      <c r="AC686" s="32"/>
      <c r="AD686" s="32"/>
      <c r="AE686" s="32" t="s">
        <v>284</v>
      </c>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row>
    <row r="687" spans="1:60" outlineLevel="1" x14ac:dyDescent="0.2">
      <c r="A687" s="218"/>
      <c r="B687" s="177"/>
      <c r="C687" s="293"/>
      <c r="D687" s="294"/>
      <c r="E687" s="295"/>
      <c r="F687" s="296"/>
      <c r="G687" s="297"/>
      <c r="H687" s="194"/>
      <c r="I687" s="194"/>
      <c r="J687" s="194"/>
      <c r="K687" s="194"/>
      <c r="L687" s="194"/>
      <c r="M687" s="194"/>
      <c r="N687" s="195"/>
      <c r="O687" s="221"/>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row>
    <row r="688" spans="1:60" outlineLevel="1" x14ac:dyDescent="0.2">
      <c r="A688" s="218"/>
      <c r="B688" s="312" t="s">
        <v>819</v>
      </c>
      <c r="C688" s="313"/>
      <c r="D688" s="314"/>
      <c r="E688" s="315"/>
      <c r="F688" s="316"/>
      <c r="G688" s="317"/>
      <c r="H688" s="194"/>
      <c r="I688" s="194"/>
      <c r="J688" s="194"/>
      <c r="K688" s="194"/>
      <c r="L688" s="194"/>
      <c r="M688" s="194"/>
      <c r="N688" s="195"/>
      <c r="O688" s="221"/>
      <c r="P688" s="32"/>
      <c r="Q688" s="32"/>
      <c r="R688" s="32"/>
      <c r="S688" s="32"/>
      <c r="T688" s="32"/>
      <c r="U688" s="32"/>
      <c r="V688" s="32"/>
      <c r="W688" s="32"/>
      <c r="X688" s="32"/>
      <c r="Y688" s="32"/>
      <c r="Z688" s="32"/>
      <c r="AA688" s="32"/>
      <c r="AB688" s="32"/>
      <c r="AC688" s="32">
        <v>0</v>
      </c>
      <c r="AD688" s="32"/>
      <c r="AE688" s="32" t="s">
        <v>377</v>
      </c>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row>
    <row r="689" spans="1:60" outlineLevel="1" x14ac:dyDescent="0.2">
      <c r="A689" s="218"/>
      <c r="B689" s="312" t="s">
        <v>820</v>
      </c>
      <c r="C689" s="313"/>
      <c r="D689" s="314"/>
      <c r="E689" s="315"/>
      <c r="F689" s="316"/>
      <c r="G689" s="317"/>
      <c r="H689" s="194"/>
      <c r="I689" s="194"/>
      <c r="J689" s="194"/>
      <c r="K689" s="194"/>
      <c r="L689" s="194"/>
      <c r="M689" s="194"/>
      <c r="N689" s="195"/>
      <c r="O689" s="221"/>
      <c r="P689" s="32"/>
      <c r="Q689" s="32"/>
      <c r="R689" s="32"/>
      <c r="S689" s="32"/>
      <c r="T689" s="32"/>
      <c r="U689" s="32"/>
      <c r="V689" s="32"/>
      <c r="W689" s="32"/>
      <c r="X689" s="32"/>
      <c r="Y689" s="32"/>
      <c r="Z689" s="32"/>
      <c r="AA689" s="32"/>
      <c r="AB689" s="32"/>
      <c r="AC689" s="32"/>
      <c r="AD689" s="32"/>
      <c r="AE689" s="32" t="s">
        <v>379</v>
      </c>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row>
    <row r="690" spans="1:60" outlineLevel="1" x14ac:dyDescent="0.2">
      <c r="A690" s="218">
        <v>101</v>
      </c>
      <c r="B690" s="177" t="s">
        <v>821</v>
      </c>
      <c r="C690" s="202" t="s">
        <v>822</v>
      </c>
      <c r="D690" s="181" t="s">
        <v>823</v>
      </c>
      <c r="E690" s="242"/>
      <c r="F690" s="193"/>
      <c r="G690" s="194">
        <f>ROUND(E690*F690,2)</f>
        <v>0</v>
      </c>
      <c r="H690" s="194">
        <v>21</v>
      </c>
      <c r="I690" s="194">
        <f>G690*(1+H690/100)</f>
        <v>0</v>
      </c>
      <c r="J690" s="194">
        <v>0</v>
      </c>
      <c r="K690" s="194">
        <f>ROUND(E690*J690,2)</f>
        <v>0</v>
      </c>
      <c r="L690" s="194">
        <v>0</v>
      </c>
      <c r="M690" s="194">
        <f>ROUND(E690*L690,2)</f>
        <v>0</v>
      </c>
      <c r="N690" s="195" t="s">
        <v>814</v>
      </c>
      <c r="O690" s="221" t="s">
        <v>780</v>
      </c>
      <c r="P690" s="32"/>
      <c r="Q690" s="32"/>
      <c r="R690" s="32"/>
      <c r="S690" s="32"/>
      <c r="T690" s="32"/>
      <c r="U690" s="32"/>
      <c r="V690" s="32"/>
      <c r="W690" s="32"/>
      <c r="X690" s="32"/>
      <c r="Y690" s="32"/>
      <c r="Z690" s="32"/>
      <c r="AA690" s="32"/>
      <c r="AB690" s="32"/>
      <c r="AC690" s="32"/>
      <c r="AD690" s="32"/>
      <c r="AE690" s="32" t="s">
        <v>781</v>
      </c>
      <c r="AF690" s="32"/>
      <c r="AG690" s="32"/>
      <c r="AH690" s="32"/>
      <c r="AI690" s="32"/>
      <c r="AJ690" s="32"/>
      <c r="AK690" s="32"/>
      <c r="AL690" s="32"/>
      <c r="AM690" s="32">
        <v>21</v>
      </c>
      <c r="AN690" s="32"/>
      <c r="AO690" s="32"/>
      <c r="AP690" s="32"/>
      <c r="AQ690" s="32"/>
      <c r="AR690" s="32"/>
      <c r="AS690" s="32"/>
      <c r="AT690" s="32"/>
      <c r="AU690" s="32"/>
      <c r="AV690" s="32"/>
      <c r="AW690" s="32"/>
      <c r="AX690" s="32"/>
      <c r="AY690" s="32"/>
      <c r="AZ690" s="32"/>
      <c r="BA690" s="32"/>
      <c r="BB690" s="32"/>
      <c r="BC690" s="32"/>
      <c r="BD690" s="32"/>
      <c r="BE690" s="32"/>
      <c r="BF690" s="32"/>
      <c r="BG690" s="32"/>
      <c r="BH690" s="32"/>
    </row>
    <row r="691" spans="1:60" outlineLevel="1" x14ac:dyDescent="0.2">
      <c r="A691" s="218"/>
      <c r="B691" s="177"/>
      <c r="C691" s="293"/>
      <c r="D691" s="294"/>
      <c r="E691" s="295"/>
      <c r="F691" s="296"/>
      <c r="G691" s="297"/>
      <c r="H691" s="194"/>
      <c r="I691" s="194"/>
      <c r="J691" s="194"/>
      <c r="K691" s="194"/>
      <c r="L691" s="194"/>
      <c r="M691" s="194"/>
      <c r="N691" s="195"/>
      <c r="O691" s="221"/>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row>
    <row r="692" spans="1:60" x14ac:dyDescent="0.2">
      <c r="A692" s="216" t="s">
        <v>276</v>
      </c>
      <c r="B692" s="175" t="s">
        <v>213</v>
      </c>
      <c r="C692" s="201" t="s">
        <v>214</v>
      </c>
      <c r="D692" s="180"/>
      <c r="E692" s="185"/>
      <c r="F692" s="304">
        <f>SUM(G693:G718)</f>
        <v>0</v>
      </c>
      <c r="G692" s="305"/>
      <c r="H692" s="191"/>
      <c r="I692" s="191">
        <f>SUM(I693:I718)</f>
        <v>0</v>
      </c>
      <c r="J692" s="191"/>
      <c r="K692" s="191">
        <f>SUM(K693:K718)</f>
        <v>0</v>
      </c>
      <c r="L692" s="191"/>
      <c r="M692" s="191">
        <f>SUM(M693:M718)</f>
        <v>0</v>
      </c>
      <c r="N692" s="192"/>
      <c r="O692" s="220"/>
      <c r="AE692" t="s">
        <v>277</v>
      </c>
    </row>
    <row r="693" spans="1:60" outlineLevel="1" x14ac:dyDescent="0.2">
      <c r="A693" s="217">
        <v>102</v>
      </c>
      <c r="B693" s="176" t="s">
        <v>1279</v>
      </c>
      <c r="C693" s="202" t="s">
        <v>1280</v>
      </c>
      <c r="D693" s="181" t="s">
        <v>560</v>
      </c>
      <c r="E693" s="186">
        <v>157.6</v>
      </c>
      <c r="F693" s="193"/>
      <c r="G693" s="194">
        <f>ROUND(E693*F693,2)</f>
        <v>0</v>
      </c>
      <c r="H693" s="194">
        <v>21</v>
      </c>
      <c r="I693" s="194">
        <f>G693*(1+H693/100)</f>
        <v>0</v>
      </c>
      <c r="J693" s="194">
        <v>0</v>
      </c>
      <c r="K693" s="194">
        <f>ROUND(E693*J693,2)</f>
        <v>0</v>
      </c>
      <c r="L693" s="194">
        <v>0</v>
      </c>
      <c r="M693" s="194">
        <f>ROUND(E693*L693,2)</f>
        <v>0</v>
      </c>
      <c r="N693" s="195"/>
      <c r="O693" s="221" t="s">
        <v>295</v>
      </c>
      <c r="P693" s="32"/>
      <c r="Q693" s="32"/>
      <c r="R693" s="32"/>
      <c r="S693" s="32"/>
      <c r="T693" s="32"/>
      <c r="U693" s="32"/>
      <c r="V693" s="32"/>
      <c r="W693" s="32"/>
      <c r="X693" s="32"/>
      <c r="Y693" s="32"/>
      <c r="Z693" s="32"/>
      <c r="AA693" s="32"/>
      <c r="AB693" s="32"/>
      <c r="AC693" s="32"/>
      <c r="AD693" s="32"/>
      <c r="AE693" s="32" t="s">
        <v>786</v>
      </c>
      <c r="AF693" s="32"/>
      <c r="AG693" s="32"/>
      <c r="AH693" s="32"/>
      <c r="AI693" s="32"/>
      <c r="AJ693" s="32"/>
      <c r="AK693" s="32"/>
      <c r="AL693" s="32"/>
      <c r="AM693" s="32">
        <v>21</v>
      </c>
      <c r="AN693" s="32"/>
      <c r="AO693" s="32"/>
      <c r="AP693" s="32"/>
      <c r="AQ693" s="32"/>
      <c r="AR693" s="32"/>
      <c r="AS693" s="32"/>
      <c r="AT693" s="32"/>
      <c r="AU693" s="32"/>
      <c r="AV693" s="32"/>
      <c r="AW693" s="32"/>
      <c r="AX693" s="32"/>
      <c r="AY693" s="32"/>
      <c r="AZ693" s="32"/>
      <c r="BA693" s="32"/>
      <c r="BB693" s="32"/>
      <c r="BC693" s="32"/>
      <c r="BD693" s="32"/>
      <c r="BE693" s="32"/>
      <c r="BF693" s="32"/>
      <c r="BG693" s="32"/>
      <c r="BH693" s="32"/>
    </row>
    <row r="694" spans="1:60" outlineLevel="1" x14ac:dyDescent="0.2">
      <c r="A694" s="218"/>
      <c r="B694" s="177"/>
      <c r="C694" s="243" t="s">
        <v>1281</v>
      </c>
      <c r="D694" s="236"/>
      <c r="E694" s="239">
        <v>75.8</v>
      </c>
      <c r="F694" s="194"/>
      <c r="G694" s="194"/>
      <c r="H694" s="194"/>
      <c r="I694" s="194"/>
      <c r="J694" s="194"/>
      <c r="K694" s="194"/>
      <c r="L694" s="194"/>
      <c r="M694" s="194"/>
      <c r="N694" s="195"/>
      <c r="O694" s="221"/>
      <c r="P694" s="32"/>
      <c r="Q694" s="32"/>
      <c r="R694" s="32"/>
      <c r="S694" s="32"/>
      <c r="T694" s="32"/>
      <c r="U694" s="32"/>
      <c r="V694" s="32"/>
      <c r="W694" s="32"/>
      <c r="X694" s="32"/>
      <c r="Y694" s="32"/>
      <c r="Z694" s="32"/>
      <c r="AA694" s="32"/>
      <c r="AB694" s="32"/>
      <c r="AC694" s="32"/>
      <c r="AD694" s="32"/>
      <c r="AE694" s="32" t="s">
        <v>386</v>
      </c>
      <c r="AF694" s="32">
        <v>0</v>
      </c>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row>
    <row r="695" spans="1:60" outlineLevel="1" x14ac:dyDescent="0.2">
      <c r="A695" s="218"/>
      <c r="B695" s="177"/>
      <c r="C695" s="243" t="s">
        <v>1282</v>
      </c>
      <c r="D695" s="236"/>
      <c r="E695" s="239">
        <v>81.8</v>
      </c>
      <c r="F695" s="194"/>
      <c r="G695" s="194"/>
      <c r="H695" s="194"/>
      <c r="I695" s="194"/>
      <c r="J695" s="194"/>
      <c r="K695" s="194"/>
      <c r="L695" s="194"/>
      <c r="M695" s="194"/>
      <c r="N695" s="195"/>
      <c r="O695" s="221"/>
      <c r="P695" s="32"/>
      <c r="Q695" s="32"/>
      <c r="R695" s="32"/>
      <c r="S695" s="32"/>
      <c r="T695" s="32"/>
      <c r="U695" s="32"/>
      <c r="V695" s="32"/>
      <c r="W695" s="32"/>
      <c r="X695" s="32"/>
      <c r="Y695" s="32"/>
      <c r="Z695" s="32"/>
      <c r="AA695" s="32"/>
      <c r="AB695" s="32"/>
      <c r="AC695" s="32"/>
      <c r="AD695" s="32"/>
      <c r="AE695" s="32" t="s">
        <v>386</v>
      </c>
      <c r="AF695" s="32">
        <v>0</v>
      </c>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row>
    <row r="696" spans="1:60" outlineLevel="1" x14ac:dyDescent="0.2">
      <c r="A696" s="218"/>
      <c r="B696" s="177"/>
      <c r="C696" s="293"/>
      <c r="D696" s="294"/>
      <c r="E696" s="295"/>
      <c r="F696" s="296"/>
      <c r="G696" s="297"/>
      <c r="H696" s="194"/>
      <c r="I696" s="194"/>
      <c r="J696" s="194"/>
      <c r="K696" s="194"/>
      <c r="L696" s="194"/>
      <c r="M696" s="194"/>
      <c r="N696" s="195"/>
      <c r="O696" s="221"/>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row>
    <row r="697" spans="1:60" outlineLevel="1" x14ac:dyDescent="0.2">
      <c r="A697" s="217">
        <v>103</v>
      </c>
      <c r="B697" s="176" t="s">
        <v>1283</v>
      </c>
      <c r="C697" s="202" t="s">
        <v>1284</v>
      </c>
      <c r="D697" s="181" t="s">
        <v>759</v>
      </c>
      <c r="E697" s="186">
        <v>1</v>
      </c>
      <c r="F697" s="193"/>
      <c r="G697" s="194">
        <f>ROUND(E697*F697,2)</f>
        <v>0</v>
      </c>
      <c r="H697" s="194">
        <v>21</v>
      </c>
      <c r="I697" s="194">
        <f>G697*(1+H697/100)</f>
        <v>0</v>
      </c>
      <c r="J697" s="194">
        <v>0</v>
      </c>
      <c r="K697" s="194">
        <f>ROUND(E697*J697,2)</f>
        <v>0</v>
      </c>
      <c r="L697" s="194">
        <v>0</v>
      </c>
      <c r="M697" s="194">
        <f>ROUND(E697*L697,2)</f>
        <v>0</v>
      </c>
      <c r="N697" s="195"/>
      <c r="O697" s="221" t="s">
        <v>295</v>
      </c>
      <c r="P697" s="32"/>
      <c r="Q697" s="32"/>
      <c r="R697" s="32"/>
      <c r="S697" s="32"/>
      <c r="T697" s="32"/>
      <c r="U697" s="32"/>
      <c r="V697" s="32"/>
      <c r="W697" s="32"/>
      <c r="X697" s="32"/>
      <c r="Y697" s="32"/>
      <c r="Z697" s="32"/>
      <c r="AA697" s="32"/>
      <c r="AB697" s="32"/>
      <c r="AC697" s="32"/>
      <c r="AD697" s="32"/>
      <c r="AE697" s="32" t="s">
        <v>786</v>
      </c>
      <c r="AF697" s="32"/>
      <c r="AG697" s="32"/>
      <c r="AH697" s="32"/>
      <c r="AI697" s="32"/>
      <c r="AJ697" s="32"/>
      <c r="AK697" s="32"/>
      <c r="AL697" s="32"/>
      <c r="AM697" s="32">
        <v>21</v>
      </c>
      <c r="AN697" s="32"/>
      <c r="AO697" s="32"/>
      <c r="AP697" s="32"/>
      <c r="AQ697" s="32"/>
      <c r="AR697" s="32"/>
      <c r="AS697" s="32"/>
      <c r="AT697" s="32"/>
      <c r="AU697" s="32"/>
      <c r="AV697" s="32"/>
      <c r="AW697" s="32"/>
      <c r="AX697" s="32"/>
      <c r="AY697" s="32"/>
      <c r="AZ697" s="32"/>
      <c r="BA697" s="32"/>
      <c r="BB697" s="32"/>
      <c r="BC697" s="32"/>
      <c r="BD697" s="32"/>
      <c r="BE697" s="32"/>
      <c r="BF697" s="32"/>
      <c r="BG697" s="32"/>
      <c r="BH697" s="32"/>
    </row>
    <row r="698" spans="1:60" outlineLevel="1" x14ac:dyDescent="0.2">
      <c r="A698" s="218"/>
      <c r="B698" s="177"/>
      <c r="C698" s="243" t="s">
        <v>1285</v>
      </c>
      <c r="D698" s="236"/>
      <c r="E698" s="239">
        <v>1</v>
      </c>
      <c r="F698" s="194"/>
      <c r="G698" s="194"/>
      <c r="H698" s="194"/>
      <c r="I698" s="194"/>
      <c r="J698" s="194"/>
      <c r="K698" s="194"/>
      <c r="L698" s="194"/>
      <c r="M698" s="194"/>
      <c r="N698" s="195"/>
      <c r="O698" s="221"/>
      <c r="P698" s="32"/>
      <c r="Q698" s="32"/>
      <c r="R698" s="32"/>
      <c r="S698" s="32"/>
      <c r="T698" s="32"/>
      <c r="U698" s="32"/>
      <c r="V698" s="32"/>
      <c r="W698" s="32"/>
      <c r="X698" s="32"/>
      <c r="Y698" s="32"/>
      <c r="Z698" s="32"/>
      <c r="AA698" s="32"/>
      <c r="AB698" s="32"/>
      <c r="AC698" s="32"/>
      <c r="AD698" s="32"/>
      <c r="AE698" s="32" t="s">
        <v>386</v>
      </c>
      <c r="AF698" s="32">
        <v>0</v>
      </c>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row>
    <row r="699" spans="1:60" outlineLevel="1" x14ac:dyDescent="0.2">
      <c r="A699" s="218"/>
      <c r="B699" s="177"/>
      <c r="C699" s="293"/>
      <c r="D699" s="294"/>
      <c r="E699" s="295"/>
      <c r="F699" s="296"/>
      <c r="G699" s="297"/>
      <c r="H699" s="194"/>
      <c r="I699" s="194"/>
      <c r="J699" s="194"/>
      <c r="K699" s="194"/>
      <c r="L699" s="194"/>
      <c r="M699" s="194"/>
      <c r="N699" s="195"/>
      <c r="O699" s="221"/>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row>
    <row r="700" spans="1:60" outlineLevel="1" x14ac:dyDescent="0.2">
      <c r="A700" s="217">
        <v>104</v>
      </c>
      <c r="B700" s="176" t="s">
        <v>1286</v>
      </c>
      <c r="C700" s="202" t="s">
        <v>1287</v>
      </c>
      <c r="D700" s="181" t="s">
        <v>759</v>
      </c>
      <c r="E700" s="186">
        <v>1</v>
      </c>
      <c r="F700" s="193"/>
      <c r="G700" s="194">
        <f>ROUND(E700*F700,2)</f>
        <v>0</v>
      </c>
      <c r="H700" s="194">
        <v>21</v>
      </c>
      <c r="I700" s="194">
        <f>G700*(1+H700/100)</f>
        <v>0</v>
      </c>
      <c r="J700" s="194">
        <v>0</v>
      </c>
      <c r="K700" s="194">
        <f>ROUND(E700*J700,2)</f>
        <v>0</v>
      </c>
      <c r="L700" s="194">
        <v>0</v>
      </c>
      <c r="M700" s="194">
        <f>ROUND(E700*L700,2)</f>
        <v>0</v>
      </c>
      <c r="N700" s="195"/>
      <c r="O700" s="221" t="s">
        <v>295</v>
      </c>
      <c r="P700" s="32"/>
      <c r="Q700" s="32"/>
      <c r="R700" s="32"/>
      <c r="S700" s="32"/>
      <c r="T700" s="32"/>
      <c r="U700" s="32"/>
      <c r="V700" s="32"/>
      <c r="W700" s="32"/>
      <c r="X700" s="32"/>
      <c r="Y700" s="32"/>
      <c r="Z700" s="32"/>
      <c r="AA700" s="32"/>
      <c r="AB700" s="32"/>
      <c r="AC700" s="32"/>
      <c r="AD700" s="32"/>
      <c r="AE700" s="32" t="s">
        <v>480</v>
      </c>
      <c r="AF700" s="32"/>
      <c r="AG700" s="32"/>
      <c r="AH700" s="32"/>
      <c r="AI700" s="32"/>
      <c r="AJ700" s="32"/>
      <c r="AK700" s="32"/>
      <c r="AL700" s="32"/>
      <c r="AM700" s="32">
        <v>21</v>
      </c>
      <c r="AN700" s="32"/>
      <c r="AO700" s="32"/>
      <c r="AP700" s="32"/>
      <c r="AQ700" s="32"/>
      <c r="AR700" s="32"/>
      <c r="AS700" s="32"/>
      <c r="AT700" s="32"/>
      <c r="AU700" s="32"/>
      <c r="AV700" s="32"/>
      <c r="AW700" s="32"/>
      <c r="AX700" s="32"/>
      <c r="AY700" s="32"/>
      <c r="AZ700" s="32"/>
      <c r="BA700" s="32"/>
      <c r="BB700" s="32"/>
      <c r="BC700" s="32"/>
      <c r="BD700" s="32"/>
      <c r="BE700" s="32"/>
      <c r="BF700" s="32"/>
      <c r="BG700" s="32"/>
      <c r="BH700" s="32"/>
    </row>
    <row r="701" spans="1:60" outlineLevel="1" x14ac:dyDescent="0.2">
      <c r="A701" s="218"/>
      <c r="B701" s="177"/>
      <c r="C701" s="203" t="s">
        <v>1247</v>
      </c>
      <c r="D701" s="182"/>
      <c r="E701" s="187"/>
      <c r="F701" s="196"/>
      <c r="G701" s="196"/>
      <c r="H701" s="194"/>
      <c r="I701" s="194"/>
      <c r="J701" s="194"/>
      <c r="K701" s="194"/>
      <c r="L701" s="194"/>
      <c r="M701" s="194"/>
      <c r="N701" s="195"/>
      <c r="O701" s="221"/>
      <c r="P701" s="32"/>
      <c r="Q701" s="32"/>
      <c r="R701" s="32"/>
      <c r="S701" s="32"/>
      <c r="T701" s="32"/>
      <c r="U701" s="32"/>
      <c r="V701" s="32"/>
      <c r="W701" s="32"/>
      <c r="X701" s="32"/>
      <c r="Y701" s="32"/>
      <c r="Z701" s="32"/>
      <c r="AA701" s="32"/>
      <c r="AB701" s="32"/>
      <c r="AC701" s="32"/>
      <c r="AD701" s="32"/>
      <c r="AE701" s="32" t="s">
        <v>284</v>
      </c>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row>
    <row r="702" spans="1:60" outlineLevel="1" x14ac:dyDescent="0.2">
      <c r="A702" s="218"/>
      <c r="B702" s="177"/>
      <c r="C702" s="293"/>
      <c r="D702" s="294"/>
      <c r="E702" s="295"/>
      <c r="F702" s="296"/>
      <c r="G702" s="297"/>
      <c r="H702" s="194"/>
      <c r="I702" s="194"/>
      <c r="J702" s="194"/>
      <c r="K702" s="194"/>
      <c r="L702" s="194"/>
      <c r="M702" s="194"/>
      <c r="N702" s="195"/>
      <c r="O702" s="221"/>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row>
    <row r="703" spans="1:60" outlineLevel="1" x14ac:dyDescent="0.2">
      <c r="A703" s="217">
        <v>105</v>
      </c>
      <c r="B703" s="176" t="s">
        <v>1288</v>
      </c>
      <c r="C703" s="202" t="s">
        <v>1289</v>
      </c>
      <c r="D703" s="181" t="s">
        <v>759</v>
      </c>
      <c r="E703" s="186">
        <v>1</v>
      </c>
      <c r="F703" s="193"/>
      <c r="G703" s="194">
        <f>ROUND(E703*F703,2)</f>
        <v>0</v>
      </c>
      <c r="H703" s="194">
        <v>21</v>
      </c>
      <c r="I703" s="194">
        <f>G703*(1+H703/100)</f>
        <v>0</v>
      </c>
      <c r="J703" s="194">
        <v>0</v>
      </c>
      <c r="K703" s="194">
        <f>ROUND(E703*J703,2)</f>
        <v>0</v>
      </c>
      <c r="L703" s="194">
        <v>0</v>
      </c>
      <c r="M703" s="194">
        <f>ROUND(E703*L703,2)</f>
        <v>0</v>
      </c>
      <c r="N703" s="195"/>
      <c r="O703" s="221" t="s">
        <v>295</v>
      </c>
      <c r="P703" s="32"/>
      <c r="Q703" s="32"/>
      <c r="R703" s="32"/>
      <c r="S703" s="32"/>
      <c r="T703" s="32"/>
      <c r="U703" s="32"/>
      <c r="V703" s="32"/>
      <c r="W703" s="32"/>
      <c r="X703" s="32"/>
      <c r="Y703" s="32"/>
      <c r="Z703" s="32"/>
      <c r="AA703" s="32"/>
      <c r="AB703" s="32"/>
      <c r="AC703" s="32"/>
      <c r="AD703" s="32"/>
      <c r="AE703" s="32" t="s">
        <v>480</v>
      </c>
      <c r="AF703" s="32"/>
      <c r="AG703" s="32"/>
      <c r="AH703" s="32"/>
      <c r="AI703" s="32"/>
      <c r="AJ703" s="32"/>
      <c r="AK703" s="32"/>
      <c r="AL703" s="32"/>
      <c r="AM703" s="32">
        <v>21</v>
      </c>
      <c r="AN703" s="32"/>
      <c r="AO703" s="32"/>
      <c r="AP703" s="32"/>
      <c r="AQ703" s="32"/>
      <c r="AR703" s="32"/>
      <c r="AS703" s="32"/>
      <c r="AT703" s="32"/>
      <c r="AU703" s="32"/>
      <c r="AV703" s="32"/>
      <c r="AW703" s="32"/>
      <c r="AX703" s="32"/>
      <c r="AY703" s="32"/>
      <c r="AZ703" s="32"/>
      <c r="BA703" s="32"/>
      <c r="BB703" s="32"/>
      <c r="BC703" s="32"/>
      <c r="BD703" s="32"/>
      <c r="BE703" s="32"/>
      <c r="BF703" s="32"/>
      <c r="BG703" s="32"/>
      <c r="BH703" s="32"/>
    </row>
    <row r="704" spans="1:60" outlineLevel="1" x14ac:dyDescent="0.2">
      <c r="A704" s="218"/>
      <c r="B704" s="177"/>
      <c r="C704" s="203" t="s">
        <v>1247</v>
      </c>
      <c r="D704" s="182"/>
      <c r="E704" s="187"/>
      <c r="F704" s="196"/>
      <c r="G704" s="196"/>
      <c r="H704" s="194"/>
      <c r="I704" s="194"/>
      <c r="J704" s="194"/>
      <c r="K704" s="194"/>
      <c r="L704" s="194"/>
      <c r="M704" s="194"/>
      <c r="N704" s="195"/>
      <c r="O704" s="221"/>
      <c r="P704" s="32"/>
      <c r="Q704" s="32"/>
      <c r="R704" s="32"/>
      <c r="S704" s="32"/>
      <c r="T704" s="32"/>
      <c r="U704" s="32"/>
      <c r="V704" s="32"/>
      <c r="W704" s="32"/>
      <c r="X704" s="32"/>
      <c r="Y704" s="32"/>
      <c r="Z704" s="32"/>
      <c r="AA704" s="32"/>
      <c r="AB704" s="32"/>
      <c r="AC704" s="32"/>
      <c r="AD704" s="32"/>
      <c r="AE704" s="32" t="s">
        <v>284</v>
      </c>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row>
    <row r="705" spans="1:60" outlineLevel="1" x14ac:dyDescent="0.2">
      <c r="A705" s="218"/>
      <c r="B705" s="177"/>
      <c r="C705" s="293"/>
      <c r="D705" s="294"/>
      <c r="E705" s="295"/>
      <c r="F705" s="296"/>
      <c r="G705" s="297"/>
      <c r="H705" s="194"/>
      <c r="I705" s="194"/>
      <c r="J705" s="194"/>
      <c r="K705" s="194"/>
      <c r="L705" s="194"/>
      <c r="M705" s="194"/>
      <c r="N705" s="195"/>
      <c r="O705" s="221"/>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row>
    <row r="706" spans="1:60" outlineLevel="1" x14ac:dyDescent="0.2">
      <c r="A706" s="217">
        <v>106</v>
      </c>
      <c r="B706" s="176" t="s">
        <v>1290</v>
      </c>
      <c r="C706" s="202" t="s">
        <v>1291</v>
      </c>
      <c r="D706" s="181" t="s">
        <v>642</v>
      </c>
      <c r="E706" s="186">
        <v>50</v>
      </c>
      <c r="F706" s="193"/>
      <c r="G706" s="194">
        <f>ROUND(E706*F706,2)</f>
        <v>0</v>
      </c>
      <c r="H706" s="194">
        <v>21</v>
      </c>
      <c r="I706" s="194">
        <f>G706*(1+H706/100)</f>
        <v>0</v>
      </c>
      <c r="J706" s="194">
        <v>0</v>
      </c>
      <c r="K706" s="194">
        <f>ROUND(E706*J706,2)</f>
        <v>0</v>
      </c>
      <c r="L706" s="194">
        <v>0</v>
      </c>
      <c r="M706" s="194">
        <f>ROUND(E706*L706,2)</f>
        <v>0</v>
      </c>
      <c r="N706" s="195"/>
      <c r="O706" s="221" t="s">
        <v>295</v>
      </c>
      <c r="P706" s="32"/>
      <c r="Q706" s="32"/>
      <c r="R706" s="32"/>
      <c r="S706" s="32"/>
      <c r="T706" s="32"/>
      <c r="U706" s="32"/>
      <c r="V706" s="32"/>
      <c r="W706" s="32"/>
      <c r="X706" s="32"/>
      <c r="Y706" s="32"/>
      <c r="Z706" s="32"/>
      <c r="AA706" s="32"/>
      <c r="AB706" s="32"/>
      <c r="AC706" s="32"/>
      <c r="AD706" s="32"/>
      <c r="AE706" s="32" t="s">
        <v>480</v>
      </c>
      <c r="AF706" s="32"/>
      <c r="AG706" s="32"/>
      <c r="AH706" s="32"/>
      <c r="AI706" s="32"/>
      <c r="AJ706" s="32"/>
      <c r="AK706" s="32"/>
      <c r="AL706" s="32"/>
      <c r="AM706" s="32">
        <v>21</v>
      </c>
      <c r="AN706" s="32"/>
      <c r="AO706" s="32"/>
      <c r="AP706" s="32"/>
      <c r="AQ706" s="32"/>
      <c r="AR706" s="32"/>
      <c r="AS706" s="32"/>
      <c r="AT706" s="32"/>
      <c r="AU706" s="32"/>
      <c r="AV706" s="32"/>
      <c r="AW706" s="32"/>
      <c r="AX706" s="32"/>
      <c r="AY706" s="32"/>
      <c r="AZ706" s="32"/>
      <c r="BA706" s="32"/>
      <c r="BB706" s="32"/>
      <c r="BC706" s="32"/>
      <c r="BD706" s="32"/>
      <c r="BE706" s="32"/>
      <c r="BF706" s="32"/>
      <c r="BG706" s="32"/>
      <c r="BH706" s="32"/>
    </row>
    <row r="707" spans="1:60" outlineLevel="1" x14ac:dyDescent="0.2">
      <c r="A707" s="218"/>
      <c r="B707" s="177"/>
      <c r="C707" s="203" t="s">
        <v>1247</v>
      </c>
      <c r="D707" s="182"/>
      <c r="E707" s="187"/>
      <c r="F707" s="196"/>
      <c r="G707" s="196"/>
      <c r="H707" s="194"/>
      <c r="I707" s="194"/>
      <c r="J707" s="194"/>
      <c r="K707" s="194"/>
      <c r="L707" s="194"/>
      <c r="M707" s="194"/>
      <c r="N707" s="195"/>
      <c r="O707" s="221"/>
      <c r="P707" s="32"/>
      <c r="Q707" s="32"/>
      <c r="R707" s="32"/>
      <c r="S707" s="32"/>
      <c r="T707" s="32"/>
      <c r="U707" s="32"/>
      <c r="V707" s="32"/>
      <c r="W707" s="32"/>
      <c r="X707" s="32"/>
      <c r="Y707" s="32"/>
      <c r="Z707" s="32"/>
      <c r="AA707" s="32"/>
      <c r="AB707" s="32"/>
      <c r="AC707" s="32"/>
      <c r="AD707" s="32"/>
      <c r="AE707" s="32" t="s">
        <v>284</v>
      </c>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row>
    <row r="708" spans="1:60" outlineLevel="1" x14ac:dyDescent="0.2">
      <c r="A708" s="218"/>
      <c r="B708" s="177"/>
      <c r="C708" s="293"/>
      <c r="D708" s="294"/>
      <c r="E708" s="295"/>
      <c r="F708" s="296"/>
      <c r="G708" s="297"/>
      <c r="H708" s="194"/>
      <c r="I708" s="194"/>
      <c r="J708" s="194"/>
      <c r="K708" s="194"/>
      <c r="L708" s="194"/>
      <c r="M708" s="194"/>
      <c r="N708" s="195"/>
      <c r="O708" s="221"/>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row>
    <row r="709" spans="1:60" outlineLevel="1" x14ac:dyDescent="0.2">
      <c r="A709" s="217">
        <v>107</v>
      </c>
      <c r="B709" s="176" t="s">
        <v>1292</v>
      </c>
      <c r="C709" s="202" t="s">
        <v>1293</v>
      </c>
      <c r="D709" s="181" t="s">
        <v>759</v>
      </c>
      <c r="E709" s="186">
        <v>1</v>
      </c>
      <c r="F709" s="193"/>
      <c r="G709" s="194">
        <f>ROUND(E709*F709,2)</f>
        <v>0</v>
      </c>
      <c r="H709" s="194">
        <v>21</v>
      </c>
      <c r="I709" s="194">
        <f>G709*(1+H709/100)</f>
        <v>0</v>
      </c>
      <c r="J709" s="194">
        <v>0</v>
      </c>
      <c r="K709" s="194">
        <f>ROUND(E709*J709,2)</f>
        <v>0</v>
      </c>
      <c r="L709" s="194">
        <v>0</v>
      </c>
      <c r="M709" s="194">
        <f>ROUND(E709*L709,2)</f>
        <v>0</v>
      </c>
      <c r="N709" s="195"/>
      <c r="O709" s="221" t="s">
        <v>295</v>
      </c>
      <c r="P709" s="32"/>
      <c r="Q709" s="32"/>
      <c r="R709" s="32"/>
      <c r="S709" s="32"/>
      <c r="T709" s="32"/>
      <c r="U709" s="32"/>
      <c r="V709" s="32"/>
      <c r="W709" s="32"/>
      <c r="X709" s="32"/>
      <c r="Y709" s="32"/>
      <c r="Z709" s="32"/>
      <c r="AA709" s="32"/>
      <c r="AB709" s="32"/>
      <c r="AC709" s="32"/>
      <c r="AD709" s="32"/>
      <c r="AE709" s="32" t="s">
        <v>480</v>
      </c>
      <c r="AF709" s="32"/>
      <c r="AG709" s="32"/>
      <c r="AH709" s="32"/>
      <c r="AI709" s="32"/>
      <c r="AJ709" s="32"/>
      <c r="AK709" s="32"/>
      <c r="AL709" s="32"/>
      <c r="AM709" s="32">
        <v>21</v>
      </c>
      <c r="AN709" s="32"/>
      <c r="AO709" s="32"/>
      <c r="AP709" s="32"/>
      <c r="AQ709" s="32"/>
      <c r="AR709" s="32"/>
      <c r="AS709" s="32"/>
      <c r="AT709" s="32"/>
      <c r="AU709" s="32"/>
      <c r="AV709" s="32"/>
      <c r="AW709" s="32"/>
      <c r="AX709" s="32"/>
      <c r="AY709" s="32"/>
      <c r="AZ709" s="32"/>
      <c r="BA709" s="32"/>
      <c r="BB709" s="32"/>
      <c r="BC709" s="32"/>
      <c r="BD709" s="32"/>
      <c r="BE709" s="32"/>
      <c r="BF709" s="32"/>
      <c r="BG709" s="32"/>
      <c r="BH709" s="32"/>
    </row>
    <row r="710" spans="1:60" outlineLevel="1" x14ac:dyDescent="0.2">
      <c r="A710" s="218"/>
      <c r="B710" s="177"/>
      <c r="C710" s="203" t="s">
        <v>1247</v>
      </c>
      <c r="D710" s="182"/>
      <c r="E710" s="187"/>
      <c r="F710" s="196"/>
      <c r="G710" s="196"/>
      <c r="H710" s="194"/>
      <c r="I710" s="194"/>
      <c r="J710" s="194"/>
      <c r="K710" s="194"/>
      <c r="L710" s="194"/>
      <c r="M710" s="194"/>
      <c r="N710" s="195"/>
      <c r="O710" s="221"/>
      <c r="P710" s="32"/>
      <c r="Q710" s="32"/>
      <c r="R710" s="32"/>
      <c r="S710" s="32"/>
      <c r="T710" s="32"/>
      <c r="U710" s="32"/>
      <c r="V710" s="32"/>
      <c r="W710" s="32"/>
      <c r="X710" s="32"/>
      <c r="Y710" s="32"/>
      <c r="Z710" s="32"/>
      <c r="AA710" s="32"/>
      <c r="AB710" s="32"/>
      <c r="AC710" s="32"/>
      <c r="AD710" s="32"/>
      <c r="AE710" s="32" t="s">
        <v>284</v>
      </c>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row>
    <row r="711" spans="1:60" outlineLevel="1" x14ac:dyDescent="0.2">
      <c r="A711" s="218"/>
      <c r="B711" s="177"/>
      <c r="C711" s="293"/>
      <c r="D711" s="294"/>
      <c r="E711" s="295"/>
      <c r="F711" s="296"/>
      <c r="G711" s="297"/>
      <c r="H711" s="194"/>
      <c r="I711" s="194"/>
      <c r="J711" s="194"/>
      <c r="K711" s="194"/>
      <c r="L711" s="194"/>
      <c r="M711" s="194"/>
      <c r="N711" s="195"/>
      <c r="O711" s="221"/>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row>
    <row r="712" spans="1:60" ht="22.5" outlineLevel="1" x14ac:dyDescent="0.2">
      <c r="A712" s="217">
        <v>108</v>
      </c>
      <c r="B712" s="176" t="s">
        <v>1294</v>
      </c>
      <c r="C712" s="202" t="s">
        <v>1295</v>
      </c>
      <c r="D712" s="181" t="s">
        <v>759</v>
      </c>
      <c r="E712" s="186">
        <v>27</v>
      </c>
      <c r="F712" s="193"/>
      <c r="G712" s="194">
        <f>ROUND(E712*F712,2)</f>
        <v>0</v>
      </c>
      <c r="H712" s="194">
        <v>21</v>
      </c>
      <c r="I712" s="194">
        <f>G712*(1+H712/100)</f>
        <v>0</v>
      </c>
      <c r="J712" s="194">
        <v>0</v>
      </c>
      <c r="K712" s="194">
        <f>ROUND(E712*J712,2)</f>
        <v>0</v>
      </c>
      <c r="L712" s="194">
        <v>0</v>
      </c>
      <c r="M712" s="194">
        <f>ROUND(E712*L712,2)</f>
        <v>0</v>
      </c>
      <c r="N712" s="195"/>
      <c r="O712" s="221" t="s">
        <v>295</v>
      </c>
      <c r="P712" s="32"/>
      <c r="Q712" s="32"/>
      <c r="R712" s="32"/>
      <c r="S712" s="32"/>
      <c r="T712" s="32"/>
      <c r="U712" s="32"/>
      <c r="V712" s="32"/>
      <c r="W712" s="32"/>
      <c r="X712" s="32"/>
      <c r="Y712" s="32"/>
      <c r="Z712" s="32"/>
      <c r="AA712" s="32"/>
      <c r="AB712" s="32"/>
      <c r="AC712" s="32"/>
      <c r="AD712" s="32"/>
      <c r="AE712" s="32" t="s">
        <v>799</v>
      </c>
      <c r="AF712" s="32"/>
      <c r="AG712" s="32"/>
      <c r="AH712" s="32"/>
      <c r="AI712" s="32"/>
      <c r="AJ712" s="32"/>
      <c r="AK712" s="32"/>
      <c r="AL712" s="32"/>
      <c r="AM712" s="32">
        <v>21</v>
      </c>
      <c r="AN712" s="32"/>
      <c r="AO712" s="32"/>
      <c r="AP712" s="32"/>
      <c r="AQ712" s="32"/>
      <c r="AR712" s="32"/>
      <c r="AS712" s="32"/>
      <c r="AT712" s="32"/>
      <c r="AU712" s="32"/>
      <c r="AV712" s="32"/>
      <c r="AW712" s="32"/>
      <c r="AX712" s="32"/>
      <c r="AY712" s="32"/>
      <c r="AZ712" s="32"/>
      <c r="BA712" s="32"/>
      <c r="BB712" s="32"/>
      <c r="BC712" s="32"/>
      <c r="BD712" s="32"/>
      <c r="BE712" s="32"/>
      <c r="BF712" s="32"/>
      <c r="BG712" s="32"/>
      <c r="BH712" s="32"/>
    </row>
    <row r="713" spans="1:60" outlineLevel="1" x14ac:dyDescent="0.2">
      <c r="A713" s="218"/>
      <c r="B713" s="177"/>
      <c r="C713" s="203" t="s">
        <v>1247</v>
      </c>
      <c r="D713" s="182"/>
      <c r="E713" s="187"/>
      <c r="F713" s="196"/>
      <c r="G713" s="196"/>
      <c r="H713" s="194"/>
      <c r="I713" s="194"/>
      <c r="J713" s="194"/>
      <c r="K713" s="194"/>
      <c r="L713" s="194"/>
      <c r="M713" s="194"/>
      <c r="N713" s="195"/>
      <c r="O713" s="221"/>
      <c r="P713" s="32"/>
      <c r="Q713" s="32"/>
      <c r="R713" s="32"/>
      <c r="S713" s="32"/>
      <c r="T713" s="32"/>
      <c r="U713" s="32"/>
      <c r="V713" s="32"/>
      <c r="W713" s="32"/>
      <c r="X713" s="32"/>
      <c r="Y713" s="32"/>
      <c r="Z713" s="32"/>
      <c r="AA713" s="32"/>
      <c r="AB713" s="32"/>
      <c r="AC713" s="32"/>
      <c r="AD713" s="32"/>
      <c r="AE713" s="32" t="s">
        <v>284</v>
      </c>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row>
    <row r="714" spans="1:60" outlineLevel="1" x14ac:dyDescent="0.2">
      <c r="A714" s="218"/>
      <c r="B714" s="177"/>
      <c r="C714" s="293"/>
      <c r="D714" s="294"/>
      <c r="E714" s="295"/>
      <c r="F714" s="296"/>
      <c r="G714" s="297"/>
      <c r="H714" s="194"/>
      <c r="I714" s="194"/>
      <c r="J714" s="194"/>
      <c r="K714" s="194"/>
      <c r="L714" s="194"/>
      <c r="M714" s="194"/>
      <c r="N714" s="195"/>
      <c r="O714" s="221"/>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row>
    <row r="715" spans="1:60" outlineLevel="1" x14ac:dyDescent="0.2">
      <c r="A715" s="218"/>
      <c r="B715" s="312" t="s">
        <v>819</v>
      </c>
      <c r="C715" s="313"/>
      <c r="D715" s="314"/>
      <c r="E715" s="315"/>
      <c r="F715" s="316"/>
      <c r="G715" s="317"/>
      <c r="H715" s="194"/>
      <c r="I715" s="194"/>
      <c r="J715" s="194"/>
      <c r="K715" s="194"/>
      <c r="L715" s="194"/>
      <c r="M715" s="194"/>
      <c r="N715" s="195"/>
      <c r="O715" s="221"/>
      <c r="P715" s="32"/>
      <c r="Q715" s="32"/>
      <c r="R715" s="32"/>
      <c r="S715" s="32"/>
      <c r="T715" s="32"/>
      <c r="U715" s="32"/>
      <c r="V715" s="32"/>
      <c r="W715" s="32"/>
      <c r="X715" s="32"/>
      <c r="Y715" s="32"/>
      <c r="Z715" s="32"/>
      <c r="AA715" s="32"/>
      <c r="AB715" s="32"/>
      <c r="AC715" s="32">
        <v>0</v>
      </c>
      <c r="AD715" s="32"/>
      <c r="AE715" s="32" t="s">
        <v>377</v>
      </c>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row>
    <row r="716" spans="1:60" outlineLevel="1" x14ac:dyDescent="0.2">
      <c r="A716" s="218"/>
      <c r="B716" s="312" t="s">
        <v>820</v>
      </c>
      <c r="C716" s="313"/>
      <c r="D716" s="314"/>
      <c r="E716" s="315"/>
      <c r="F716" s="316"/>
      <c r="G716" s="317"/>
      <c r="H716" s="194"/>
      <c r="I716" s="194"/>
      <c r="J716" s="194"/>
      <c r="K716" s="194"/>
      <c r="L716" s="194"/>
      <c r="M716" s="194"/>
      <c r="N716" s="195"/>
      <c r="O716" s="221"/>
      <c r="P716" s="32"/>
      <c r="Q716" s="32"/>
      <c r="R716" s="32"/>
      <c r="S716" s="32"/>
      <c r="T716" s="32"/>
      <c r="U716" s="32"/>
      <c r="V716" s="32"/>
      <c r="W716" s="32"/>
      <c r="X716" s="32"/>
      <c r="Y716" s="32"/>
      <c r="Z716" s="32"/>
      <c r="AA716" s="32"/>
      <c r="AB716" s="32"/>
      <c r="AC716" s="32"/>
      <c r="AD716" s="32"/>
      <c r="AE716" s="32" t="s">
        <v>379</v>
      </c>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row>
    <row r="717" spans="1:60" outlineLevel="1" x14ac:dyDescent="0.2">
      <c r="A717" s="218">
        <v>109</v>
      </c>
      <c r="B717" s="177" t="s">
        <v>821</v>
      </c>
      <c r="C717" s="202" t="s">
        <v>822</v>
      </c>
      <c r="D717" s="181" t="s">
        <v>823</v>
      </c>
      <c r="E717" s="242"/>
      <c r="F717" s="193"/>
      <c r="G717" s="194">
        <f>ROUND(E717*F717,2)</f>
        <v>0</v>
      </c>
      <c r="H717" s="194">
        <v>21</v>
      </c>
      <c r="I717" s="194">
        <f>G717*(1+H717/100)</f>
        <v>0</v>
      </c>
      <c r="J717" s="194">
        <v>0</v>
      </c>
      <c r="K717" s="194">
        <f>ROUND(E717*J717,2)</f>
        <v>0</v>
      </c>
      <c r="L717" s="194">
        <v>0</v>
      </c>
      <c r="M717" s="194">
        <f>ROUND(E717*L717,2)</f>
        <v>0</v>
      </c>
      <c r="N717" s="195" t="s">
        <v>814</v>
      </c>
      <c r="O717" s="221" t="s">
        <v>281</v>
      </c>
      <c r="P717" s="32"/>
      <c r="Q717" s="32"/>
      <c r="R717" s="32"/>
      <c r="S717" s="32"/>
      <c r="T717" s="32"/>
      <c r="U717" s="32"/>
      <c r="V717" s="32"/>
      <c r="W717" s="32"/>
      <c r="X717" s="32"/>
      <c r="Y717" s="32"/>
      <c r="Z717" s="32"/>
      <c r="AA717" s="32"/>
      <c r="AB717" s="32"/>
      <c r="AC717" s="32"/>
      <c r="AD717" s="32"/>
      <c r="AE717" s="32" t="s">
        <v>781</v>
      </c>
      <c r="AF717" s="32"/>
      <c r="AG717" s="32"/>
      <c r="AH717" s="32"/>
      <c r="AI717" s="32"/>
      <c r="AJ717" s="32"/>
      <c r="AK717" s="32"/>
      <c r="AL717" s="32"/>
      <c r="AM717" s="32">
        <v>21</v>
      </c>
      <c r="AN717" s="32"/>
      <c r="AO717" s="32"/>
      <c r="AP717" s="32"/>
      <c r="AQ717" s="32"/>
      <c r="AR717" s="32"/>
      <c r="AS717" s="32"/>
      <c r="AT717" s="32"/>
      <c r="AU717" s="32"/>
      <c r="AV717" s="32"/>
      <c r="AW717" s="32"/>
      <c r="AX717" s="32"/>
      <c r="AY717" s="32"/>
      <c r="AZ717" s="32"/>
      <c r="BA717" s="32"/>
      <c r="BB717" s="32"/>
      <c r="BC717" s="32"/>
      <c r="BD717" s="32"/>
      <c r="BE717" s="32"/>
      <c r="BF717" s="32"/>
      <c r="BG717" s="32"/>
      <c r="BH717" s="32"/>
    </row>
    <row r="718" spans="1:60" outlineLevel="1" x14ac:dyDescent="0.2">
      <c r="A718" s="218"/>
      <c r="B718" s="177"/>
      <c r="C718" s="293"/>
      <c r="D718" s="294"/>
      <c r="E718" s="295"/>
      <c r="F718" s="296"/>
      <c r="G718" s="297"/>
      <c r="H718" s="194"/>
      <c r="I718" s="194"/>
      <c r="J718" s="194"/>
      <c r="K718" s="194"/>
      <c r="L718" s="194"/>
      <c r="M718" s="194"/>
      <c r="N718" s="195"/>
      <c r="O718" s="221"/>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row>
    <row r="719" spans="1:60" x14ac:dyDescent="0.2">
      <c r="A719" s="216" t="s">
        <v>276</v>
      </c>
      <c r="B719" s="175" t="s">
        <v>215</v>
      </c>
      <c r="C719" s="201" t="s">
        <v>216</v>
      </c>
      <c r="D719" s="180"/>
      <c r="E719" s="185"/>
      <c r="F719" s="304">
        <f>SUM(G720:G727)</f>
        <v>0</v>
      </c>
      <c r="G719" s="305"/>
      <c r="H719" s="191"/>
      <c r="I719" s="191">
        <f>SUM(I720:I727)</f>
        <v>0</v>
      </c>
      <c r="J719" s="191"/>
      <c r="K719" s="191">
        <f>SUM(K720:K727)</f>
        <v>0</v>
      </c>
      <c r="L719" s="191"/>
      <c r="M719" s="191">
        <f>SUM(M720:M727)</f>
        <v>0</v>
      </c>
      <c r="N719" s="192"/>
      <c r="O719" s="220"/>
      <c r="AE719" t="s">
        <v>277</v>
      </c>
    </row>
    <row r="720" spans="1:60" outlineLevel="1" x14ac:dyDescent="0.2">
      <c r="A720" s="217">
        <v>110</v>
      </c>
      <c r="B720" s="176" t="s">
        <v>1296</v>
      </c>
      <c r="C720" s="202" t="s">
        <v>1297</v>
      </c>
      <c r="D720" s="181" t="s">
        <v>1298</v>
      </c>
      <c r="E720" s="186">
        <v>1</v>
      </c>
      <c r="F720" s="193"/>
      <c r="G720" s="194">
        <f>ROUND(E720*F720,2)</f>
        <v>0</v>
      </c>
      <c r="H720" s="194">
        <v>21</v>
      </c>
      <c r="I720" s="194">
        <f>G720*(1+H720/100)</f>
        <v>0</v>
      </c>
      <c r="J720" s="194">
        <v>0</v>
      </c>
      <c r="K720" s="194">
        <f>ROUND(E720*J720,2)</f>
        <v>0</v>
      </c>
      <c r="L720" s="194">
        <v>0</v>
      </c>
      <c r="M720" s="194">
        <f>ROUND(E720*L720,2)</f>
        <v>0</v>
      </c>
      <c r="N720" s="195"/>
      <c r="O720" s="221" t="s">
        <v>295</v>
      </c>
      <c r="P720" s="32"/>
      <c r="Q720" s="32"/>
      <c r="R720" s="32"/>
      <c r="S720" s="32"/>
      <c r="T720" s="32"/>
      <c r="U720" s="32"/>
      <c r="V720" s="32"/>
      <c r="W720" s="32"/>
      <c r="X720" s="32"/>
      <c r="Y720" s="32"/>
      <c r="Z720" s="32"/>
      <c r="AA720" s="32"/>
      <c r="AB720" s="32"/>
      <c r="AC720" s="32"/>
      <c r="AD720" s="32"/>
      <c r="AE720" s="32" t="s">
        <v>480</v>
      </c>
      <c r="AF720" s="32"/>
      <c r="AG720" s="32"/>
      <c r="AH720" s="32"/>
      <c r="AI720" s="32"/>
      <c r="AJ720" s="32"/>
      <c r="AK720" s="32"/>
      <c r="AL720" s="32"/>
      <c r="AM720" s="32">
        <v>21</v>
      </c>
      <c r="AN720" s="32"/>
      <c r="AO720" s="32"/>
      <c r="AP720" s="32"/>
      <c r="AQ720" s="32"/>
      <c r="AR720" s="32"/>
      <c r="AS720" s="32"/>
      <c r="AT720" s="32"/>
      <c r="AU720" s="32"/>
      <c r="AV720" s="32"/>
      <c r="AW720" s="32"/>
      <c r="AX720" s="32"/>
      <c r="AY720" s="32"/>
      <c r="AZ720" s="32"/>
      <c r="BA720" s="32"/>
      <c r="BB720" s="32"/>
      <c r="BC720" s="32"/>
      <c r="BD720" s="32"/>
      <c r="BE720" s="32"/>
      <c r="BF720" s="32"/>
      <c r="BG720" s="32"/>
      <c r="BH720" s="32"/>
    </row>
    <row r="721" spans="1:60" outlineLevel="1" x14ac:dyDescent="0.2">
      <c r="A721" s="218"/>
      <c r="B721" s="177"/>
      <c r="C721" s="293"/>
      <c r="D721" s="294"/>
      <c r="E721" s="295"/>
      <c r="F721" s="296"/>
      <c r="G721" s="297"/>
      <c r="H721" s="194"/>
      <c r="I721" s="194"/>
      <c r="J721" s="194"/>
      <c r="K721" s="194"/>
      <c r="L721" s="194"/>
      <c r="M721" s="194"/>
      <c r="N721" s="195"/>
      <c r="O721" s="221"/>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row>
    <row r="722" spans="1:60" outlineLevel="1" x14ac:dyDescent="0.2">
      <c r="A722" s="217">
        <v>111</v>
      </c>
      <c r="B722" s="176" t="s">
        <v>1299</v>
      </c>
      <c r="C722" s="202" t="s">
        <v>1300</v>
      </c>
      <c r="D722" s="181" t="s">
        <v>498</v>
      </c>
      <c r="E722" s="186">
        <v>2</v>
      </c>
      <c r="F722" s="193"/>
      <c r="G722" s="194">
        <f>ROUND(E722*F722,2)</f>
        <v>0</v>
      </c>
      <c r="H722" s="194">
        <v>21</v>
      </c>
      <c r="I722" s="194">
        <f>G722*(1+H722/100)</f>
        <v>0</v>
      </c>
      <c r="J722" s="194">
        <v>0</v>
      </c>
      <c r="K722" s="194">
        <f>ROUND(E722*J722,2)</f>
        <v>0</v>
      </c>
      <c r="L722" s="194">
        <v>0</v>
      </c>
      <c r="M722" s="194">
        <f>ROUND(E722*L722,2)</f>
        <v>0</v>
      </c>
      <c r="N722" s="195"/>
      <c r="O722" s="221" t="s">
        <v>295</v>
      </c>
      <c r="P722" s="32"/>
      <c r="Q722" s="32"/>
      <c r="R722" s="32"/>
      <c r="S722" s="32"/>
      <c r="T722" s="32"/>
      <c r="U722" s="32"/>
      <c r="V722" s="32"/>
      <c r="W722" s="32"/>
      <c r="X722" s="32"/>
      <c r="Y722" s="32"/>
      <c r="Z722" s="32"/>
      <c r="AA722" s="32"/>
      <c r="AB722" s="32"/>
      <c r="AC722" s="32"/>
      <c r="AD722" s="32"/>
      <c r="AE722" s="32" t="s">
        <v>480</v>
      </c>
      <c r="AF722" s="32"/>
      <c r="AG722" s="32"/>
      <c r="AH722" s="32"/>
      <c r="AI722" s="32"/>
      <c r="AJ722" s="32"/>
      <c r="AK722" s="32"/>
      <c r="AL722" s="32"/>
      <c r="AM722" s="32">
        <v>21</v>
      </c>
      <c r="AN722" s="32"/>
      <c r="AO722" s="32"/>
      <c r="AP722" s="32"/>
      <c r="AQ722" s="32"/>
      <c r="AR722" s="32"/>
      <c r="AS722" s="32"/>
      <c r="AT722" s="32"/>
      <c r="AU722" s="32"/>
      <c r="AV722" s="32"/>
      <c r="AW722" s="32"/>
      <c r="AX722" s="32"/>
      <c r="AY722" s="32"/>
      <c r="AZ722" s="32"/>
      <c r="BA722" s="32"/>
      <c r="BB722" s="32"/>
      <c r="BC722" s="32"/>
      <c r="BD722" s="32"/>
      <c r="BE722" s="32"/>
      <c r="BF722" s="32"/>
      <c r="BG722" s="32"/>
      <c r="BH722" s="32"/>
    </row>
    <row r="723" spans="1:60" outlineLevel="1" x14ac:dyDescent="0.2">
      <c r="A723" s="218"/>
      <c r="B723" s="177"/>
      <c r="C723" s="293"/>
      <c r="D723" s="294"/>
      <c r="E723" s="295"/>
      <c r="F723" s="296"/>
      <c r="G723" s="297"/>
      <c r="H723" s="194"/>
      <c r="I723" s="194"/>
      <c r="J723" s="194"/>
      <c r="K723" s="194"/>
      <c r="L723" s="194"/>
      <c r="M723" s="194"/>
      <c r="N723" s="195"/>
      <c r="O723" s="221"/>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row>
    <row r="724" spans="1:60" outlineLevel="1" x14ac:dyDescent="0.2">
      <c r="A724" s="218"/>
      <c r="B724" s="312" t="s">
        <v>819</v>
      </c>
      <c r="C724" s="313"/>
      <c r="D724" s="314"/>
      <c r="E724" s="315"/>
      <c r="F724" s="316"/>
      <c r="G724" s="317"/>
      <c r="H724" s="194"/>
      <c r="I724" s="194"/>
      <c r="J724" s="194"/>
      <c r="K724" s="194"/>
      <c r="L724" s="194"/>
      <c r="M724" s="194"/>
      <c r="N724" s="195"/>
      <c r="O724" s="221"/>
      <c r="P724" s="32"/>
      <c r="Q724" s="32"/>
      <c r="R724" s="32"/>
      <c r="S724" s="32"/>
      <c r="T724" s="32"/>
      <c r="U724" s="32"/>
      <c r="V724" s="32"/>
      <c r="W724" s="32"/>
      <c r="X724" s="32"/>
      <c r="Y724" s="32"/>
      <c r="Z724" s="32"/>
      <c r="AA724" s="32"/>
      <c r="AB724" s="32"/>
      <c r="AC724" s="32">
        <v>0</v>
      </c>
      <c r="AD724" s="32"/>
      <c r="AE724" s="32" t="s">
        <v>377</v>
      </c>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row>
    <row r="725" spans="1:60" outlineLevel="1" x14ac:dyDescent="0.2">
      <c r="A725" s="218"/>
      <c r="B725" s="312" t="s">
        <v>820</v>
      </c>
      <c r="C725" s="313"/>
      <c r="D725" s="314"/>
      <c r="E725" s="315"/>
      <c r="F725" s="316"/>
      <c r="G725" s="317"/>
      <c r="H725" s="194"/>
      <c r="I725" s="194"/>
      <c r="J725" s="194"/>
      <c r="K725" s="194"/>
      <c r="L725" s="194"/>
      <c r="M725" s="194"/>
      <c r="N725" s="195"/>
      <c r="O725" s="221"/>
      <c r="P725" s="32"/>
      <c r="Q725" s="32"/>
      <c r="R725" s="32"/>
      <c r="S725" s="32"/>
      <c r="T725" s="32"/>
      <c r="U725" s="32"/>
      <c r="V725" s="32"/>
      <c r="W725" s="32"/>
      <c r="X725" s="32"/>
      <c r="Y725" s="32"/>
      <c r="Z725" s="32"/>
      <c r="AA725" s="32"/>
      <c r="AB725" s="32"/>
      <c r="AC725" s="32"/>
      <c r="AD725" s="32"/>
      <c r="AE725" s="32" t="s">
        <v>379</v>
      </c>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row>
    <row r="726" spans="1:60" outlineLevel="1" x14ac:dyDescent="0.2">
      <c r="A726" s="218">
        <v>112</v>
      </c>
      <c r="B726" s="177" t="s">
        <v>821</v>
      </c>
      <c r="C726" s="202" t="s">
        <v>822</v>
      </c>
      <c r="D726" s="181" t="s">
        <v>823</v>
      </c>
      <c r="E726" s="242"/>
      <c r="F726" s="193"/>
      <c r="G726" s="194">
        <f>ROUND(E726*F726,2)</f>
        <v>0</v>
      </c>
      <c r="H726" s="194">
        <v>21</v>
      </c>
      <c r="I726" s="194">
        <f>G726*(1+H726/100)</f>
        <v>0</v>
      </c>
      <c r="J726" s="194">
        <v>0</v>
      </c>
      <c r="K726" s="194">
        <f>ROUND(E726*J726,2)</f>
        <v>0</v>
      </c>
      <c r="L726" s="194">
        <v>0</v>
      </c>
      <c r="M726" s="194">
        <f>ROUND(E726*L726,2)</f>
        <v>0</v>
      </c>
      <c r="N726" s="195" t="s">
        <v>814</v>
      </c>
      <c r="O726" s="221" t="s">
        <v>281</v>
      </c>
      <c r="P726" s="32"/>
      <c r="Q726" s="32"/>
      <c r="R726" s="32"/>
      <c r="S726" s="32"/>
      <c r="T726" s="32"/>
      <c r="U726" s="32"/>
      <c r="V726" s="32"/>
      <c r="W726" s="32"/>
      <c r="X726" s="32"/>
      <c r="Y726" s="32"/>
      <c r="Z726" s="32"/>
      <c r="AA726" s="32"/>
      <c r="AB726" s="32"/>
      <c r="AC726" s="32"/>
      <c r="AD726" s="32"/>
      <c r="AE726" s="32" t="s">
        <v>781</v>
      </c>
      <c r="AF726" s="32"/>
      <c r="AG726" s="32"/>
      <c r="AH726" s="32"/>
      <c r="AI726" s="32"/>
      <c r="AJ726" s="32"/>
      <c r="AK726" s="32"/>
      <c r="AL726" s="32"/>
      <c r="AM726" s="32">
        <v>21</v>
      </c>
      <c r="AN726" s="32"/>
      <c r="AO726" s="32"/>
      <c r="AP726" s="32"/>
      <c r="AQ726" s="32"/>
      <c r="AR726" s="32"/>
      <c r="AS726" s="32"/>
      <c r="AT726" s="32"/>
      <c r="AU726" s="32"/>
      <c r="AV726" s="32"/>
      <c r="AW726" s="32"/>
      <c r="AX726" s="32"/>
      <c r="AY726" s="32"/>
      <c r="AZ726" s="32"/>
      <c r="BA726" s="32"/>
      <c r="BB726" s="32"/>
      <c r="BC726" s="32"/>
      <c r="BD726" s="32"/>
      <c r="BE726" s="32"/>
      <c r="BF726" s="32"/>
      <c r="BG726" s="32"/>
      <c r="BH726" s="32"/>
    </row>
    <row r="727" spans="1:60" outlineLevel="1" x14ac:dyDescent="0.2">
      <c r="A727" s="218"/>
      <c r="B727" s="177"/>
      <c r="C727" s="293"/>
      <c r="D727" s="294"/>
      <c r="E727" s="295"/>
      <c r="F727" s="296"/>
      <c r="G727" s="297"/>
      <c r="H727" s="194"/>
      <c r="I727" s="194"/>
      <c r="J727" s="194"/>
      <c r="K727" s="194"/>
      <c r="L727" s="194"/>
      <c r="M727" s="194"/>
      <c r="N727" s="195"/>
      <c r="O727" s="221"/>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row>
    <row r="728" spans="1:60" x14ac:dyDescent="0.2">
      <c r="A728" s="216" t="s">
        <v>276</v>
      </c>
      <c r="B728" s="175" t="s">
        <v>217</v>
      </c>
      <c r="C728" s="201" t="s">
        <v>218</v>
      </c>
      <c r="D728" s="180"/>
      <c r="E728" s="185"/>
      <c r="F728" s="304">
        <f>SUM(G729:G759)</f>
        <v>0</v>
      </c>
      <c r="G728" s="305"/>
      <c r="H728" s="191"/>
      <c r="I728" s="191">
        <f>SUM(I729:I759)</f>
        <v>0</v>
      </c>
      <c r="J728" s="191"/>
      <c r="K728" s="191">
        <f>SUM(K729:K759)</f>
        <v>0.09</v>
      </c>
      <c r="L728" s="191"/>
      <c r="M728" s="191">
        <f>SUM(M729:M759)</f>
        <v>0</v>
      </c>
      <c r="N728" s="192"/>
      <c r="O728" s="220"/>
      <c r="AE728" t="s">
        <v>277</v>
      </c>
    </row>
    <row r="729" spans="1:60" outlineLevel="1" x14ac:dyDescent="0.2">
      <c r="A729" s="217">
        <v>113</v>
      </c>
      <c r="B729" s="176" t="s">
        <v>1301</v>
      </c>
      <c r="C729" s="202" t="s">
        <v>1302</v>
      </c>
      <c r="D729" s="181" t="s">
        <v>759</v>
      </c>
      <c r="E729" s="186">
        <v>1</v>
      </c>
      <c r="F729" s="193"/>
      <c r="G729" s="194">
        <f>ROUND(E729*F729,2)</f>
        <v>0</v>
      </c>
      <c r="H729" s="194">
        <v>21</v>
      </c>
      <c r="I729" s="194">
        <f>G729*(1+H729/100)</f>
        <v>0</v>
      </c>
      <c r="J729" s="194">
        <v>0</v>
      </c>
      <c r="K729" s="194">
        <f>ROUND(E729*J729,2)</f>
        <v>0</v>
      </c>
      <c r="L729" s="194">
        <v>0</v>
      </c>
      <c r="M729" s="194">
        <f>ROUND(E729*L729,2)</f>
        <v>0</v>
      </c>
      <c r="N729" s="195"/>
      <c r="O729" s="221" t="s">
        <v>295</v>
      </c>
      <c r="P729" s="32"/>
      <c r="Q729" s="32"/>
      <c r="R729" s="32"/>
      <c r="S729" s="32"/>
      <c r="T729" s="32"/>
      <c r="U729" s="32"/>
      <c r="V729" s="32"/>
      <c r="W729" s="32"/>
      <c r="X729" s="32"/>
      <c r="Y729" s="32"/>
      <c r="Z729" s="32"/>
      <c r="AA729" s="32"/>
      <c r="AB729" s="32"/>
      <c r="AC729" s="32"/>
      <c r="AD729" s="32"/>
      <c r="AE729" s="32" t="s">
        <v>799</v>
      </c>
      <c r="AF729" s="32"/>
      <c r="AG729" s="32"/>
      <c r="AH729" s="32"/>
      <c r="AI729" s="32"/>
      <c r="AJ729" s="32"/>
      <c r="AK729" s="32"/>
      <c r="AL729" s="32"/>
      <c r="AM729" s="32">
        <v>21</v>
      </c>
      <c r="AN729" s="32"/>
      <c r="AO729" s="32"/>
      <c r="AP729" s="32"/>
      <c r="AQ729" s="32"/>
      <c r="AR729" s="32"/>
      <c r="AS729" s="32"/>
      <c r="AT729" s="32"/>
      <c r="AU729" s="32"/>
      <c r="AV729" s="32"/>
      <c r="AW729" s="32"/>
      <c r="AX729" s="32"/>
      <c r="AY729" s="32"/>
      <c r="AZ729" s="32"/>
      <c r="BA729" s="32"/>
      <c r="BB729" s="32"/>
      <c r="BC729" s="32"/>
      <c r="BD729" s="32"/>
      <c r="BE729" s="32"/>
      <c r="BF729" s="32"/>
      <c r="BG729" s="32"/>
      <c r="BH729" s="32"/>
    </row>
    <row r="730" spans="1:60" outlineLevel="1" x14ac:dyDescent="0.2">
      <c r="A730" s="218"/>
      <c r="B730" s="177"/>
      <c r="C730" s="203" t="s">
        <v>1247</v>
      </c>
      <c r="D730" s="182"/>
      <c r="E730" s="187"/>
      <c r="F730" s="196"/>
      <c r="G730" s="196"/>
      <c r="H730" s="194"/>
      <c r="I730" s="194"/>
      <c r="J730" s="194"/>
      <c r="K730" s="194"/>
      <c r="L730" s="194"/>
      <c r="M730" s="194"/>
      <c r="N730" s="195"/>
      <c r="O730" s="221"/>
      <c r="P730" s="32"/>
      <c r="Q730" s="32"/>
      <c r="R730" s="32"/>
      <c r="S730" s="32"/>
      <c r="T730" s="32"/>
      <c r="U730" s="32"/>
      <c r="V730" s="32"/>
      <c r="W730" s="32"/>
      <c r="X730" s="32"/>
      <c r="Y730" s="32"/>
      <c r="Z730" s="32"/>
      <c r="AA730" s="32"/>
      <c r="AB730" s="32"/>
      <c r="AC730" s="32"/>
      <c r="AD730" s="32"/>
      <c r="AE730" s="32" t="s">
        <v>284</v>
      </c>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row>
    <row r="731" spans="1:60" outlineLevel="1" x14ac:dyDescent="0.2">
      <c r="A731" s="218"/>
      <c r="B731" s="177"/>
      <c r="C731" s="293"/>
      <c r="D731" s="294"/>
      <c r="E731" s="295"/>
      <c r="F731" s="296"/>
      <c r="G731" s="297"/>
      <c r="H731" s="194"/>
      <c r="I731" s="194"/>
      <c r="J731" s="194"/>
      <c r="K731" s="194"/>
      <c r="L731" s="194"/>
      <c r="M731" s="194"/>
      <c r="N731" s="195"/>
      <c r="O731" s="221"/>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row>
    <row r="732" spans="1:60" outlineLevel="1" x14ac:dyDescent="0.2">
      <c r="A732" s="217">
        <v>114</v>
      </c>
      <c r="B732" s="176" t="s">
        <v>1303</v>
      </c>
      <c r="C732" s="202" t="s">
        <v>1304</v>
      </c>
      <c r="D732" s="181" t="s">
        <v>759</v>
      </c>
      <c r="E732" s="186">
        <v>2</v>
      </c>
      <c r="F732" s="193"/>
      <c r="G732" s="194">
        <f>ROUND(E732*F732,2)</f>
        <v>0</v>
      </c>
      <c r="H732" s="194">
        <v>21</v>
      </c>
      <c r="I732" s="194">
        <f>G732*(1+H732/100)</f>
        <v>0</v>
      </c>
      <c r="J732" s="194">
        <v>0</v>
      </c>
      <c r="K732" s="194">
        <f>ROUND(E732*J732,2)</f>
        <v>0</v>
      </c>
      <c r="L732" s="194">
        <v>0</v>
      </c>
      <c r="M732" s="194">
        <f>ROUND(E732*L732,2)</f>
        <v>0</v>
      </c>
      <c r="N732" s="195"/>
      <c r="O732" s="221" t="s">
        <v>295</v>
      </c>
      <c r="P732" s="32"/>
      <c r="Q732" s="32"/>
      <c r="R732" s="32"/>
      <c r="S732" s="32"/>
      <c r="T732" s="32"/>
      <c r="U732" s="32"/>
      <c r="V732" s="32"/>
      <c r="W732" s="32"/>
      <c r="X732" s="32"/>
      <c r="Y732" s="32"/>
      <c r="Z732" s="32"/>
      <c r="AA732" s="32"/>
      <c r="AB732" s="32"/>
      <c r="AC732" s="32"/>
      <c r="AD732" s="32"/>
      <c r="AE732" s="32" t="s">
        <v>799</v>
      </c>
      <c r="AF732" s="32"/>
      <c r="AG732" s="32"/>
      <c r="AH732" s="32"/>
      <c r="AI732" s="32"/>
      <c r="AJ732" s="32"/>
      <c r="AK732" s="32"/>
      <c r="AL732" s="32"/>
      <c r="AM732" s="32">
        <v>21</v>
      </c>
      <c r="AN732" s="32"/>
      <c r="AO732" s="32"/>
      <c r="AP732" s="32"/>
      <c r="AQ732" s="32"/>
      <c r="AR732" s="32"/>
      <c r="AS732" s="32"/>
      <c r="AT732" s="32"/>
      <c r="AU732" s="32"/>
      <c r="AV732" s="32"/>
      <c r="AW732" s="32"/>
      <c r="AX732" s="32"/>
      <c r="AY732" s="32"/>
      <c r="AZ732" s="32"/>
      <c r="BA732" s="32"/>
      <c r="BB732" s="32"/>
      <c r="BC732" s="32"/>
      <c r="BD732" s="32"/>
      <c r="BE732" s="32"/>
      <c r="BF732" s="32"/>
      <c r="BG732" s="32"/>
      <c r="BH732" s="32"/>
    </row>
    <row r="733" spans="1:60" outlineLevel="1" x14ac:dyDescent="0.2">
      <c r="A733" s="218"/>
      <c r="B733" s="177"/>
      <c r="C733" s="203" t="s">
        <v>1247</v>
      </c>
      <c r="D733" s="182"/>
      <c r="E733" s="187"/>
      <c r="F733" s="196"/>
      <c r="G733" s="196"/>
      <c r="H733" s="194"/>
      <c r="I733" s="194"/>
      <c r="J733" s="194"/>
      <c r="K733" s="194"/>
      <c r="L733" s="194"/>
      <c r="M733" s="194"/>
      <c r="N733" s="195"/>
      <c r="O733" s="221"/>
      <c r="P733" s="32"/>
      <c r="Q733" s="32"/>
      <c r="R733" s="32"/>
      <c r="S733" s="32"/>
      <c r="T733" s="32"/>
      <c r="U733" s="32"/>
      <c r="V733" s="32"/>
      <c r="W733" s="32"/>
      <c r="X733" s="32"/>
      <c r="Y733" s="32"/>
      <c r="Z733" s="32"/>
      <c r="AA733" s="32"/>
      <c r="AB733" s="32"/>
      <c r="AC733" s="32"/>
      <c r="AD733" s="32"/>
      <c r="AE733" s="32" t="s">
        <v>284</v>
      </c>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row>
    <row r="734" spans="1:60" outlineLevel="1" x14ac:dyDescent="0.2">
      <c r="A734" s="218"/>
      <c r="B734" s="177"/>
      <c r="C734" s="293"/>
      <c r="D734" s="294"/>
      <c r="E734" s="295"/>
      <c r="F734" s="296"/>
      <c r="G734" s="297"/>
      <c r="H734" s="194"/>
      <c r="I734" s="194"/>
      <c r="J734" s="194"/>
      <c r="K734" s="194"/>
      <c r="L734" s="194"/>
      <c r="M734" s="194"/>
      <c r="N734" s="195"/>
      <c r="O734" s="221"/>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row>
    <row r="735" spans="1:60" outlineLevel="1" x14ac:dyDescent="0.2">
      <c r="A735" s="217">
        <v>115</v>
      </c>
      <c r="B735" s="176" t="s">
        <v>1305</v>
      </c>
      <c r="C735" s="202" t="s">
        <v>1304</v>
      </c>
      <c r="D735" s="181" t="s">
        <v>759</v>
      </c>
      <c r="E735" s="186">
        <v>1</v>
      </c>
      <c r="F735" s="193"/>
      <c r="G735" s="194">
        <f>ROUND(E735*F735,2)</f>
        <v>0</v>
      </c>
      <c r="H735" s="194">
        <v>21</v>
      </c>
      <c r="I735" s="194">
        <f>G735*(1+H735/100)</f>
        <v>0</v>
      </c>
      <c r="J735" s="194">
        <v>0</v>
      </c>
      <c r="K735" s="194">
        <f>ROUND(E735*J735,2)</f>
        <v>0</v>
      </c>
      <c r="L735" s="194">
        <v>0</v>
      </c>
      <c r="M735" s="194">
        <f>ROUND(E735*L735,2)</f>
        <v>0</v>
      </c>
      <c r="N735" s="195"/>
      <c r="O735" s="221" t="s">
        <v>295</v>
      </c>
      <c r="P735" s="32"/>
      <c r="Q735" s="32"/>
      <c r="R735" s="32"/>
      <c r="S735" s="32"/>
      <c r="T735" s="32"/>
      <c r="U735" s="32"/>
      <c r="V735" s="32"/>
      <c r="W735" s="32"/>
      <c r="X735" s="32"/>
      <c r="Y735" s="32"/>
      <c r="Z735" s="32"/>
      <c r="AA735" s="32"/>
      <c r="AB735" s="32"/>
      <c r="AC735" s="32"/>
      <c r="AD735" s="32"/>
      <c r="AE735" s="32" t="s">
        <v>799</v>
      </c>
      <c r="AF735" s="32"/>
      <c r="AG735" s="32"/>
      <c r="AH735" s="32"/>
      <c r="AI735" s="32"/>
      <c r="AJ735" s="32"/>
      <c r="AK735" s="32"/>
      <c r="AL735" s="32"/>
      <c r="AM735" s="32">
        <v>21</v>
      </c>
      <c r="AN735" s="32"/>
      <c r="AO735" s="32"/>
      <c r="AP735" s="32"/>
      <c r="AQ735" s="32"/>
      <c r="AR735" s="32"/>
      <c r="AS735" s="32"/>
      <c r="AT735" s="32"/>
      <c r="AU735" s="32"/>
      <c r="AV735" s="32"/>
      <c r="AW735" s="32"/>
      <c r="AX735" s="32"/>
      <c r="AY735" s="32"/>
      <c r="AZ735" s="32"/>
      <c r="BA735" s="32"/>
      <c r="BB735" s="32"/>
      <c r="BC735" s="32"/>
      <c r="BD735" s="32"/>
      <c r="BE735" s="32"/>
      <c r="BF735" s="32"/>
      <c r="BG735" s="32"/>
      <c r="BH735" s="32"/>
    </row>
    <row r="736" spans="1:60" outlineLevel="1" x14ac:dyDescent="0.2">
      <c r="A736" s="218"/>
      <c r="B736" s="177"/>
      <c r="C736" s="203" t="s">
        <v>1247</v>
      </c>
      <c r="D736" s="182"/>
      <c r="E736" s="187"/>
      <c r="F736" s="196"/>
      <c r="G736" s="196"/>
      <c r="H736" s="194"/>
      <c r="I736" s="194"/>
      <c r="J736" s="194"/>
      <c r="K736" s="194"/>
      <c r="L736" s="194"/>
      <c r="M736" s="194"/>
      <c r="N736" s="195"/>
      <c r="O736" s="221"/>
      <c r="P736" s="32"/>
      <c r="Q736" s="32"/>
      <c r="R736" s="32"/>
      <c r="S736" s="32"/>
      <c r="T736" s="32"/>
      <c r="U736" s="32"/>
      <c r="V736" s="32"/>
      <c r="W736" s="32"/>
      <c r="X736" s="32"/>
      <c r="Y736" s="32"/>
      <c r="Z736" s="32"/>
      <c r="AA736" s="32"/>
      <c r="AB736" s="32"/>
      <c r="AC736" s="32"/>
      <c r="AD736" s="32"/>
      <c r="AE736" s="32" t="s">
        <v>284</v>
      </c>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row>
    <row r="737" spans="1:60" outlineLevel="1" x14ac:dyDescent="0.2">
      <c r="A737" s="218"/>
      <c r="B737" s="177"/>
      <c r="C737" s="293"/>
      <c r="D737" s="294"/>
      <c r="E737" s="295"/>
      <c r="F737" s="296"/>
      <c r="G737" s="297"/>
      <c r="H737" s="194"/>
      <c r="I737" s="194"/>
      <c r="J737" s="194"/>
      <c r="K737" s="194"/>
      <c r="L737" s="194"/>
      <c r="M737" s="194"/>
      <c r="N737" s="195"/>
      <c r="O737" s="221"/>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row>
    <row r="738" spans="1:60" outlineLevel="1" x14ac:dyDescent="0.2">
      <c r="A738" s="217">
        <v>116</v>
      </c>
      <c r="B738" s="176" t="s">
        <v>3783</v>
      </c>
      <c r="C738" s="202" t="s">
        <v>3777</v>
      </c>
      <c r="D738" s="181" t="s">
        <v>498</v>
      </c>
      <c r="E738" s="186">
        <v>3</v>
      </c>
      <c r="F738" s="193"/>
      <c r="G738" s="194">
        <f>ROUND(E738*F738,2)</f>
        <v>0</v>
      </c>
      <c r="H738" s="194">
        <v>21</v>
      </c>
      <c r="I738" s="194">
        <f>G738*(1+H738/100)</f>
        <v>0</v>
      </c>
      <c r="J738" s="194">
        <v>1.4E-2</v>
      </c>
      <c r="K738" s="194">
        <f>ROUND(E738*J738,2)</f>
        <v>0.04</v>
      </c>
      <c r="L738" s="194">
        <v>0</v>
      </c>
      <c r="M738" s="194">
        <f>ROUND(E738*L738,2)</f>
        <v>0</v>
      </c>
      <c r="N738" s="195"/>
      <c r="O738" s="221" t="s">
        <v>295</v>
      </c>
      <c r="P738" s="32"/>
      <c r="Q738" s="32"/>
      <c r="R738" s="32"/>
      <c r="S738" s="32"/>
      <c r="T738" s="32"/>
      <c r="U738" s="32"/>
      <c r="V738" s="32"/>
      <c r="W738" s="32"/>
      <c r="X738" s="32"/>
      <c r="Y738" s="32"/>
      <c r="Z738" s="32"/>
      <c r="AA738" s="32"/>
      <c r="AB738" s="32"/>
      <c r="AC738" s="32"/>
      <c r="AD738" s="32"/>
      <c r="AE738" s="32" t="s">
        <v>480</v>
      </c>
      <c r="AF738" s="32"/>
      <c r="AG738" s="32"/>
      <c r="AH738" s="32"/>
      <c r="AI738" s="32"/>
      <c r="AJ738" s="32"/>
      <c r="AK738" s="32"/>
      <c r="AL738" s="32"/>
      <c r="AM738" s="32">
        <v>21</v>
      </c>
      <c r="AN738" s="32"/>
      <c r="AO738" s="32"/>
      <c r="AP738" s="32"/>
      <c r="AQ738" s="32"/>
      <c r="AR738" s="32"/>
      <c r="AS738" s="32"/>
      <c r="AT738" s="32"/>
      <c r="AU738" s="32"/>
      <c r="AV738" s="32"/>
      <c r="AW738" s="32"/>
      <c r="AX738" s="32"/>
      <c r="AY738" s="32"/>
      <c r="AZ738" s="32"/>
      <c r="BA738" s="32"/>
      <c r="BB738" s="32"/>
      <c r="BC738" s="32"/>
      <c r="BD738" s="32"/>
      <c r="BE738" s="32"/>
      <c r="BF738" s="32"/>
      <c r="BG738" s="32"/>
      <c r="BH738" s="32"/>
    </row>
    <row r="739" spans="1:60" outlineLevel="1" x14ac:dyDescent="0.2">
      <c r="A739" s="218"/>
      <c r="B739" s="177"/>
      <c r="C739" s="203" t="s">
        <v>3789</v>
      </c>
      <c r="D739" s="182"/>
      <c r="E739" s="187"/>
      <c r="F739" s="196"/>
      <c r="G739" s="196"/>
      <c r="H739" s="194"/>
      <c r="I739" s="194"/>
      <c r="J739" s="194"/>
      <c r="K739" s="194"/>
      <c r="L739" s="194"/>
      <c r="M739" s="194"/>
      <c r="N739" s="195"/>
      <c r="O739" s="221"/>
      <c r="P739" s="32"/>
      <c r="Q739" s="32"/>
      <c r="R739" s="32"/>
      <c r="S739" s="32"/>
      <c r="T739" s="32"/>
      <c r="U739" s="32"/>
      <c r="V739" s="32"/>
      <c r="W739" s="32"/>
      <c r="X739" s="32"/>
      <c r="Y739" s="32"/>
      <c r="Z739" s="32"/>
      <c r="AA739" s="32"/>
      <c r="AB739" s="32"/>
      <c r="AC739" s="32"/>
      <c r="AD739" s="32"/>
      <c r="AE739" s="32" t="s">
        <v>284</v>
      </c>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row>
    <row r="740" spans="1:60" outlineLevel="1" x14ac:dyDescent="0.2">
      <c r="A740" s="218"/>
      <c r="B740" s="177"/>
      <c r="C740" s="293"/>
      <c r="D740" s="294"/>
      <c r="E740" s="295"/>
      <c r="F740" s="296"/>
      <c r="G740" s="297"/>
      <c r="H740" s="194"/>
      <c r="I740" s="194"/>
      <c r="J740" s="194"/>
      <c r="K740" s="194"/>
      <c r="L740" s="194"/>
      <c r="M740" s="194"/>
      <c r="N740" s="195"/>
      <c r="O740" s="221"/>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row>
    <row r="741" spans="1:60" outlineLevel="1" x14ac:dyDescent="0.2">
      <c r="A741" s="217">
        <v>117</v>
      </c>
      <c r="B741" s="176" t="s">
        <v>3784</v>
      </c>
      <c r="C741" s="202" t="s">
        <v>3778</v>
      </c>
      <c r="D741" s="181" t="s">
        <v>498</v>
      </c>
      <c r="E741" s="186">
        <v>1</v>
      </c>
      <c r="F741" s="193"/>
      <c r="G741" s="194">
        <f>ROUND(E741*F741,2)</f>
        <v>0</v>
      </c>
      <c r="H741" s="194">
        <v>21</v>
      </c>
      <c r="I741" s="194">
        <f>G741*(1+H741/100)</f>
        <v>0</v>
      </c>
      <c r="J741" s="194">
        <v>1.4E-2</v>
      </c>
      <c r="K741" s="194">
        <f>ROUND(E741*J741,2)</f>
        <v>0.01</v>
      </c>
      <c r="L741" s="194">
        <v>0</v>
      </c>
      <c r="M741" s="194">
        <f>ROUND(E741*L741,2)</f>
        <v>0</v>
      </c>
      <c r="N741" s="195"/>
      <c r="O741" s="221" t="s">
        <v>295</v>
      </c>
      <c r="P741" s="32"/>
      <c r="Q741" s="32"/>
      <c r="R741" s="32"/>
      <c r="S741" s="32"/>
      <c r="T741" s="32"/>
      <c r="U741" s="32"/>
      <c r="V741" s="32"/>
      <c r="W741" s="32"/>
      <c r="X741" s="32"/>
      <c r="Y741" s="32"/>
      <c r="Z741" s="32"/>
      <c r="AA741" s="32"/>
      <c r="AB741" s="32"/>
      <c r="AC741" s="32"/>
      <c r="AD741" s="32"/>
      <c r="AE741" s="32" t="s">
        <v>480</v>
      </c>
      <c r="AF741" s="32"/>
      <c r="AG741" s="32"/>
      <c r="AH741" s="32"/>
      <c r="AI741" s="32"/>
      <c r="AJ741" s="32"/>
      <c r="AK741" s="32"/>
      <c r="AL741" s="32"/>
      <c r="AM741" s="32">
        <v>21</v>
      </c>
      <c r="AN741" s="32"/>
      <c r="AO741" s="32"/>
      <c r="AP741" s="32"/>
      <c r="AQ741" s="32"/>
      <c r="AR741" s="32"/>
      <c r="AS741" s="32"/>
      <c r="AT741" s="32"/>
      <c r="AU741" s="32"/>
      <c r="AV741" s="32"/>
      <c r="AW741" s="32"/>
      <c r="AX741" s="32"/>
      <c r="AY741" s="32"/>
      <c r="AZ741" s="32"/>
      <c r="BA741" s="32"/>
      <c r="BB741" s="32"/>
      <c r="BC741" s="32"/>
      <c r="BD741" s="32"/>
      <c r="BE741" s="32"/>
      <c r="BF741" s="32"/>
      <c r="BG741" s="32"/>
      <c r="BH741" s="32"/>
    </row>
    <row r="742" spans="1:60" outlineLevel="1" x14ac:dyDescent="0.2">
      <c r="A742" s="218"/>
      <c r="B742" s="177"/>
      <c r="C742" s="203" t="s">
        <v>3789</v>
      </c>
      <c r="D742" s="182"/>
      <c r="E742" s="187"/>
      <c r="F742" s="196"/>
      <c r="G742" s="196"/>
      <c r="H742" s="194"/>
      <c r="I742" s="194"/>
      <c r="J742" s="194"/>
      <c r="K742" s="194"/>
      <c r="L742" s="194"/>
      <c r="M742" s="194"/>
      <c r="N742" s="195"/>
      <c r="O742" s="221"/>
      <c r="P742" s="32"/>
      <c r="Q742" s="32"/>
      <c r="R742" s="32"/>
      <c r="S742" s="32"/>
      <c r="T742" s="32"/>
      <c r="U742" s="32"/>
      <c r="V742" s="32"/>
      <c r="W742" s="32"/>
      <c r="X742" s="32"/>
      <c r="Y742" s="32"/>
      <c r="Z742" s="32"/>
      <c r="AA742" s="32"/>
      <c r="AB742" s="32"/>
      <c r="AC742" s="32"/>
      <c r="AD742" s="32"/>
      <c r="AE742" s="32" t="s">
        <v>284</v>
      </c>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row>
    <row r="743" spans="1:60" outlineLevel="1" x14ac:dyDescent="0.2">
      <c r="A743" s="218"/>
      <c r="B743" s="177"/>
      <c r="C743" s="293"/>
      <c r="D743" s="294"/>
      <c r="E743" s="295"/>
      <c r="F743" s="296"/>
      <c r="G743" s="297"/>
      <c r="H743" s="194"/>
      <c r="I743" s="194"/>
      <c r="J743" s="194"/>
      <c r="K743" s="194"/>
      <c r="L743" s="194"/>
      <c r="M743" s="194"/>
      <c r="N743" s="195"/>
      <c r="O743" s="221"/>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row>
    <row r="744" spans="1:60" outlineLevel="1" x14ac:dyDescent="0.2">
      <c r="A744" s="217">
        <v>118</v>
      </c>
      <c r="B744" s="176" t="s">
        <v>3785</v>
      </c>
      <c r="C744" s="202" t="s">
        <v>3779</v>
      </c>
      <c r="D744" s="181" t="s">
        <v>498</v>
      </c>
      <c r="E744" s="186">
        <v>1</v>
      </c>
      <c r="F744" s="193"/>
      <c r="G744" s="194">
        <f>ROUND(E744*F744,2)</f>
        <v>0</v>
      </c>
      <c r="H744" s="194">
        <v>21</v>
      </c>
      <c r="I744" s="194">
        <f>G744*(1+H744/100)</f>
        <v>0</v>
      </c>
      <c r="J744" s="194">
        <v>1.4E-2</v>
      </c>
      <c r="K744" s="194">
        <f>ROUND(E744*J744,2)</f>
        <v>0.01</v>
      </c>
      <c r="L744" s="194">
        <v>0</v>
      </c>
      <c r="M744" s="194">
        <f>ROUND(E744*L744,2)</f>
        <v>0</v>
      </c>
      <c r="N744" s="195"/>
      <c r="O744" s="221" t="s">
        <v>295</v>
      </c>
      <c r="P744" s="32"/>
      <c r="Q744" s="32"/>
      <c r="R744" s="32"/>
      <c r="S744" s="32"/>
      <c r="T744" s="32"/>
      <c r="U744" s="32"/>
      <c r="V744" s="32"/>
      <c r="W744" s="32"/>
      <c r="X744" s="32"/>
      <c r="Y744" s="32"/>
      <c r="Z744" s="32"/>
      <c r="AA744" s="32"/>
      <c r="AB744" s="32"/>
      <c r="AC744" s="32"/>
      <c r="AD744" s="32"/>
      <c r="AE744" s="32" t="s">
        <v>480</v>
      </c>
      <c r="AF744" s="32"/>
      <c r="AG744" s="32"/>
      <c r="AH744" s="32"/>
      <c r="AI744" s="32"/>
      <c r="AJ744" s="32"/>
      <c r="AK744" s="32"/>
      <c r="AL744" s="32"/>
      <c r="AM744" s="32">
        <v>21</v>
      </c>
      <c r="AN744" s="32"/>
      <c r="AO744" s="32"/>
      <c r="AP744" s="32"/>
      <c r="AQ744" s="32"/>
      <c r="AR744" s="32"/>
      <c r="AS744" s="32"/>
      <c r="AT744" s="32"/>
      <c r="AU744" s="32"/>
      <c r="AV744" s="32"/>
      <c r="AW744" s="32"/>
      <c r="AX744" s="32"/>
      <c r="AY744" s="32"/>
      <c r="AZ744" s="32"/>
      <c r="BA744" s="32"/>
      <c r="BB744" s="32"/>
      <c r="BC744" s="32"/>
      <c r="BD744" s="32"/>
      <c r="BE744" s="32"/>
      <c r="BF744" s="32"/>
      <c r="BG744" s="32"/>
      <c r="BH744" s="32"/>
    </row>
    <row r="745" spans="1:60" outlineLevel="1" x14ac:dyDescent="0.2">
      <c r="A745" s="218"/>
      <c r="B745" s="177"/>
      <c r="C745" s="203" t="s">
        <v>3789</v>
      </c>
      <c r="D745" s="182"/>
      <c r="E745" s="187"/>
      <c r="F745" s="196"/>
      <c r="G745" s="196"/>
      <c r="H745" s="194"/>
      <c r="I745" s="194"/>
      <c r="J745" s="194"/>
      <c r="K745" s="194"/>
      <c r="L745" s="194"/>
      <c r="M745" s="194"/>
      <c r="N745" s="195"/>
      <c r="O745" s="221"/>
      <c r="P745" s="32"/>
      <c r="Q745" s="32"/>
      <c r="R745" s="32"/>
      <c r="S745" s="32"/>
      <c r="T745" s="32"/>
      <c r="U745" s="32"/>
      <c r="V745" s="32"/>
      <c r="W745" s="32"/>
      <c r="X745" s="32"/>
      <c r="Y745" s="32"/>
      <c r="Z745" s="32"/>
      <c r="AA745" s="32"/>
      <c r="AB745" s="32"/>
      <c r="AC745" s="32"/>
      <c r="AD745" s="32"/>
      <c r="AE745" s="32" t="s">
        <v>284</v>
      </c>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row>
    <row r="746" spans="1:60" outlineLevel="1" x14ac:dyDescent="0.2">
      <c r="A746" s="218"/>
      <c r="B746" s="177"/>
      <c r="C746" s="293"/>
      <c r="D746" s="294"/>
      <c r="E746" s="295"/>
      <c r="F746" s="296"/>
      <c r="G746" s="297"/>
      <c r="H746" s="194"/>
      <c r="I746" s="194"/>
      <c r="J746" s="194"/>
      <c r="K746" s="194"/>
      <c r="L746" s="194"/>
      <c r="M746" s="194"/>
      <c r="N746" s="195"/>
      <c r="O746" s="221"/>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row>
    <row r="747" spans="1:60" outlineLevel="1" x14ac:dyDescent="0.2">
      <c r="A747" s="217">
        <v>119</v>
      </c>
      <c r="B747" s="176" t="s">
        <v>3786</v>
      </c>
      <c r="C747" s="202" t="s">
        <v>3780</v>
      </c>
      <c r="D747" s="181" t="s">
        <v>498</v>
      </c>
      <c r="E747" s="186">
        <v>1</v>
      </c>
      <c r="F747" s="193"/>
      <c r="G747" s="194">
        <f>ROUND(E747*F747,2)</f>
        <v>0</v>
      </c>
      <c r="H747" s="194">
        <v>21</v>
      </c>
      <c r="I747" s="194">
        <f>G747*(1+H747/100)</f>
        <v>0</v>
      </c>
      <c r="J747" s="194">
        <v>1.4E-2</v>
      </c>
      <c r="K747" s="194">
        <f>ROUND(E747*J747,2)</f>
        <v>0.01</v>
      </c>
      <c r="L747" s="194">
        <v>0</v>
      </c>
      <c r="M747" s="194">
        <f>ROUND(E747*L747,2)</f>
        <v>0</v>
      </c>
      <c r="N747" s="195"/>
      <c r="O747" s="221" t="s">
        <v>295</v>
      </c>
      <c r="P747" s="32"/>
      <c r="Q747" s="32"/>
      <c r="R747" s="32"/>
      <c r="S747" s="32"/>
      <c r="T747" s="32"/>
      <c r="U747" s="32"/>
      <c r="V747" s="32"/>
      <c r="W747" s="32"/>
      <c r="X747" s="32"/>
      <c r="Y747" s="32"/>
      <c r="Z747" s="32"/>
      <c r="AA747" s="32"/>
      <c r="AB747" s="32"/>
      <c r="AC747" s="32"/>
      <c r="AD747" s="32"/>
      <c r="AE747" s="32" t="s">
        <v>480</v>
      </c>
      <c r="AF747" s="32"/>
      <c r="AG747" s="32"/>
      <c r="AH747" s="32"/>
      <c r="AI747" s="32"/>
      <c r="AJ747" s="32"/>
      <c r="AK747" s="32"/>
      <c r="AL747" s="32"/>
      <c r="AM747" s="32">
        <v>21</v>
      </c>
      <c r="AN747" s="32"/>
      <c r="AO747" s="32"/>
      <c r="AP747" s="32"/>
      <c r="AQ747" s="32"/>
      <c r="AR747" s="32"/>
      <c r="AS747" s="32"/>
      <c r="AT747" s="32"/>
      <c r="AU747" s="32"/>
      <c r="AV747" s="32"/>
      <c r="AW747" s="32"/>
      <c r="AX747" s="32"/>
      <c r="AY747" s="32"/>
      <c r="AZ747" s="32"/>
      <c r="BA747" s="32"/>
      <c r="BB747" s="32"/>
      <c r="BC747" s="32"/>
      <c r="BD747" s="32"/>
      <c r="BE747" s="32"/>
      <c r="BF747" s="32"/>
      <c r="BG747" s="32"/>
      <c r="BH747" s="32"/>
    </row>
    <row r="748" spans="1:60" outlineLevel="1" x14ac:dyDescent="0.2">
      <c r="A748" s="218"/>
      <c r="B748" s="177"/>
      <c r="C748" s="203" t="s">
        <v>3789</v>
      </c>
      <c r="D748" s="182"/>
      <c r="E748" s="187"/>
      <c r="F748" s="196"/>
      <c r="G748" s="196"/>
      <c r="H748" s="194"/>
      <c r="I748" s="194"/>
      <c r="J748" s="194"/>
      <c r="K748" s="194"/>
      <c r="L748" s="194"/>
      <c r="M748" s="194"/>
      <c r="N748" s="195"/>
      <c r="O748" s="221"/>
      <c r="P748" s="32"/>
      <c r="Q748" s="32"/>
      <c r="R748" s="32"/>
      <c r="S748" s="32"/>
      <c r="T748" s="32"/>
      <c r="U748" s="32"/>
      <c r="V748" s="32"/>
      <c r="W748" s="32"/>
      <c r="X748" s="32"/>
      <c r="Y748" s="32"/>
      <c r="Z748" s="32"/>
      <c r="AA748" s="32"/>
      <c r="AB748" s="32"/>
      <c r="AC748" s="32"/>
      <c r="AD748" s="32"/>
      <c r="AE748" s="32" t="s">
        <v>284</v>
      </c>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row>
    <row r="749" spans="1:60" outlineLevel="1" x14ac:dyDescent="0.2">
      <c r="A749" s="218"/>
      <c r="B749" s="177"/>
      <c r="C749" s="293"/>
      <c r="D749" s="294"/>
      <c r="E749" s="295"/>
      <c r="F749" s="296"/>
      <c r="G749" s="297"/>
      <c r="H749" s="194"/>
      <c r="I749" s="194"/>
      <c r="J749" s="194"/>
      <c r="K749" s="194"/>
      <c r="L749" s="194"/>
      <c r="M749" s="194"/>
      <c r="N749" s="195"/>
      <c r="O749" s="221"/>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row>
    <row r="750" spans="1:60" outlineLevel="1" x14ac:dyDescent="0.2">
      <c r="A750" s="217">
        <v>120</v>
      </c>
      <c r="B750" s="176" t="s">
        <v>3787</v>
      </c>
      <c r="C750" s="202" t="s">
        <v>3781</v>
      </c>
      <c r="D750" s="181" t="s">
        <v>498</v>
      </c>
      <c r="E750" s="186">
        <v>1</v>
      </c>
      <c r="F750" s="193"/>
      <c r="G750" s="194">
        <f>ROUND(E750*F750,2)</f>
        <v>0</v>
      </c>
      <c r="H750" s="194">
        <v>21</v>
      </c>
      <c r="I750" s="194">
        <f>G750*(1+H750/100)</f>
        <v>0</v>
      </c>
      <c r="J750" s="194">
        <v>1.4E-2</v>
      </c>
      <c r="K750" s="194">
        <f>ROUND(E750*J750,2)</f>
        <v>0.01</v>
      </c>
      <c r="L750" s="194">
        <v>0</v>
      </c>
      <c r="M750" s="194">
        <f>ROUND(E750*L750,2)</f>
        <v>0</v>
      </c>
      <c r="N750" s="195"/>
      <c r="O750" s="221" t="s">
        <v>295</v>
      </c>
      <c r="P750" s="32"/>
      <c r="Q750" s="32"/>
      <c r="R750" s="32"/>
      <c r="S750" s="32"/>
      <c r="T750" s="32"/>
      <c r="U750" s="32"/>
      <c r="V750" s="32"/>
      <c r="W750" s="32"/>
      <c r="X750" s="32"/>
      <c r="Y750" s="32"/>
      <c r="Z750" s="32"/>
      <c r="AA750" s="32"/>
      <c r="AB750" s="32"/>
      <c r="AC750" s="32"/>
      <c r="AD750" s="32"/>
      <c r="AE750" s="32" t="s">
        <v>480</v>
      </c>
      <c r="AF750" s="32"/>
      <c r="AG750" s="32"/>
      <c r="AH750" s="32"/>
      <c r="AI750" s="32"/>
      <c r="AJ750" s="32"/>
      <c r="AK750" s="32"/>
      <c r="AL750" s="32"/>
      <c r="AM750" s="32">
        <v>21</v>
      </c>
      <c r="AN750" s="32"/>
      <c r="AO750" s="32"/>
      <c r="AP750" s="32"/>
      <c r="AQ750" s="32"/>
      <c r="AR750" s="32"/>
      <c r="AS750" s="32"/>
      <c r="AT750" s="32"/>
      <c r="AU750" s="32"/>
      <c r="AV750" s="32"/>
      <c r="AW750" s="32"/>
      <c r="AX750" s="32"/>
      <c r="AY750" s="32"/>
      <c r="AZ750" s="32"/>
      <c r="BA750" s="32"/>
      <c r="BB750" s="32"/>
      <c r="BC750" s="32"/>
      <c r="BD750" s="32"/>
      <c r="BE750" s="32"/>
      <c r="BF750" s="32"/>
      <c r="BG750" s="32"/>
      <c r="BH750" s="32"/>
    </row>
    <row r="751" spans="1:60" outlineLevel="1" x14ac:dyDescent="0.2">
      <c r="A751" s="218"/>
      <c r="B751" s="177"/>
      <c r="C751" s="203" t="s">
        <v>3789</v>
      </c>
      <c r="D751" s="182"/>
      <c r="E751" s="187"/>
      <c r="F751" s="196"/>
      <c r="G751" s="196"/>
      <c r="H751" s="194"/>
      <c r="I751" s="194"/>
      <c r="J751" s="194"/>
      <c r="K751" s="194"/>
      <c r="L751" s="194"/>
      <c r="M751" s="194"/>
      <c r="N751" s="195"/>
      <c r="O751" s="221"/>
      <c r="P751" s="32"/>
      <c r="Q751" s="32"/>
      <c r="R751" s="32"/>
      <c r="S751" s="32"/>
      <c r="T751" s="32"/>
      <c r="U751" s="32"/>
      <c r="V751" s="32"/>
      <c r="W751" s="32"/>
      <c r="X751" s="32"/>
      <c r="Y751" s="32"/>
      <c r="Z751" s="32"/>
      <c r="AA751" s="32"/>
      <c r="AB751" s="32"/>
      <c r="AC751" s="32"/>
      <c r="AD751" s="32"/>
      <c r="AE751" s="32" t="s">
        <v>284</v>
      </c>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row>
    <row r="752" spans="1:60" outlineLevel="1" x14ac:dyDescent="0.2">
      <c r="A752" s="218"/>
      <c r="B752" s="177"/>
      <c r="C752" s="293"/>
      <c r="D752" s="294"/>
      <c r="E752" s="295"/>
      <c r="F752" s="296"/>
      <c r="G752" s="297"/>
      <c r="H752" s="194"/>
      <c r="I752" s="194"/>
      <c r="J752" s="194"/>
      <c r="K752" s="194"/>
      <c r="L752" s="194"/>
      <c r="M752" s="194"/>
      <c r="N752" s="195"/>
      <c r="O752" s="221"/>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row>
    <row r="753" spans="1:60" ht="22.5" outlineLevel="1" x14ac:dyDescent="0.2">
      <c r="A753" s="217">
        <v>121</v>
      </c>
      <c r="B753" s="176" t="s">
        <v>3788</v>
      </c>
      <c r="C753" s="202" t="s">
        <v>3782</v>
      </c>
      <c r="D753" s="181" t="s">
        <v>498</v>
      </c>
      <c r="E753" s="186">
        <v>1</v>
      </c>
      <c r="F753" s="193"/>
      <c r="G753" s="194">
        <f>ROUND(E753*F753,2)</f>
        <v>0</v>
      </c>
      <c r="H753" s="194">
        <v>21</v>
      </c>
      <c r="I753" s="194">
        <f>G753*(1+H753/100)</f>
        <v>0</v>
      </c>
      <c r="J753" s="194">
        <v>1.4E-2</v>
      </c>
      <c r="K753" s="194">
        <f>ROUND(E753*J753,2)</f>
        <v>0.01</v>
      </c>
      <c r="L753" s="194">
        <v>0</v>
      </c>
      <c r="M753" s="194">
        <f>ROUND(E753*L753,2)</f>
        <v>0</v>
      </c>
      <c r="N753" s="195"/>
      <c r="O753" s="221" t="s">
        <v>295</v>
      </c>
      <c r="P753" s="32"/>
      <c r="Q753" s="32"/>
      <c r="R753" s="32"/>
      <c r="S753" s="32"/>
      <c r="T753" s="32"/>
      <c r="U753" s="32"/>
      <c r="V753" s="32"/>
      <c r="W753" s="32"/>
      <c r="X753" s="32"/>
      <c r="Y753" s="32"/>
      <c r="Z753" s="32"/>
      <c r="AA753" s="32"/>
      <c r="AB753" s="32"/>
      <c r="AC753" s="32"/>
      <c r="AD753" s="32"/>
      <c r="AE753" s="32" t="s">
        <v>480</v>
      </c>
      <c r="AF753" s="32"/>
      <c r="AG753" s="32"/>
      <c r="AH753" s="32"/>
      <c r="AI753" s="32"/>
      <c r="AJ753" s="32"/>
      <c r="AK753" s="32"/>
      <c r="AL753" s="32"/>
      <c r="AM753" s="32">
        <v>21</v>
      </c>
      <c r="AN753" s="32"/>
      <c r="AO753" s="32"/>
      <c r="AP753" s="32"/>
      <c r="AQ753" s="32"/>
      <c r="AR753" s="32"/>
      <c r="AS753" s="32"/>
      <c r="AT753" s="32"/>
      <c r="AU753" s="32"/>
      <c r="AV753" s="32"/>
      <c r="AW753" s="32"/>
      <c r="AX753" s="32"/>
      <c r="AY753" s="32"/>
      <c r="AZ753" s="32"/>
      <c r="BA753" s="32"/>
      <c r="BB753" s="32"/>
      <c r="BC753" s="32"/>
      <c r="BD753" s="32"/>
      <c r="BE753" s="32"/>
      <c r="BF753" s="32"/>
      <c r="BG753" s="32"/>
      <c r="BH753" s="32"/>
    </row>
    <row r="754" spans="1:60" outlineLevel="1" x14ac:dyDescent="0.2">
      <c r="A754" s="218"/>
      <c r="B754" s="177"/>
      <c r="C754" s="203" t="s">
        <v>3789</v>
      </c>
      <c r="D754" s="182"/>
      <c r="E754" s="187"/>
      <c r="F754" s="196"/>
      <c r="G754" s="196"/>
      <c r="H754" s="194"/>
      <c r="I754" s="194"/>
      <c r="J754" s="194"/>
      <c r="K754" s="194"/>
      <c r="L754" s="194"/>
      <c r="M754" s="194"/>
      <c r="N754" s="195"/>
      <c r="O754" s="221"/>
      <c r="P754" s="32"/>
      <c r="Q754" s="32"/>
      <c r="R754" s="32"/>
      <c r="S754" s="32"/>
      <c r="T754" s="32"/>
      <c r="U754" s="32"/>
      <c r="V754" s="32"/>
      <c r="W754" s="32"/>
      <c r="X754" s="32"/>
      <c r="Y754" s="32"/>
      <c r="Z754" s="32"/>
      <c r="AA754" s="32"/>
      <c r="AB754" s="32"/>
      <c r="AC754" s="32"/>
      <c r="AD754" s="32"/>
      <c r="AE754" s="32" t="s">
        <v>284</v>
      </c>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row>
    <row r="755" spans="1:60" outlineLevel="1" x14ac:dyDescent="0.2">
      <c r="A755" s="218"/>
      <c r="B755" s="177"/>
      <c r="C755" s="293"/>
      <c r="D755" s="294"/>
      <c r="E755" s="295"/>
      <c r="F755" s="296"/>
      <c r="G755" s="297"/>
      <c r="H755" s="194"/>
      <c r="I755" s="194"/>
      <c r="J755" s="194"/>
      <c r="K755" s="194"/>
      <c r="L755" s="194"/>
      <c r="M755" s="194"/>
      <c r="N755" s="195"/>
      <c r="O755" s="221"/>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row>
    <row r="756" spans="1:60" outlineLevel="1" x14ac:dyDescent="0.2">
      <c r="A756" s="218"/>
      <c r="B756" s="312" t="s">
        <v>1257</v>
      </c>
      <c r="C756" s="313"/>
      <c r="D756" s="314"/>
      <c r="E756" s="315"/>
      <c r="F756" s="316"/>
      <c r="G756" s="317"/>
      <c r="H756" s="194"/>
      <c r="I756" s="194"/>
      <c r="J756" s="194"/>
      <c r="K756" s="194"/>
      <c r="L756" s="194"/>
      <c r="M756" s="194"/>
      <c r="N756" s="195"/>
      <c r="O756" s="221"/>
      <c r="P756" s="32"/>
      <c r="Q756" s="32"/>
      <c r="R756" s="32"/>
      <c r="S756" s="32"/>
      <c r="T756" s="32"/>
      <c r="U756" s="32"/>
      <c r="V756" s="32"/>
      <c r="W756" s="32"/>
      <c r="X756" s="32"/>
      <c r="Y756" s="32"/>
      <c r="Z756" s="32"/>
      <c r="AA756" s="32"/>
      <c r="AB756" s="32"/>
      <c r="AC756" s="32">
        <v>0</v>
      </c>
      <c r="AD756" s="32"/>
      <c r="AE756" s="32" t="s">
        <v>377</v>
      </c>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row>
    <row r="757" spans="1:60" outlineLevel="1" x14ac:dyDescent="0.2">
      <c r="A757" s="218"/>
      <c r="B757" s="312" t="s">
        <v>820</v>
      </c>
      <c r="C757" s="313"/>
      <c r="D757" s="314"/>
      <c r="E757" s="315"/>
      <c r="F757" s="316"/>
      <c r="G757" s="317"/>
      <c r="H757" s="194"/>
      <c r="I757" s="194"/>
      <c r="J757" s="194"/>
      <c r="K757" s="194"/>
      <c r="L757" s="194"/>
      <c r="M757" s="194"/>
      <c r="N757" s="195"/>
      <c r="O757" s="221"/>
      <c r="P757" s="32"/>
      <c r="Q757" s="32"/>
      <c r="R757" s="32"/>
      <c r="S757" s="32"/>
      <c r="T757" s="32"/>
      <c r="U757" s="32"/>
      <c r="V757" s="32"/>
      <c r="W757" s="32"/>
      <c r="X757" s="32"/>
      <c r="Y757" s="32"/>
      <c r="Z757" s="32"/>
      <c r="AA757" s="32"/>
      <c r="AB757" s="32"/>
      <c r="AC757" s="32"/>
      <c r="AD757" s="32"/>
      <c r="AE757" s="32" t="s">
        <v>379</v>
      </c>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row>
    <row r="758" spans="1:60" outlineLevel="1" x14ac:dyDescent="0.2">
      <c r="A758" s="218">
        <v>122</v>
      </c>
      <c r="B758" s="177" t="s">
        <v>1258</v>
      </c>
      <c r="C758" s="202" t="s">
        <v>822</v>
      </c>
      <c r="D758" s="181" t="s">
        <v>823</v>
      </c>
      <c r="E758" s="242"/>
      <c r="F758" s="193"/>
      <c r="G758" s="194">
        <f>ROUND(E758*F758,2)</f>
        <v>0</v>
      </c>
      <c r="H758" s="194">
        <v>21</v>
      </c>
      <c r="I758" s="194">
        <f>G758*(1+H758/100)</f>
        <v>0</v>
      </c>
      <c r="J758" s="194">
        <v>0</v>
      </c>
      <c r="K758" s="194">
        <f>ROUND(E758*J758,2)</f>
        <v>0</v>
      </c>
      <c r="L758" s="194">
        <v>0</v>
      </c>
      <c r="M758" s="194">
        <f>ROUND(E758*L758,2)</f>
        <v>0</v>
      </c>
      <c r="N758" s="195" t="s">
        <v>1237</v>
      </c>
      <c r="O758" s="221" t="s">
        <v>780</v>
      </c>
      <c r="P758" s="32"/>
      <c r="Q758" s="32"/>
      <c r="R758" s="32"/>
      <c r="S758" s="32"/>
      <c r="T758" s="32"/>
      <c r="U758" s="32"/>
      <c r="V758" s="32"/>
      <c r="W758" s="32"/>
      <c r="X758" s="32"/>
      <c r="Y758" s="32"/>
      <c r="Z758" s="32"/>
      <c r="AA758" s="32"/>
      <c r="AB758" s="32"/>
      <c r="AC758" s="32"/>
      <c r="AD758" s="32"/>
      <c r="AE758" s="32" t="s">
        <v>781</v>
      </c>
      <c r="AF758" s="32"/>
      <c r="AG758" s="32"/>
      <c r="AH758" s="32"/>
      <c r="AI758" s="32"/>
      <c r="AJ758" s="32"/>
      <c r="AK758" s="32"/>
      <c r="AL758" s="32"/>
      <c r="AM758" s="32">
        <v>21</v>
      </c>
      <c r="AN758" s="32"/>
      <c r="AO758" s="32"/>
      <c r="AP758" s="32"/>
      <c r="AQ758" s="32"/>
      <c r="AR758" s="32"/>
      <c r="AS758" s="32"/>
      <c r="AT758" s="32"/>
      <c r="AU758" s="32"/>
      <c r="AV758" s="32"/>
      <c r="AW758" s="32"/>
      <c r="AX758" s="32"/>
      <c r="AY758" s="32"/>
      <c r="AZ758" s="32"/>
      <c r="BA758" s="32"/>
      <c r="BB758" s="32"/>
      <c r="BC758" s="32"/>
      <c r="BD758" s="32"/>
      <c r="BE758" s="32"/>
      <c r="BF758" s="32"/>
      <c r="BG758" s="32"/>
      <c r="BH758" s="32"/>
    </row>
    <row r="759" spans="1:60" outlineLevel="1" x14ac:dyDescent="0.2">
      <c r="A759" s="218"/>
      <c r="B759" s="177"/>
      <c r="C759" s="293"/>
      <c r="D759" s="294"/>
      <c r="E759" s="295"/>
      <c r="F759" s="296"/>
      <c r="G759" s="297"/>
      <c r="H759" s="194"/>
      <c r="I759" s="194"/>
      <c r="J759" s="194"/>
      <c r="K759" s="194"/>
      <c r="L759" s="194"/>
      <c r="M759" s="194"/>
      <c r="N759" s="195"/>
      <c r="O759" s="221"/>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row>
    <row r="760" spans="1:60" x14ac:dyDescent="0.2">
      <c r="A760" s="216" t="s">
        <v>276</v>
      </c>
      <c r="B760" s="175" t="s">
        <v>219</v>
      </c>
      <c r="C760" s="201" t="s">
        <v>220</v>
      </c>
      <c r="D760" s="180"/>
      <c r="E760" s="185"/>
      <c r="F760" s="304">
        <f>SUM(G761:G796)</f>
        <v>0</v>
      </c>
      <c r="G760" s="305"/>
      <c r="H760" s="191"/>
      <c r="I760" s="191">
        <f>SUM(I761:I796)</f>
        <v>0</v>
      </c>
      <c r="J760" s="191"/>
      <c r="K760" s="191">
        <f>SUM(K761:K796)</f>
        <v>0.98</v>
      </c>
      <c r="L760" s="191"/>
      <c r="M760" s="191">
        <f>SUM(M761:M796)</f>
        <v>0</v>
      </c>
      <c r="N760" s="192"/>
      <c r="O760" s="220"/>
      <c r="AE760" t="s">
        <v>277</v>
      </c>
    </row>
    <row r="761" spans="1:60" outlineLevel="1" x14ac:dyDescent="0.2">
      <c r="A761" s="218"/>
      <c r="B761" s="318" t="s">
        <v>1306</v>
      </c>
      <c r="C761" s="319"/>
      <c r="D761" s="320"/>
      <c r="E761" s="321"/>
      <c r="F761" s="322"/>
      <c r="G761" s="323"/>
      <c r="H761" s="194"/>
      <c r="I761" s="194"/>
      <c r="J761" s="194"/>
      <c r="K761" s="194"/>
      <c r="L761" s="194"/>
      <c r="M761" s="194"/>
      <c r="N761" s="195"/>
      <c r="O761" s="221"/>
      <c r="P761" s="32"/>
      <c r="Q761" s="32"/>
      <c r="R761" s="32"/>
      <c r="S761" s="32"/>
      <c r="T761" s="32"/>
      <c r="U761" s="32"/>
      <c r="V761" s="32"/>
      <c r="W761" s="32"/>
      <c r="X761" s="32"/>
      <c r="Y761" s="32"/>
      <c r="Z761" s="32"/>
      <c r="AA761" s="32"/>
      <c r="AB761" s="32"/>
      <c r="AC761" s="32">
        <v>0</v>
      </c>
      <c r="AD761" s="32"/>
      <c r="AE761" s="32" t="s">
        <v>377</v>
      </c>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row>
    <row r="762" spans="1:60" outlineLevel="1" x14ac:dyDescent="0.2">
      <c r="A762" s="217">
        <v>123</v>
      </c>
      <c r="B762" s="176" t="s">
        <v>1307</v>
      </c>
      <c r="C762" s="202" t="s">
        <v>1308</v>
      </c>
      <c r="D762" s="181" t="s">
        <v>610</v>
      </c>
      <c r="E762" s="186">
        <v>36.865000000000002</v>
      </c>
      <c r="F762" s="193"/>
      <c r="G762" s="194">
        <f>ROUND(E762*F762,2)</f>
        <v>0</v>
      </c>
      <c r="H762" s="194">
        <v>21</v>
      </c>
      <c r="I762" s="194">
        <f>G762*(1+H762/100)</f>
        <v>0</v>
      </c>
      <c r="J762" s="194">
        <v>5.0400000000000002E-3</v>
      </c>
      <c r="K762" s="194">
        <f>ROUND(E762*J762,2)</f>
        <v>0.19</v>
      </c>
      <c r="L762" s="194">
        <v>0</v>
      </c>
      <c r="M762" s="194">
        <f>ROUND(E762*L762,2)</f>
        <v>0</v>
      </c>
      <c r="N762" s="195" t="s">
        <v>1309</v>
      </c>
      <c r="O762" s="221" t="s">
        <v>281</v>
      </c>
      <c r="P762" s="32"/>
      <c r="Q762" s="32"/>
      <c r="R762" s="32"/>
      <c r="S762" s="32"/>
      <c r="T762" s="32"/>
      <c r="U762" s="32"/>
      <c r="V762" s="32"/>
      <c r="W762" s="32"/>
      <c r="X762" s="32"/>
      <c r="Y762" s="32"/>
      <c r="Z762" s="32"/>
      <c r="AA762" s="32"/>
      <c r="AB762" s="32"/>
      <c r="AC762" s="32"/>
      <c r="AD762" s="32"/>
      <c r="AE762" s="32" t="s">
        <v>786</v>
      </c>
      <c r="AF762" s="32"/>
      <c r="AG762" s="32"/>
      <c r="AH762" s="32"/>
      <c r="AI762" s="32"/>
      <c r="AJ762" s="32"/>
      <c r="AK762" s="32"/>
      <c r="AL762" s="32"/>
      <c r="AM762" s="32">
        <v>21</v>
      </c>
      <c r="AN762" s="32"/>
      <c r="AO762" s="32"/>
      <c r="AP762" s="32"/>
      <c r="AQ762" s="32"/>
      <c r="AR762" s="32"/>
      <c r="AS762" s="32"/>
      <c r="AT762" s="32"/>
      <c r="AU762" s="32"/>
      <c r="AV762" s="32"/>
      <c r="AW762" s="32"/>
      <c r="AX762" s="32"/>
      <c r="AY762" s="32"/>
      <c r="AZ762" s="32"/>
      <c r="BA762" s="32"/>
      <c r="BB762" s="32"/>
      <c r="BC762" s="32"/>
      <c r="BD762" s="32"/>
      <c r="BE762" s="32"/>
      <c r="BF762" s="32"/>
      <c r="BG762" s="32"/>
      <c r="BH762" s="32"/>
    </row>
    <row r="763" spans="1:60" outlineLevel="1" x14ac:dyDescent="0.2">
      <c r="A763" s="218"/>
      <c r="B763" s="177"/>
      <c r="C763" s="243" t="s">
        <v>1074</v>
      </c>
      <c r="D763" s="236"/>
      <c r="E763" s="239">
        <v>14.21875</v>
      </c>
      <c r="F763" s="194"/>
      <c r="G763" s="194"/>
      <c r="H763" s="194"/>
      <c r="I763" s="194"/>
      <c r="J763" s="194"/>
      <c r="K763" s="194"/>
      <c r="L763" s="194"/>
      <c r="M763" s="194"/>
      <c r="N763" s="195"/>
      <c r="O763" s="221"/>
      <c r="P763" s="32"/>
      <c r="Q763" s="32"/>
      <c r="R763" s="32"/>
      <c r="S763" s="32"/>
      <c r="T763" s="32"/>
      <c r="U763" s="32"/>
      <c r="V763" s="32"/>
      <c r="W763" s="32"/>
      <c r="X763" s="32"/>
      <c r="Y763" s="32"/>
      <c r="Z763" s="32"/>
      <c r="AA763" s="32"/>
      <c r="AB763" s="32"/>
      <c r="AC763" s="32"/>
      <c r="AD763" s="32"/>
      <c r="AE763" s="32" t="s">
        <v>386</v>
      </c>
      <c r="AF763" s="32">
        <v>0</v>
      </c>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row>
    <row r="764" spans="1:60" outlineLevel="1" x14ac:dyDescent="0.2">
      <c r="A764" s="218"/>
      <c r="B764" s="177"/>
      <c r="C764" s="243" t="s">
        <v>1075</v>
      </c>
      <c r="D764" s="236"/>
      <c r="E764" s="239">
        <v>0.14000000000000001</v>
      </c>
      <c r="F764" s="194"/>
      <c r="G764" s="194"/>
      <c r="H764" s="194"/>
      <c r="I764" s="194"/>
      <c r="J764" s="194"/>
      <c r="K764" s="194"/>
      <c r="L764" s="194"/>
      <c r="M764" s="194"/>
      <c r="N764" s="195"/>
      <c r="O764" s="221"/>
      <c r="P764" s="32"/>
      <c r="Q764" s="32"/>
      <c r="R764" s="32"/>
      <c r="S764" s="32"/>
      <c r="T764" s="32"/>
      <c r="U764" s="32"/>
      <c r="V764" s="32"/>
      <c r="W764" s="32"/>
      <c r="X764" s="32"/>
      <c r="Y764" s="32"/>
      <c r="Z764" s="32"/>
      <c r="AA764" s="32"/>
      <c r="AB764" s="32"/>
      <c r="AC764" s="32"/>
      <c r="AD764" s="32"/>
      <c r="AE764" s="32" t="s">
        <v>386</v>
      </c>
      <c r="AF764" s="32">
        <v>0</v>
      </c>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row>
    <row r="765" spans="1:60" outlineLevel="1" x14ac:dyDescent="0.2">
      <c r="A765" s="218"/>
      <c r="B765" s="177"/>
      <c r="C765" s="243" t="s">
        <v>1076</v>
      </c>
      <c r="D765" s="236"/>
      <c r="E765" s="239">
        <v>16.087499999999999</v>
      </c>
      <c r="F765" s="194"/>
      <c r="G765" s="194"/>
      <c r="H765" s="194"/>
      <c r="I765" s="194"/>
      <c r="J765" s="194"/>
      <c r="K765" s="194"/>
      <c r="L765" s="194"/>
      <c r="M765" s="194"/>
      <c r="N765" s="195"/>
      <c r="O765" s="221"/>
      <c r="P765" s="32"/>
      <c r="Q765" s="32"/>
      <c r="R765" s="32"/>
      <c r="S765" s="32"/>
      <c r="T765" s="32"/>
      <c r="U765" s="32"/>
      <c r="V765" s="32"/>
      <c r="W765" s="32"/>
      <c r="X765" s="32"/>
      <c r="Y765" s="32"/>
      <c r="Z765" s="32"/>
      <c r="AA765" s="32"/>
      <c r="AB765" s="32"/>
      <c r="AC765" s="32"/>
      <c r="AD765" s="32"/>
      <c r="AE765" s="32" t="s">
        <v>386</v>
      </c>
      <c r="AF765" s="32">
        <v>0</v>
      </c>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row>
    <row r="766" spans="1:60" outlineLevel="1" x14ac:dyDescent="0.2">
      <c r="A766" s="218"/>
      <c r="B766" s="177"/>
      <c r="C766" s="243" t="s">
        <v>1077</v>
      </c>
      <c r="D766" s="236"/>
      <c r="E766" s="239">
        <v>0.22500000000000001</v>
      </c>
      <c r="F766" s="194"/>
      <c r="G766" s="194"/>
      <c r="H766" s="194"/>
      <c r="I766" s="194"/>
      <c r="J766" s="194"/>
      <c r="K766" s="194"/>
      <c r="L766" s="194"/>
      <c r="M766" s="194"/>
      <c r="N766" s="195"/>
      <c r="O766" s="221"/>
      <c r="P766" s="32"/>
      <c r="Q766" s="32"/>
      <c r="R766" s="32"/>
      <c r="S766" s="32"/>
      <c r="T766" s="32"/>
      <c r="U766" s="32"/>
      <c r="V766" s="32"/>
      <c r="W766" s="32"/>
      <c r="X766" s="32"/>
      <c r="Y766" s="32"/>
      <c r="Z766" s="32"/>
      <c r="AA766" s="32"/>
      <c r="AB766" s="32"/>
      <c r="AC766" s="32"/>
      <c r="AD766" s="32"/>
      <c r="AE766" s="32" t="s">
        <v>386</v>
      </c>
      <c r="AF766" s="32">
        <v>0</v>
      </c>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row>
    <row r="767" spans="1:60" outlineLevel="1" x14ac:dyDescent="0.2">
      <c r="A767" s="218"/>
      <c r="B767" s="177"/>
      <c r="C767" s="243" t="s">
        <v>1086</v>
      </c>
      <c r="D767" s="236"/>
      <c r="E767" s="239">
        <v>3.71875</v>
      </c>
      <c r="F767" s="194"/>
      <c r="G767" s="194"/>
      <c r="H767" s="194"/>
      <c r="I767" s="194"/>
      <c r="J767" s="194"/>
      <c r="K767" s="194"/>
      <c r="L767" s="194"/>
      <c r="M767" s="194"/>
      <c r="N767" s="195"/>
      <c r="O767" s="221"/>
      <c r="P767" s="32"/>
      <c r="Q767" s="32"/>
      <c r="R767" s="32"/>
      <c r="S767" s="32"/>
      <c r="T767" s="32"/>
      <c r="U767" s="32"/>
      <c r="V767" s="32"/>
      <c r="W767" s="32"/>
      <c r="X767" s="32"/>
      <c r="Y767" s="32"/>
      <c r="Z767" s="32"/>
      <c r="AA767" s="32"/>
      <c r="AB767" s="32"/>
      <c r="AC767" s="32"/>
      <c r="AD767" s="32"/>
      <c r="AE767" s="32" t="s">
        <v>386</v>
      </c>
      <c r="AF767" s="32">
        <v>0</v>
      </c>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row>
    <row r="768" spans="1:60" outlineLevel="1" x14ac:dyDescent="0.2">
      <c r="A768" s="218"/>
      <c r="B768" s="177"/>
      <c r="C768" s="243" t="s">
        <v>1087</v>
      </c>
      <c r="D768" s="236"/>
      <c r="E768" s="239">
        <v>2.25</v>
      </c>
      <c r="F768" s="194"/>
      <c r="G768" s="194"/>
      <c r="H768" s="194"/>
      <c r="I768" s="194"/>
      <c r="J768" s="194"/>
      <c r="K768" s="194"/>
      <c r="L768" s="194"/>
      <c r="M768" s="194"/>
      <c r="N768" s="195"/>
      <c r="O768" s="221"/>
      <c r="P768" s="32"/>
      <c r="Q768" s="32"/>
      <c r="R768" s="32"/>
      <c r="S768" s="32"/>
      <c r="T768" s="32"/>
      <c r="U768" s="32"/>
      <c r="V768" s="32"/>
      <c r="W768" s="32"/>
      <c r="X768" s="32"/>
      <c r="Y768" s="32"/>
      <c r="Z768" s="32"/>
      <c r="AA768" s="32"/>
      <c r="AB768" s="32"/>
      <c r="AC768" s="32"/>
      <c r="AD768" s="32"/>
      <c r="AE768" s="32" t="s">
        <v>386</v>
      </c>
      <c r="AF768" s="32">
        <v>0</v>
      </c>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row>
    <row r="769" spans="1:60" outlineLevel="1" x14ac:dyDescent="0.2">
      <c r="A769" s="218"/>
      <c r="B769" s="177"/>
      <c r="C769" s="243" t="s">
        <v>1077</v>
      </c>
      <c r="D769" s="236"/>
      <c r="E769" s="239">
        <v>0.22500000000000001</v>
      </c>
      <c r="F769" s="194"/>
      <c r="G769" s="194"/>
      <c r="H769" s="194"/>
      <c r="I769" s="194"/>
      <c r="J769" s="194"/>
      <c r="K769" s="194"/>
      <c r="L769" s="194"/>
      <c r="M769" s="194"/>
      <c r="N769" s="195"/>
      <c r="O769" s="221"/>
      <c r="P769" s="32"/>
      <c r="Q769" s="32"/>
      <c r="R769" s="32"/>
      <c r="S769" s="32"/>
      <c r="T769" s="32"/>
      <c r="U769" s="32"/>
      <c r="V769" s="32"/>
      <c r="W769" s="32"/>
      <c r="X769" s="32"/>
      <c r="Y769" s="32"/>
      <c r="Z769" s="32"/>
      <c r="AA769" s="32"/>
      <c r="AB769" s="32"/>
      <c r="AC769" s="32"/>
      <c r="AD769" s="32"/>
      <c r="AE769" s="32" t="s">
        <v>386</v>
      </c>
      <c r="AF769" s="32">
        <v>0</v>
      </c>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row>
    <row r="770" spans="1:60" outlineLevel="1" x14ac:dyDescent="0.2">
      <c r="A770" s="218"/>
      <c r="B770" s="177"/>
      <c r="C770" s="293"/>
      <c r="D770" s="294"/>
      <c r="E770" s="295"/>
      <c r="F770" s="296"/>
      <c r="G770" s="297"/>
      <c r="H770" s="194"/>
      <c r="I770" s="194"/>
      <c r="J770" s="194"/>
      <c r="K770" s="194"/>
      <c r="L770" s="194"/>
      <c r="M770" s="194"/>
      <c r="N770" s="195"/>
      <c r="O770" s="221"/>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row>
    <row r="771" spans="1:60" outlineLevel="1" x14ac:dyDescent="0.2">
      <c r="A771" s="218"/>
      <c r="B771" s="312" t="s">
        <v>1310</v>
      </c>
      <c r="C771" s="313"/>
      <c r="D771" s="314"/>
      <c r="E771" s="315"/>
      <c r="F771" s="316"/>
      <c r="G771" s="317"/>
      <c r="H771" s="194"/>
      <c r="I771" s="194"/>
      <c r="J771" s="194"/>
      <c r="K771" s="194"/>
      <c r="L771" s="194"/>
      <c r="M771" s="194"/>
      <c r="N771" s="195"/>
      <c r="O771" s="221"/>
      <c r="P771" s="32"/>
      <c r="Q771" s="32"/>
      <c r="R771" s="32"/>
      <c r="S771" s="32"/>
      <c r="T771" s="32"/>
      <c r="U771" s="32"/>
      <c r="V771" s="32"/>
      <c r="W771" s="32"/>
      <c r="X771" s="32"/>
      <c r="Y771" s="32"/>
      <c r="Z771" s="32"/>
      <c r="AA771" s="32"/>
      <c r="AB771" s="32"/>
      <c r="AC771" s="32">
        <v>0</v>
      </c>
      <c r="AD771" s="32"/>
      <c r="AE771" s="32" t="s">
        <v>377</v>
      </c>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row>
    <row r="772" spans="1:60" outlineLevel="1" x14ac:dyDescent="0.2">
      <c r="A772" s="217">
        <v>124</v>
      </c>
      <c r="B772" s="176" t="s">
        <v>1311</v>
      </c>
      <c r="C772" s="202" t="s">
        <v>1312</v>
      </c>
      <c r="D772" s="181" t="s">
        <v>560</v>
      </c>
      <c r="E772" s="186">
        <v>151.65</v>
      </c>
      <c r="F772" s="193"/>
      <c r="G772" s="194">
        <f>ROUND(E772*F772,2)</f>
        <v>0</v>
      </c>
      <c r="H772" s="194">
        <v>21</v>
      </c>
      <c r="I772" s="194">
        <f>G772*(1+H772/100)</f>
        <v>0</v>
      </c>
      <c r="J772" s="194">
        <v>4.0000000000000003E-5</v>
      </c>
      <c r="K772" s="194">
        <f>ROUND(E772*J772,2)</f>
        <v>0.01</v>
      </c>
      <c r="L772" s="194">
        <v>0</v>
      </c>
      <c r="M772" s="194">
        <f>ROUND(E772*L772,2)</f>
        <v>0</v>
      </c>
      <c r="N772" s="195" t="s">
        <v>1309</v>
      </c>
      <c r="O772" s="221" t="s">
        <v>281</v>
      </c>
      <c r="P772" s="32"/>
      <c r="Q772" s="32"/>
      <c r="R772" s="32"/>
      <c r="S772" s="32"/>
      <c r="T772" s="32"/>
      <c r="U772" s="32"/>
      <c r="V772" s="32"/>
      <c r="W772" s="32"/>
      <c r="X772" s="32"/>
      <c r="Y772" s="32"/>
      <c r="Z772" s="32"/>
      <c r="AA772" s="32"/>
      <c r="AB772" s="32"/>
      <c r="AC772" s="32"/>
      <c r="AD772" s="32"/>
      <c r="AE772" s="32" t="s">
        <v>786</v>
      </c>
      <c r="AF772" s="32"/>
      <c r="AG772" s="32"/>
      <c r="AH772" s="32"/>
      <c r="AI772" s="32"/>
      <c r="AJ772" s="32"/>
      <c r="AK772" s="32"/>
      <c r="AL772" s="32"/>
      <c r="AM772" s="32">
        <v>21</v>
      </c>
      <c r="AN772" s="32"/>
      <c r="AO772" s="32"/>
      <c r="AP772" s="32"/>
      <c r="AQ772" s="32"/>
      <c r="AR772" s="32"/>
      <c r="AS772" s="32"/>
      <c r="AT772" s="32"/>
      <c r="AU772" s="32"/>
      <c r="AV772" s="32"/>
      <c r="AW772" s="32"/>
      <c r="AX772" s="32"/>
      <c r="AY772" s="32"/>
      <c r="AZ772" s="32"/>
      <c r="BA772" s="32"/>
      <c r="BB772" s="32"/>
      <c r="BC772" s="32"/>
      <c r="BD772" s="32"/>
      <c r="BE772" s="32"/>
      <c r="BF772" s="32"/>
      <c r="BG772" s="32"/>
      <c r="BH772" s="32"/>
    </row>
    <row r="773" spans="1:60" outlineLevel="1" x14ac:dyDescent="0.2">
      <c r="A773" s="218"/>
      <c r="B773" s="177"/>
      <c r="C773" s="203" t="s">
        <v>1313</v>
      </c>
      <c r="D773" s="182"/>
      <c r="E773" s="187"/>
      <c r="F773" s="196"/>
      <c r="G773" s="196"/>
      <c r="H773" s="194"/>
      <c r="I773" s="194"/>
      <c r="J773" s="194"/>
      <c r="K773" s="194"/>
      <c r="L773" s="194"/>
      <c r="M773" s="194"/>
      <c r="N773" s="195"/>
      <c r="O773" s="221"/>
      <c r="P773" s="32"/>
      <c r="Q773" s="32"/>
      <c r="R773" s="32"/>
      <c r="S773" s="32"/>
      <c r="T773" s="32"/>
      <c r="U773" s="32"/>
      <c r="V773" s="32"/>
      <c r="W773" s="32"/>
      <c r="X773" s="32"/>
      <c r="Y773" s="32"/>
      <c r="Z773" s="32"/>
      <c r="AA773" s="32"/>
      <c r="AB773" s="32"/>
      <c r="AC773" s="32"/>
      <c r="AD773" s="32"/>
      <c r="AE773" s="32" t="s">
        <v>284</v>
      </c>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row>
    <row r="774" spans="1:60" outlineLevel="1" x14ac:dyDescent="0.2">
      <c r="A774" s="218"/>
      <c r="B774" s="177"/>
      <c r="C774" s="243" t="s">
        <v>1314</v>
      </c>
      <c r="D774" s="236"/>
      <c r="E774" s="239">
        <v>41.25</v>
      </c>
      <c r="F774" s="194"/>
      <c r="G774" s="194"/>
      <c r="H774" s="194"/>
      <c r="I774" s="194"/>
      <c r="J774" s="194"/>
      <c r="K774" s="194"/>
      <c r="L774" s="194"/>
      <c r="M774" s="194"/>
      <c r="N774" s="195"/>
      <c r="O774" s="221"/>
      <c r="P774" s="32"/>
      <c r="Q774" s="32"/>
      <c r="R774" s="32"/>
      <c r="S774" s="32"/>
      <c r="T774" s="32"/>
      <c r="U774" s="32"/>
      <c r="V774" s="32"/>
      <c r="W774" s="32"/>
      <c r="X774" s="32"/>
      <c r="Y774" s="32"/>
      <c r="Z774" s="32"/>
      <c r="AA774" s="32"/>
      <c r="AB774" s="32"/>
      <c r="AC774" s="32"/>
      <c r="AD774" s="32"/>
      <c r="AE774" s="32" t="s">
        <v>386</v>
      </c>
      <c r="AF774" s="32">
        <v>0</v>
      </c>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row>
    <row r="775" spans="1:60" outlineLevel="1" x14ac:dyDescent="0.2">
      <c r="A775" s="218"/>
      <c r="B775" s="177"/>
      <c r="C775" s="243" t="s">
        <v>1315</v>
      </c>
      <c r="D775" s="236"/>
      <c r="E775" s="239">
        <v>66.400000000000006</v>
      </c>
      <c r="F775" s="194"/>
      <c r="G775" s="194"/>
      <c r="H775" s="194"/>
      <c r="I775" s="194"/>
      <c r="J775" s="194"/>
      <c r="K775" s="194"/>
      <c r="L775" s="194"/>
      <c r="M775" s="194"/>
      <c r="N775" s="195"/>
      <c r="O775" s="221"/>
      <c r="P775" s="32"/>
      <c r="Q775" s="32"/>
      <c r="R775" s="32"/>
      <c r="S775" s="32"/>
      <c r="T775" s="32"/>
      <c r="U775" s="32"/>
      <c r="V775" s="32"/>
      <c r="W775" s="32"/>
      <c r="X775" s="32"/>
      <c r="Y775" s="32"/>
      <c r="Z775" s="32"/>
      <c r="AA775" s="32"/>
      <c r="AB775" s="32"/>
      <c r="AC775" s="32"/>
      <c r="AD775" s="32"/>
      <c r="AE775" s="32" t="s">
        <v>386</v>
      </c>
      <c r="AF775" s="32">
        <v>0</v>
      </c>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row>
    <row r="776" spans="1:60" outlineLevel="1" x14ac:dyDescent="0.2">
      <c r="A776" s="218"/>
      <c r="B776" s="177"/>
      <c r="C776" s="243" t="s">
        <v>1316</v>
      </c>
      <c r="D776" s="236"/>
      <c r="E776" s="239">
        <v>27.5</v>
      </c>
      <c r="F776" s="194"/>
      <c r="G776" s="194"/>
      <c r="H776" s="194"/>
      <c r="I776" s="194"/>
      <c r="J776" s="194"/>
      <c r="K776" s="194"/>
      <c r="L776" s="194"/>
      <c r="M776" s="194"/>
      <c r="N776" s="195"/>
      <c r="O776" s="221"/>
      <c r="P776" s="32"/>
      <c r="Q776" s="32"/>
      <c r="R776" s="32"/>
      <c r="S776" s="32"/>
      <c r="T776" s="32"/>
      <c r="U776" s="32"/>
      <c r="V776" s="32"/>
      <c r="W776" s="32"/>
      <c r="X776" s="32"/>
      <c r="Y776" s="32"/>
      <c r="Z776" s="32"/>
      <c r="AA776" s="32"/>
      <c r="AB776" s="32"/>
      <c r="AC776" s="32"/>
      <c r="AD776" s="32"/>
      <c r="AE776" s="32" t="s">
        <v>386</v>
      </c>
      <c r="AF776" s="32">
        <v>0</v>
      </c>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row>
    <row r="777" spans="1:60" outlineLevel="1" x14ac:dyDescent="0.2">
      <c r="A777" s="218"/>
      <c r="B777" s="177"/>
      <c r="C777" s="243" t="s">
        <v>1317</v>
      </c>
      <c r="D777" s="236"/>
      <c r="E777" s="239">
        <v>14.5</v>
      </c>
      <c r="F777" s="194"/>
      <c r="G777" s="194"/>
      <c r="H777" s="194"/>
      <c r="I777" s="194"/>
      <c r="J777" s="194"/>
      <c r="K777" s="194"/>
      <c r="L777" s="194"/>
      <c r="M777" s="194"/>
      <c r="N777" s="195"/>
      <c r="O777" s="221"/>
      <c r="P777" s="32"/>
      <c r="Q777" s="32"/>
      <c r="R777" s="32"/>
      <c r="S777" s="32"/>
      <c r="T777" s="32"/>
      <c r="U777" s="32"/>
      <c r="V777" s="32"/>
      <c r="W777" s="32"/>
      <c r="X777" s="32"/>
      <c r="Y777" s="32"/>
      <c r="Z777" s="32"/>
      <c r="AA777" s="32"/>
      <c r="AB777" s="32"/>
      <c r="AC777" s="32"/>
      <c r="AD777" s="32"/>
      <c r="AE777" s="32" t="s">
        <v>386</v>
      </c>
      <c r="AF777" s="32">
        <v>0</v>
      </c>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row>
    <row r="778" spans="1:60" outlineLevel="1" x14ac:dyDescent="0.2">
      <c r="A778" s="218"/>
      <c r="B778" s="177"/>
      <c r="C778" s="243" t="s">
        <v>1318</v>
      </c>
      <c r="D778" s="236"/>
      <c r="E778" s="239">
        <v>2</v>
      </c>
      <c r="F778" s="194"/>
      <c r="G778" s="194"/>
      <c r="H778" s="194"/>
      <c r="I778" s="194"/>
      <c r="J778" s="194"/>
      <c r="K778" s="194"/>
      <c r="L778" s="194"/>
      <c r="M778" s="194"/>
      <c r="N778" s="195"/>
      <c r="O778" s="221"/>
      <c r="P778" s="32"/>
      <c r="Q778" s="32"/>
      <c r="R778" s="32"/>
      <c r="S778" s="32"/>
      <c r="T778" s="32"/>
      <c r="U778" s="32"/>
      <c r="V778" s="32"/>
      <c r="W778" s="32"/>
      <c r="X778" s="32"/>
      <c r="Y778" s="32"/>
      <c r="Z778" s="32"/>
      <c r="AA778" s="32"/>
      <c r="AB778" s="32"/>
      <c r="AC778" s="32"/>
      <c r="AD778" s="32"/>
      <c r="AE778" s="32" t="s">
        <v>386</v>
      </c>
      <c r="AF778" s="32">
        <v>0</v>
      </c>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row>
    <row r="779" spans="1:60" outlineLevel="1" x14ac:dyDescent="0.2">
      <c r="A779" s="218"/>
      <c r="B779" s="177"/>
      <c r="C779" s="293"/>
      <c r="D779" s="294"/>
      <c r="E779" s="295"/>
      <c r="F779" s="296"/>
      <c r="G779" s="297"/>
      <c r="H779" s="194"/>
      <c r="I779" s="194"/>
      <c r="J779" s="194"/>
      <c r="K779" s="194"/>
      <c r="L779" s="194"/>
      <c r="M779" s="194"/>
      <c r="N779" s="195"/>
      <c r="O779" s="221"/>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row>
    <row r="780" spans="1:60" ht="22.5" outlineLevel="1" x14ac:dyDescent="0.2">
      <c r="A780" s="217">
        <v>125</v>
      </c>
      <c r="B780" s="176" t="s">
        <v>1319</v>
      </c>
      <c r="C780" s="202" t="s">
        <v>1320</v>
      </c>
      <c r="D780" s="181" t="s">
        <v>610</v>
      </c>
      <c r="E780" s="186">
        <v>40.557000000000002</v>
      </c>
      <c r="F780" s="193"/>
      <c r="G780" s="194">
        <f>ROUND(E780*F780,2)</f>
        <v>0</v>
      </c>
      <c r="H780" s="194">
        <v>21</v>
      </c>
      <c r="I780" s="194">
        <f>G780*(1+H780/100)</f>
        <v>0</v>
      </c>
      <c r="J780" s="194">
        <v>1.9199999999999998E-2</v>
      </c>
      <c r="K780" s="194">
        <f>ROUND(E780*J780,2)</f>
        <v>0.78</v>
      </c>
      <c r="L780" s="194">
        <v>0</v>
      </c>
      <c r="M780" s="194">
        <f>ROUND(E780*L780,2)</f>
        <v>0</v>
      </c>
      <c r="N780" s="195" t="s">
        <v>479</v>
      </c>
      <c r="O780" s="221" t="s">
        <v>281</v>
      </c>
      <c r="P780" s="32"/>
      <c r="Q780" s="32"/>
      <c r="R780" s="32"/>
      <c r="S780" s="32"/>
      <c r="T780" s="32"/>
      <c r="U780" s="32"/>
      <c r="V780" s="32"/>
      <c r="W780" s="32"/>
      <c r="X780" s="32"/>
      <c r="Y780" s="32"/>
      <c r="Z780" s="32"/>
      <c r="AA780" s="32"/>
      <c r="AB780" s="32"/>
      <c r="AC780" s="32"/>
      <c r="AD780" s="32"/>
      <c r="AE780" s="32" t="s">
        <v>480</v>
      </c>
      <c r="AF780" s="32"/>
      <c r="AG780" s="32"/>
      <c r="AH780" s="32"/>
      <c r="AI780" s="32"/>
      <c r="AJ780" s="32"/>
      <c r="AK780" s="32"/>
      <c r="AL780" s="32"/>
      <c r="AM780" s="32">
        <v>21</v>
      </c>
      <c r="AN780" s="32"/>
      <c r="AO780" s="32"/>
      <c r="AP780" s="32"/>
      <c r="AQ780" s="32"/>
      <c r="AR780" s="32"/>
      <c r="AS780" s="32"/>
      <c r="AT780" s="32"/>
      <c r="AU780" s="32"/>
      <c r="AV780" s="32"/>
      <c r="AW780" s="32"/>
      <c r="AX780" s="32"/>
      <c r="AY780" s="32"/>
      <c r="AZ780" s="32"/>
      <c r="BA780" s="32"/>
      <c r="BB780" s="32"/>
      <c r="BC780" s="32"/>
      <c r="BD780" s="32"/>
      <c r="BE780" s="32"/>
      <c r="BF780" s="32"/>
      <c r="BG780" s="32"/>
      <c r="BH780" s="32"/>
    </row>
    <row r="781" spans="1:60" outlineLevel="1" x14ac:dyDescent="0.2">
      <c r="A781" s="218"/>
      <c r="B781" s="177"/>
      <c r="C781" s="244" t="s">
        <v>444</v>
      </c>
      <c r="D781" s="237"/>
      <c r="E781" s="240"/>
      <c r="F781" s="194"/>
      <c r="G781" s="194"/>
      <c r="H781" s="194"/>
      <c r="I781" s="194"/>
      <c r="J781" s="194"/>
      <c r="K781" s="194"/>
      <c r="L781" s="194"/>
      <c r="M781" s="194"/>
      <c r="N781" s="195"/>
      <c r="O781" s="221"/>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row>
    <row r="782" spans="1:60" outlineLevel="1" x14ac:dyDescent="0.2">
      <c r="A782" s="218"/>
      <c r="B782" s="177"/>
      <c r="C782" s="245" t="s">
        <v>1321</v>
      </c>
      <c r="D782" s="237"/>
      <c r="E782" s="240">
        <v>14.21875</v>
      </c>
      <c r="F782" s="194"/>
      <c r="G782" s="194"/>
      <c r="H782" s="194"/>
      <c r="I782" s="194"/>
      <c r="J782" s="194"/>
      <c r="K782" s="194"/>
      <c r="L782" s="194"/>
      <c r="M782" s="194"/>
      <c r="N782" s="195"/>
      <c r="O782" s="221"/>
      <c r="P782" s="32"/>
      <c r="Q782" s="32"/>
      <c r="R782" s="32"/>
      <c r="S782" s="32"/>
      <c r="T782" s="32"/>
      <c r="U782" s="32"/>
      <c r="V782" s="32"/>
      <c r="W782" s="32"/>
      <c r="X782" s="32"/>
      <c r="Y782" s="32"/>
      <c r="Z782" s="32"/>
      <c r="AA782" s="32"/>
      <c r="AB782" s="32"/>
      <c r="AC782" s="32"/>
      <c r="AD782" s="32"/>
      <c r="AE782" s="32" t="s">
        <v>386</v>
      </c>
      <c r="AF782" s="32">
        <v>2</v>
      </c>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row>
    <row r="783" spans="1:60" outlineLevel="1" x14ac:dyDescent="0.2">
      <c r="A783" s="218"/>
      <c r="B783" s="177"/>
      <c r="C783" s="245" t="s">
        <v>1322</v>
      </c>
      <c r="D783" s="237"/>
      <c r="E783" s="240">
        <v>0.14000000000000001</v>
      </c>
      <c r="F783" s="194"/>
      <c r="G783" s="194"/>
      <c r="H783" s="194"/>
      <c r="I783" s="194"/>
      <c r="J783" s="194"/>
      <c r="K783" s="194"/>
      <c r="L783" s="194"/>
      <c r="M783" s="194"/>
      <c r="N783" s="195"/>
      <c r="O783" s="221"/>
      <c r="P783" s="32"/>
      <c r="Q783" s="32"/>
      <c r="R783" s="32"/>
      <c r="S783" s="32"/>
      <c r="T783" s="32"/>
      <c r="U783" s="32"/>
      <c r="V783" s="32"/>
      <c r="W783" s="32"/>
      <c r="X783" s="32"/>
      <c r="Y783" s="32"/>
      <c r="Z783" s="32"/>
      <c r="AA783" s="32"/>
      <c r="AB783" s="32"/>
      <c r="AC783" s="32"/>
      <c r="AD783" s="32"/>
      <c r="AE783" s="32" t="s">
        <v>386</v>
      </c>
      <c r="AF783" s="32">
        <v>2</v>
      </c>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row>
    <row r="784" spans="1:60" outlineLevel="1" x14ac:dyDescent="0.2">
      <c r="A784" s="218"/>
      <c r="B784" s="177"/>
      <c r="C784" s="245" t="s">
        <v>1323</v>
      </c>
      <c r="D784" s="237"/>
      <c r="E784" s="240">
        <v>16.087499999999999</v>
      </c>
      <c r="F784" s="194"/>
      <c r="G784" s="194"/>
      <c r="H784" s="194"/>
      <c r="I784" s="194"/>
      <c r="J784" s="194"/>
      <c r="K784" s="194"/>
      <c r="L784" s="194"/>
      <c r="M784" s="194"/>
      <c r="N784" s="195"/>
      <c r="O784" s="221"/>
      <c r="P784" s="32"/>
      <c r="Q784" s="32"/>
      <c r="R784" s="32"/>
      <c r="S784" s="32"/>
      <c r="T784" s="32"/>
      <c r="U784" s="32"/>
      <c r="V784" s="32"/>
      <c r="W784" s="32"/>
      <c r="X784" s="32"/>
      <c r="Y784" s="32"/>
      <c r="Z784" s="32"/>
      <c r="AA784" s="32"/>
      <c r="AB784" s="32"/>
      <c r="AC784" s="32"/>
      <c r="AD784" s="32"/>
      <c r="AE784" s="32" t="s">
        <v>386</v>
      </c>
      <c r="AF784" s="32">
        <v>2</v>
      </c>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row>
    <row r="785" spans="1:60" outlineLevel="1" x14ac:dyDescent="0.2">
      <c r="A785" s="218"/>
      <c r="B785" s="177"/>
      <c r="C785" s="245" t="s">
        <v>1324</v>
      </c>
      <c r="D785" s="237"/>
      <c r="E785" s="240">
        <v>0.22500000000000001</v>
      </c>
      <c r="F785" s="194"/>
      <c r="G785" s="194"/>
      <c r="H785" s="194"/>
      <c r="I785" s="194"/>
      <c r="J785" s="194"/>
      <c r="K785" s="194"/>
      <c r="L785" s="194"/>
      <c r="M785" s="194"/>
      <c r="N785" s="195"/>
      <c r="O785" s="221"/>
      <c r="P785" s="32"/>
      <c r="Q785" s="32"/>
      <c r="R785" s="32"/>
      <c r="S785" s="32"/>
      <c r="T785" s="32"/>
      <c r="U785" s="32"/>
      <c r="V785" s="32"/>
      <c r="W785" s="32"/>
      <c r="X785" s="32"/>
      <c r="Y785" s="32"/>
      <c r="Z785" s="32"/>
      <c r="AA785" s="32"/>
      <c r="AB785" s="32"/>
      <c r="AC785" s="32"/>
      <c r="AD785" s="32"/>
      <c r="AE785" s="32" t="s">
        <v>386</v>
      </c>
      <c r="AF785" s="32">
        <v>2</v>
      </c>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row>
    <row r="786" spans="1:60" outlineLevel="1" x14ac:dyDescent="0.2">
      <c r="A786" s="218"/>
      <c r="B786" s="177"/>
      <c r="C786" s="245" t="s">
        <v>1325</v>
      </c>
      <c r="D786" s="237"/>
      <c r="E786" s="240">
        <v>3.71875</v>
      </c>
      <c r="F786" s="194"/>
      <c r="G786" s="194"/>
      <c r="H786" s="194"/>
      <c r="I786" s="194"/>
      <c r="J786" s="194"/>
      <c r="K786" s="194"/>
      <c r="L786" s="194"/>
      <c r="M786" s="194"/>
      <c r="N786" s="195"/>
      <c r="O786" s="221"/>
      <c r="P786" s="32"/>
      <c r="Q786" s="32"/>
      <c r="R786" s="32"/>
      <c r="S786" s="32"/>
      <c r="T786" s="32"/>
      <c r="U786" s="32"/>
      <c r="V786" s="32"/>
      <c r="W786" s="32"/>
      <c r="X786" s="32"/>
      <c r="Y786" s="32"/>
      <c r="Z786" s="32"/>
      <c r="AA786" s="32"/>
      <c r="AB786" s="32"/>
      <c r="AC786" s="32"/>
      <c r="AD786" s="32"/>
      <c r="AE786" s="32" t="s">
        <v>386</v>
      </c>
      <c r="AF786" s="32">
        <v>2</v>
      </c>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row>
    <row r="787" spans="1:60" outlineLevel="1" x14ac:dyDescent="0.2">
      <c r="A787" s="218"/>
      <c r="B787" s="177"/>
      <c r="C787" s="245" t="s">
        <v>1326</v>
      </c>
      <c r="D787" s="237"/>
      <c r="E787" s="240">
        <v>2.25</v>
      </c>
      <c r="F787" s="194"/>
      <c r="G787" s="194"/>
      <c r="H787" s="194"/>
      <c r="I787" s="194"/>
      <c r="J787" s="194"/>
      <c r="K787" s="194"/>
      <c r="L787" s="194"/>
      <c r="M787" s="194"/>
      <c r="N787" s="195"/>
      <c r="O787" s="221"/>
      <c r="P787" s="32"/>
      <c r="Q787" s="32"/>
      <c r="R787" s="32"/>
      <c r="S787" s="32"/>
      <c r="T787" s="32"/>
      <c r="U787" s="32"/>
      <c r="V787" s="32"/>
      <c r="W787" s="32"/>
      <c r="X787" s="32"/>
      <c r="Y787" s="32"/>
      <c r="Z787" s="32"/>
      <c r="AA787" s="32"/>
      <c r="AB787" s="32"/>
      <c r="AC787" s="32"/>
      <c r="AD787" s="32"/>
      <c r="AE787" s="32" t="s">
        <v>386</v>
      </c>
      <c r="AF787" s="32">
        <v>2</v>
      </c>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row>
    <row r="788" spans="1:60" outlineLevel="1" x14ac:dyDescent="0.2">
      <c r="A788" s="218"/>
      <c r="B788" s="177"/>
      <c r="C788" s="245" t="s">
        <v>1324</v>
      </c>
      <c r="D788" s="237"/>
      <c r="E788" s="240">
        <v>0.22500000000000001</v>
      </c>
      <c r="F788" s="194"/>
      <c r="G788" s="194"/>
      <c r="H788" s="194"/>
      <c r="I788" s="194"/>
      <c r="J788" s="194"/>
      <c r="K788" s="194"/>
      <c r="L788" s="194"/>
      <c r="M788" s="194"/>
      <c r="N788" s="195"/>
      <c r="O788" s="221"/>
      <c r="P788" s="32"/>
      <c r="Q788" s="32"/>
      <c r="R788" s="32"/>
      <c r="S788" s="32"/>
      <c r="T788" s="32"/>
      <c r="U788" s="32"/>
      <c r="V788" s="32"/>
      <c r="W788" s="32"/>
      <c r="X788" s="32"/>
      <c r="Y788" s="32"/>
      <c r="Z788" s="32"/>
      <c r="AA788" s="32"/>
      <c r="AB788" s="32"/>
      <c r="AC788" s="32"/>
      <c r="AD788" s="32"/>
      <c r="AE788" s="32" t="s">
        <v>386</v>
      </c>
      <c r="AF788" s="32">
        <v>2</v>
      </c>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row>
    <row r="789" spans="1:60" outlineLevel="1" x14ac:dyDescent="0.2">
      <c r="A789" s="218"/>
      <c r="B789" s="177"/>
      <c r="C789" s="246" t="s">
        <v>451</v>
      </c>
      <c r="D789" s="238"/>
      <c r="E789" s="241">
        <v>36.865000000000002</v>
      </c>
      <c r="F789" s="194"/>
      <c r="G789" s="194"/>
      <c r="H789" s="194"/>
      <c r="I789" s="194"/>
      <c r="J789" s="194"/>
      <c r="K789" s="194"/>
      <c r="L789" s="194"/>
      <c r="M789" s="194"/>
      <c r="N789" s="195"/>
      <c r="O789" s="221"/>
      <c r="P789" s="32"/>
      <c r="Q789" s="32"/>
      <c r="R789" s="32"/>
      <c r="S789" s="32"/>
      <c r="T789" s="32"/>
      <c r="U789" s="32"/>
      <c r="V789" s="32"/>
      <c r="W789" s="32"/>
      <c r="X789" s="32"/>
      <c r="Y789" s="32"/>
      <c r="Z789" s="32"/>
      <c r="AA789" s="32"/>
      <c r="AB789" s="32"/>
      <c r="AC789" s="32"/>
      <c r="AD789" s="32"/>
      <c r="AE789" s="32" t="s">
        <v>386</v>
      </c>
      <c r="AF789" s="32">
        <v>3</v>
      </c>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row>
    <row r="790" spans="1:60" outlineLevel="1" x14ac:dyDescent="0.2">
      <c r="A790" s="218"/>
      <c r="B790" s="177"/>
      <c r="C790" s="244" t="s">
        <v>452</v>
      </c>
      <c r="D790" s="237"/>
      <c r="E790" s="240"/>
      <c r="F790" s="194"/>
      <c r="G790" s="194"/>
      <c r="H790" s="194"/>
      <c r="I790" s="194"/>
      <c r="J790" s="194"/>
      <c r="K790" s="194"/>
      <c r="L790" s="194"/>
      <c r="M790" s="194"/>
      <c r="N790" s="195"/>
      <c r="O790" s="221"/>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row>
    <row r="791" spans="1:60" outlineLevel="1" x14ac:dyDescent="0.2">
      <c r="A791" s="218"/>
      <c r="B791" s="177"/>
      <c r="C791" s="243" t="s">
        <v>1327</v>
      </c>
      <c r="D791" s="236"/>
      <c r="E791" s="239">
        <v>40.557000000000002</v>
      </c>
      <c r="F791" s="194"/>
      <c r="G791" s="194"/>
      <c r="H791" s="194"/>
      <c r="I791" s="194"/>
      <c r="J791" s="194"/>
      <c r="K791" s="194"/>
      <c r="L791" s="194"/>
      <c r="M791" s="194"/>
      <c r="N791" s="195"/>
      <c r="O791" s="221"/>
      <c r="P791" s="32"/>
      <c r="Q791" s="32"/>
      <c r="R791" s="32"/>
      <c r="S791" s="32"/>
      <c r="T791" s="32"/>
      <c r="U791" s="32"/>
      <c r="V791" s="32"/>
      <c r="W791" s="32"/>
      <c r="X791" s="32"/>
      <c r="Y791" s="32"/>
      <c r="Z791" s="32"/>
      <c r="AA791" s="32"/>
      <c r="AB791" s="32"/>
      <c r="AC791" s="32"/>
      <c r="AD791" s="32"/>
      <c r="AE791" s="32" t="s">
        <v>386</v>
      </c>
      <c r="AF791" s="32">
        <v>0</v>
      </c>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row>
    <row r="792" spans="1:60" outlineLevel="1" x14ac:dyDescent="0.2">
      <c r="A792" s="218"/>
      <c r="B792" s="177"/>
      <c r="C792" s="293"/>
      <c r="D792" s="294"/>
      <c r="E792" s="295"/>
      <c r="F792" s="296"/>
      <c r="G792" s="297"/>
      <c r="H792" s="194"/>
      <c r="I792" s="194"/>
      <c r="J792" s="194"/>
      <c r="K792" s="194"/>
      <c r="L792" s="194"/>
      <c r="M792" s="194"/>
      <c r="N792" s="195"/>
      <c r="O792" s="221"/>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row>
    <row r="793" spans="1:60" outlineLevel="1" x14ac:dyDescent="0.2">
      <c r="A793" s="218"/>
      <c r="B793" s="312" t="s">
        <v>1328</v>
      </c>
      <c r="C793" s="313"/>
      <c r="D793" s="314"/>
      <c r="E793" s="315"/>
      <c r="F793" s="316"/>
      <c r="G793" s="317"/>
      <c r="H793" s="194"/>
      <c r="I793" s="194"/>
      <c r="J793" s="194"/>
      <c r="K793" s="194"/>
      <c r="L793" s="194"/>
      <c r="M793" s="194"/>
      <c r="N793" s="195"/>
      <c r="O793" s="221"/>
      <c r="P793" s="32"/>
      <c r="Q793" s="32"/>
      <c r="R793" s="32"/>
      <c r="S793" s="32"/>
      <c r="T793" s="32"/>
      <c r="U793" s="32"/>
      <c r="V793" s="32"/>
      <c r="W793" s="32"/>
      <c r="X793" s="32"/>
      <c r="Y793" s="32"/>
      <c r="Z793" s="32"/>
      <c r="AA793" s="32"/>
      <c r="AB793" s="32"/>
      <c r="AC793" s="32">
        <v>0</v>
      </c>
      <c r="AD793" s="32"/>
      <c r="AE793" s="32" t="s">
        <v>377</v>
      </c>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row>
    <row r="794" spans="1:60" outlineLevel="1" x14ac:dyDescent="0.2">
      <c r="A794" s="218"/>
      <c r="B794" s="312" t="s">
        <v>820</v>
      </c>
      <c r="C794" s="313"/>
      <c r="D794" s="314"/>
      <c r="E794" s="315"/>
      <c r="F794" s="316"/>
      <c r="G794" s="317"/>
      <c r="H794" s="194"/>
      <c r="I794" s="194"/>
      <c r="J794" s="194"/>
      <c r="K794" s="194"/>
      <c r="L794" s="194"/>
      <c r="M794" s="194"/>
      <c r="N794" s="195"/>
      <c r="O794" s="221"/>
      <c r="P794" s="32"/>
      <c r="Q794" s="32"/>
      <c r="R794" s="32"/>
      <c r="S794" s="32"/>
      <c r="T794" s="32"/>
      <c r="U794" s="32"/>
      <c r="V794" s="32"/>
      <c r="W794" s="32"/>
      <c r="X794" s="32"/>
      <c r="Y794" s="32"/>
      <c r="Z794" s="32"/>
      <c r="AA794" s="32"/>
      <c r="AB794" s="32"/>
      <c r="AC794" s="32"/>
      <c r="AD794" s="32"/>
      <c r="AE794" s="32" t="s">
        <v>379</v>
      </c>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row>
    <row r="795" spans="1:60" outlineLevel="1" x14ac:dyDescent="0.2">
      <c r="A795" s="218">
        <v>126</v>
      </c>
      <c r="B795" s="177" t="s">
        <v>1329</v>
      </c>
      <c r="C795" s="202" t="s">
        <v>822</v>
      </c>
      <c r="D795" s="181" t="s">
        <v>823</v>
      </c>
      <c r="E795" s="242"/>
      <c r="F795" s="193"/>
      <c r="G795" s="194">
        <f>ROUND(E795*F795,2)</f>
        <v>0</v>
      </c>
      <c r="H795" s="194">
        <v>21</v>
      </c>
      <c r="I795" s="194">
        <f>G795*(1+H795/100)</f>
        <v>0</v>
      </c>
      <c r="J795" s="194">
        <v>0</v>
      </c>
      <c r="K795" s="194">
        <f>ROUND(E795*J795,2)</f>
        <v>0</v>
      </c>
      <c r="L795" s="194">
        <v>0</v>
      </c>
      <c r="M795" s="194">
        <f>ROUND(E795*L795,2)</f>
        <v>0</v>
      </c>
      <c r="N795" s="195" t="s">
        <v>1309</v>
      </c>
      <c r="O795" s="221" t="s">
        <v>281</v>
      </c>
      <c r="P795" s="32"/>
      <c r="Q795" s="32"/>
      <c r="R795" s="32"/>
      <c r="S795" s="32"/>
      <c r="T795" s="32"/>
      <c r="U795" s="32"/>
      <c r="V795" s="32"/>
      <c r="W795" s="32"/>
      <c r="X795" s="32"/>
      <c r="Y795" s="32"/>
      <c r="Z795" s="32"/>
      <c r="AA795" s="32"/>
      <c r="AB795" s="32"/>
      <c r="AC795" s="32"/>
      <c r="AD795" s="32"/>
      <c r="AE795" s="32" t="s">
        <v>781</v>
      </c>
      <c r="AF795" s="32"/>
      <c r="AG795" s="32"/>
      <c r="AH795" s="32"/>
      <c r="AI795" s="32"/>
      <c r="AJ795" s="32"/>
      <c r="AK795" s="32"/>
      <c r="AL795" s="32"/>
      <c r="AM795" s="32">
        <v>21</v>
      </c>
      <c r="AN795" s="32"/>
      <c r="AO795" s="32"/>
      <c r="AP795" s="32"/>
      <c r="AQ795" s="32"/>
      <c r="AR795" s="32"/>
      <c r="AS795" s="32"/>
      <c r="AT795" s="32"/>
      <c r="AU795" s="32"/>
      <c r="AV795" s="32"/>
      <c r="AW795" s="32"/>
      <c r="AX795" s="32"/>
      <c r="AY795" s="32"/>
      <c r="AZ795" s="32"/>
      <c r="BA795" s="32"/>
      <c r="BB795" s="32"/>
      <c r="BC795" s="32"/>
      <c r="BD795" s="32"/>
      <c r="BE795" s="32"/>
      <c r="BF795" s="32"/>
      <c r="BG795" s="32"/>
      <c r="BH795" s="32"/>
    </row>
    <row r="796" spans="1:60" outlineLevel="1" x14ac:dyDescent="0.2">
      <c r="A796" s="218"/>
      <c r="B796" s="177"/>
      <c r="C796" s="293"/>
      <c r="D796" s="294"/>
      <c r="E796" s="295"/>
      <c r="F796" s="296"/>
      <c r="G796" s="297"/>
      <c r="H796" s="194"/>
      <c r="I796" s="194"/>
      <c r="J796" s="194"/>
      <c r="K796" s="194"/>
      <c r="L796" s="194"/>
      <c r="M796" s="194"/>
      <c r="N796" s="195"/>
      <c r="O796" s="221"/>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row>
    <row r="797" spans="1:60" x14ac:dyDescent="0.2">
      <c r="A797" s="216" t="s">
        <v>276</v>
      </c>
      <c r="B797" s="175" t="s">
        <v>221</v>
      </c>
      <c r="C797" s="201" t="s">
        <v>222</v>
      </c>
      <c r="D797" s="180"/>
      <c r="E797" s="185"/>
      <c r="F797" s="304">
        <f>SUM(G798:G823)</f>
        <v>0</v>
      </c>
      <c r="G797" s="305"/>
      <c r="H797" s="191"/>
      <c r="I797" s="191">
        <f>SUM(I798:I823)</f>
        <v>0</v>
      </c>
      <c r="J797" s="191"/>
      <c r="K797" s="191">
        <f>SUM(K798:K823)</f>
        <v>2.4700000000000002</v>
      </c>
      <c r="L797" s="191"/>
      <c r="M797" s="191">
        <f>SUM(M798:M823)</f>
        <v>0</v>
      </c>
      <c r="N797" s="192"/>
      <c r="O797" s="220"/>
      <c r="AE797" t="s">
        <v>277</v>
      </c>
    </row>
    <row r="798" spans="1:60" outlineLevel="1" x14ac:dyDescent="0.2">
      <c r="A798" s="218"/>
      <c r="B798" s="318" t="s">
        <v>1330</v>
      </c>
      <c r="C798" s="319"/>
      <c r="D798" s="320"/>
      <c r="E798" s="321"/>
      <c r="F798" s="322"/>
      <c r="G798" s="323"/>
      <c r="H798" s="194"/>
      <c r="I798" s="194"/>
      <c r="J798" s="194"/>
      <c r="K798" s="194"/>
      <c r="L798" s="194"/>
      <c r="M798" s="194"/>
      <c r="N798" s="195"/>
      <c r="O798" s="221"/>
      <c r="P798" s="32"/>
      <c r="Q798" s="32"/>
      <c r="R798" s="32"/>
      <c r="S798" s="32"/>
      <c r="T798" s="32"/>
      <c r="U798" s="32"/>
      <c r="V798" s="32"/>
      <c r="W798" s="32"/>
      <c r="X798" s="32"/>
      <c r="Y798" s="32"/>
      <c r="Z798" s="32"/>
      <c r="AA798" s="32"/>
      <c r="AB798" s="32"/>
      <c r="AC798" s="32">
        <v>0</v>
      </c>
      <c r="AD798" s="32"/>
      <c r="AE798" s="32" t="s">
        <v>377</v>
      </c>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row>
    <row r="799" spans="1:60" outlineLevel="1" x14ac:dyDescent="0.2">
      <c r="A799" s="218"/>
      <c r="B799" s="312" t="s">
        <v>1331</v>
      </c>
      <c r="C799" s="313"/>
      <c r="D799" s="314"/>
      <c r="E799" s="315"/>
      <c r="F799" s="316"/>
      <c r="G799" s="317"/>
      <c r="H799" s="194"/>
      <c r="I799" s="194"/>
      <c r="J799" s="194"/>
      <c r="K799" s="194"/>
      <c r="L799" s="194"/>
      <c r="M799" s="194"/>
      <c r="N799" s="195"/>
      <c r="O799" s="221"/>
      <c r="P799" s="32"/>
      <c r="Q799" s="32"/>
      <c r="R799" s="32"/>
      <c r="S799" s="32"/>
      <c r="T799" s="32"/>
      <c r="U799" s="32"/>
      <c r="V799" s="32"/>
      <c r="W799" s="32"/>
      <c r="X799" s="32"/>
      <c r="Y799" s="32"/>
      <c r="Z799" s="32"/>
      <c r="AA799" s="32"/>
      <c r="AB799" s="32"/>
      <c r="AC799" s="32">
        <v>1</v>
      </c>
      <c r="AD799" s="32"/>
      <c r="AE799" s="32" t="s">
        <v>377</v>
      </c>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row>
    <row r="800" spans="1:60" outlineLevel="1" x14ac:dyDescent="0.2">
      <c r="A800" s="217">
        <v>127</v>
      </c>
      <c r="B800" s="176" t="s">
        <v>1332</v>
      </c>
      <c r="C800" s="202" t="s">
        <v>1333</v>
      </c>
      <c r="D800" s="181" t="s">
        <v>610</v>
      </c>
      <c r="E800" s="186">
        <v>134.22499999999999</v>
      </c>
      <c r="F800" s="193"/>
      <c r="G800" s="194">
        <f>ROUND(E800*F800,2)</f>
        <v>0</v>
      </c>
      <c r="H800" s="194">
        <v>21</v>
      </c>
      <c r="I800" s="194">
        <f>G800*(1+H800/100)</f>
        <v>0</v>
      </c>
      <c r="J800" s="194">
        <v>4.8700000000000002E-3</v>
      </c>
      <c r="K800" s="194">
        <f>ROUND(E800*J800,2)</f>
        <v>0.65</v>
      </c>
      <c r="L800" s="194">
        <v>0</v>
      </c>
      <c r="M800" s="194">
        <f>ROUND(E800*L800,2)</f>
        <v>0</v>
      </c>
      <c r="N800" s="195" t="s">
        <v>1309</v>
      </c>
      <c r="O800" s="221" t="s">
        <v>281</v>
      </c>
      <c r="P800" s="32"/>
      <c r="Q800" s="32"/>
      <c r="R800" s="32"/>
      <c r="S800" s="32"/>
      <c r="T800" s="32"/>
      <c r="U800" s="32"/>
      <c r="V800" s="32"/>
      <c r="W800" s="32"/>
      <c r="X800" s="32"/>
      <c r="Y800" s="32"/>
      <c r="Z800" s="32"/>
      <c r="AA800" s="32"/>
      <c r="AB800" s="32"/>
      <c r="AC800" s="32"/>
      <c r="AD800" s="32"/>
      <c r="AE800" s="32" t="s">
        <v>786</v>
      </c>
      <c r="AF800" s="32"/>
      <c r="AG800" s="32"/>
      <c r="AH800" s="32"/>
      <c r="AI800" s="32"/>
      <c r="AJ800" s="32"/>
      <c r="AK800" s="32"/>
      <c r="AL800" s="32"/>
      <c r="AM800" s="32">
        <v>21</v>
      </c>
      <c r="AN800" s="32"/>
      <c r="AO800" s="32"/>
      <c r="AP800" s="32"/>
      <c r="AQ800" s="32"/>
      <c r="AR800" s="32"/>
      <c r="AS800" s="32"/>
      <c r="AT800" s="32"/>
      <c r="AU800" s="32"/>
      <c r="AV800" s="32"/>
      <c r="AW800" s="32"/>
      <c r="AX800" s="32"/>
      <c r="AY800" s="32"/>
      <c r="AZ800" s="32"/>
      <c r="BA800" s="32"/>
      <c r="BB800" s="32"/>
      <c r="BC800" s="32"/>
      <c r="BD800" s="32"/>
      <c r="BE800" s="32"/>
      <c r="BF800" s="32"/>
      <c r="BG800" s="32"/>
      <c r="BH800" s="32"/>
    </row>
    <row r="801" spans="1:60" outlineLevel="1" x14ac:dyDescent="0.2">
      <c r="A801" s="218"/>
      <c r="B801" s="177"/>
      <c r="C801" s="243" t="s">
        <v>1334</v>
      </c>
      <c r="D801" s="236"/>
      <c r="E801" s="239">
        <v>39.299999999999997</v>
      </c>
      <c r="F801" s="194"/>
      <c r="G801" s="194"/>
      <c r="H801" s="194"/>
      <c r="I801" s="194"/>
      <c r="J801" s="194"/>
      <c r="K801" s="194"/>
      <c r="L801" s="194"/>
      <c r="M801" s="194"/>
      <c r="N801" s="195"/>
      <c r="O801" s="221"/>
      <c r="P801" s="32"/>
      <c r="Q801" s="32"/>
      <c r="R801" s="32"/>
      <c r="S801" s="32"/>
      <c r="T801" s="32"/>
      <c r="U801" s="32"/>
      <c r="V801" s="32"/>
      <c r="W801" s="32"/>
      <c r="X801" s="32"/>
      <c r="Y801" s="32"/>
      <c r="Z801" s="32"/>
      <c r="AA801" s="32"/>
      <c r="AB801" s="32"/>
      <c r="AC801" s="32"/>
      <c r="AD801" s="32"/>
      <c r="AE801" s="32" t="s">
        <v>386</v>
      </c>
      <c r="AF801" s="32">
        <v>0</v>
      </c>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row>
    <row r="802" spans="1:60" outlineLevel="1" x14ac:dyDescent="0.2">
      <c r="A802" s="218"/>
      <c r="B802" s="177"/>
      <c r="C802" s="243" t="s">
        <v>1335</v>
      </c>
      <c r="D802" s="236"/>
      <c r="E802" s="239">
        <v>59.2</v>
      </c>
      <c r="F802" s="194"/>
      <c r="G802" s="194"/>
      <c r="H802" s="194"/>
      <c r="I802" s="194"/>
      <c r="J802" s="194"/>
      <c r="K802" s="194"/>
      <c r="L802" s="194"/>
      <c r="M802" s="194"/>
      <c r="N802" s="195"/>
      <c r="O802" s="221"/>
      <c r="P802" s="32"/>
      <c r="Q802" s="32"/>
      <c r="R802" s="32"/>
      <c r="S802" s="32"/>
      <c r="T802" s="32"/>
      <c r="U802" s="32"/>
      <c r="V802" s="32"/>
      <c r="W802" s="32"/>
      <c r="X802" s="32"/>
      <c r="Y802" s="32"/>
      <c r="Z802" s="32"/>
      <c r="AA802" s="32"/>
      <c r="AB802" s="32"/>
      <c r="AC802" s="32"/>
      <c r="AD802" s="32"/>
      <c r="AE802" s="32" t="s">
        <v>386</v>
      </c>
      <c r="AF802" s="32">
        <v>0</v>
      </c>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row>
    <row r="803" spans="1:60" outlineLevel="1" x14ac:dyDescent="0.2">
      <c r="A803" s="218"/>
      <c r="B803" s="177"/>
      <c r="C803" s="243" t="s">
        <v>837</v>
      </c>
      <c r="D803" s="236"/>
      <c r="E803" s="239">
        <v>-1.875</v>
      </c>
      <c r="F803" s="194"/>
      <c r="G803" s="194"/>
      <c r="H803" s="194"/>
      <c r="I803" s="194"/>
      <c r="J803" s="194"/>
      <c r="K803" s="194"/>
      <c r="L803" s="194"/>
      <c r="M803" s="194"/>
      <c r="N803" s="195"/>
      <c r="O803" s="221"/>
      <c r="P803" s="32"/>
      <c r="Q803" s="32"/>
      <c r="R803" s="32"/>
      <c r="S803" s="32"/>
      <c r="T803" s="32"/>
      <c r="U803" s="32"/>
      <c r="V803" s="32"/>
      <c r="W803" s="32"/>
      <c r="X803" s="32"/>
      <c r="Y803" s="32"/>
      <c r="Z803" s="32"/>
      <c r="AA803" s="32"/>
      <c r="AB803" s="32"/>
      <c r="AC803" s="32"/>
      <c r="AD803" s="32"/>
      <c r="AE803" s="32" t="s">
        <v>386</v>
      </c>
      <c r="AF803" s="32">
        <v>0</v>
      </c>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row>
    <row r="804" spans="1:60" outlineLevel="1" x14ac:dyDescent="0.2">
      <c r="A804" s="218"/>
      <c r="B804" s="177"/>
      <c r="C804" s="243" t="s">
        <v>1336</v>
      </c>
      <c r="D804" s="236"/>
      <c r="E804" s="239">
        <v>18.2</v>
      </c>
      <c r="F804" s="194"/>
      <c r="G804" s="194"/>
      <c r="H804" s="194"/>
      <c r="I804" s="194"/>
      <c r="J804" s="194"/>
      <c r="K804" s="194"/>
      <c r="L804" s="194"/>
      <c r="M804" s="194"/>
      <c r="N804" s="195"/>
      <c r="O804" s="221"/>
      <c r="P804" s="32"/>
      <c r="Q804" s="32"/>
      <c r="R804" s="32"/>
      <c r="S804" s="32"/>
      <c r="T804" s="32"/>
      <c r="U804" s="32"/>
      <c r="V804" s="32"/>
      <c r="W804" s="32"/>
      <c r="X804" s="32"/>
      <c r="Y804" s="32"/>
      <c r="Z804" s="32"/>
      <c r="AA804" s="32"/>
      <c r="AB804" s="32"/>
      <c r="AC804" s="32"/>
      <c r="AD804" s="32"/>
      <c r="AE804" s="32" t="s">
        <v>386</v>
      </c>
      <c r="AF804" s="32">
        <v>0</v>
      </c>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row>
    <row r="805" spans="1:60" outlineLevel="1" x14ac:dyDescent="0.2">
      <c r="A805" s="218"/>
      <c r="B805" s="177"/>
      <c r="C805" s="243" t="s">
        <v>1337</v>
      </c>
      <c r="D805" s="236"/>
      <c r="E805" s="239">
        <v>11.8</v>
      </c>
      <c r="F805" s="194"/>
      <c r="G805" s="194"/>
      <c r="H805" s="194"/>
      <c r="I805" s="194"/>
      <c r="J805" s="194"/>
      <c r="K805" s="194"/>
      <c r="L805" s="194"/>
      <c r="M805" s="194"/>
      <c r="N805" s="195"/>
      <c r="O805" s="221"/>
      <c r="P805" s="32"/>
      <c r="Q805" s="32"/>
      <c r="R805" s="32"/>
      <c r="S805" s="32"/>
      <c r="T805" s="32"/>
      <c r="U805" s="32"/>
      <c r="V805" s="32"/>
      <c r="W805" s="32"/>
      <c r="X805" s="32"/>
      <c r="Y805" s="32"/>
      <c r="Z805" s="32"/>
      <c r="AA805" s="32"/>
      <c r="AB805" s="32"/>
      <c r="AC805" s="32"/>
      <c r="AD805" s="32"/>
      <c r="AE805" s="32" t="s">
        <v>386</v>
      </c>
      <c r="AF805" s="32">
        <v>0</v>
      </c>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row>
    <row r="806" spans="1:60" outlineLevel="1" x14ac:dyDescent="0.2">
      <c r="A806" s="218"/>
      <c r="B806" s="177"/>
      <c r="C806" s="243" t="s">
        <v>1338</v>
      </c>
      <c r="D806" s="236"/>
      <c r="E806" s="239">
        <v>7.6</v>
      </c>
      <c r="F806" s="194"/>
      <c r="G806" s="194"/>
      <c r="H806" s="194"/>
      <c r="I806" s="194"/>
      <c r="J806" s="194"/>
      <c r="K806" s="194"/>
      <c r="L806" s="194"/>
      <c r="M806" s="194"/>
      <c r="N806" s="195"/>
      <c r="O806" s="221"/>
      <c r="P806" s="32"/>
      <c r="Q806" s="32"/>
      <c r="R806" s="32"/>
      <c r="S806" s="32"/>
      <c r="T806" s="32"/>
      <c r="U806" s="32"/>
      <c r="V806" s="32"/>
      <c r="W806" s="32"/>
      <c r="X806" s="32"/>
      <c r="Y806" s="32"/>
      <c r="Z806" s="32"/>
      <c r="AA806" s="32"/>
      <c r="AB806" s="32"/>
      <c r="AC806" s="32"/>
      <c r="AD806" s="32"/>
      <c r="AE806" s="32" t="s">
        <v>386</v>
      </c>
      <c r="AF806" s="32">
        <v>0</v>
      </c>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row>
    <row r="807" spans="1:60" outlineLevel="1" x14ac:dyDescent="0.2">
      <c r="A807" s="218"/>
      <c r="B807" s="177"/>
      <c r="C807" s="293"/>
      <c r="D807" s="294"/>
      <c r="E807" s="295"/>
      <c r="F807" s="296"/>
      <c r="G807" s="297"/>
      <c r="H807" s="194"/>
      <c r="I807" s="194"/>
      <c r="J807" s="194"/>
      <c r="K807" s="194"/>
      <c r="L807" s="194"/>
      <c r="M807" s="194"/>
      <c r="N807" s="195"/>
      <c r="O807" s="221"/>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row>
    <row r="808" spans="1:60" outlineLevel="1" x14ac:dyDescent="0.2">
      <c r="A808" s="218"/>
      <c r="B808" s="312" t="s">
        <v>1339</v>
      </c>
      <c r="C808" s="313"/>
      <c r="D808" s="314"/>
      <c r="E808" s="315"/>
      <c r="F808" s="316"/>
      <c r="G808" s="317"/>
      <c r="H808" s="194"/>
      <c r="I808" s="194"/>
      <c r="J808" s="194"/>
      <c r="K808" s="194"/>
      <c r="L808" s="194"/>
      <c r="M808" s="194"/>
      <c r="N808" s="195"/>
      <c r="O808" s="221"/>
      <c r="P808" s="32"/>
      <c r="Q808" s="32"/>
      <c r="R808" s="32"/>
      <c r="S808" s="32"/>
      <c r="T808" s="32"/>
      <c r="U808" s="32"/>
      <c r="V808" s="32"/>
      <c r="W808" s="32"/>
      <c r="X808" s="32"/>
      <c r="Y808" s="32"/>
      <c r="Z808" s="32"/>
      <c r="AA808" s="32"/>
      <c r="AB808" s="32"/>
      <c r="AC808" s="32">
        <v>0</v>
      </c>
      <c r="AD808" s="32"/>
      <c r="AE808" s="32" t="s">
        <v>377</v>
      </c>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row>
    <row r="809" spans="1:60" outlineLevel="1" x14ac:dyDescent="0.2">
      <c r="A809" s="218"/>
      <c r="B809" s="312" t="s">
        <v>1340</v>
      </c>
      <c r="C809" s="313"/>
      <c r="D809" s="314"/>
      <c r="E809" s="315"/>
      <c r="F809" s="316"/>
      <c r="G809" s="317"/>
      <c r="H809" s="194"/>
      <c r="I809" s="194"/>
      <c r="J809" s="194"/>
      <c r="K809" s="194"/>
      <c r="L809" s="194"/>
      <c r="M809" s="194"/>
      <c r="N809" s="195"/>
      <c r="O809" s="221"/>
      <c r="P809" s="32"/>
      <c r="Q809" s="32"/>
      <c r="R809" s="32"/>
      <c r="S809" s="32"/>
      <c r="T809" s="32"/>
      <c r="U809" s="32"/>
      <c r="V809" s="32"/>
      <c r="W809" s="32"/>
      <c r="X809" s="32"/>
      <c r="Y809" s="32"/>
      <c r="Z809" s="32"/>
      <c r="AA809" s="32"/>
      <c r="AB809" s="32"/>
      <c r="AC809" s="32">
        <v>1</v>
      </c>
      <c r="AD809" s="32"/>
      <c r="AE809" s="32" t="s">
        <v>377</v>
      </c>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row>
    <row r="810" spans="1:60" outlineLevel="1" x14ac:dyDescent="0.2">
      <c r="A810" s="217">
        <v>128</v>
      </c>
      <c r="B810" s="176" t="s">
        <v>1341</v>
      </c>
      <c r="C810" s="202" t="s">
        <v>1342</v>
      </c>
      <c r="D810" s="181" t="s">
        <v>560</v>
      </c>
      <c r="E810" s="186">
        <v>21.9</v>
      </c>
      <c r="F810" s="193"/>
      <c r="G810" s="194">
        <f>ROUND(E810*F810,2)</f>
        <v>0</v>
      </c>
      <c r="H810" s="194">
        <v>21</v>
      </c>
      <c r="I810" s="194">
        <f>G810*(1+H810/100)</f>
        <v>0</v>
      </c>
      <c r="J810" s="194">
        <v>9.0000000000000006E-5</v>
      </c>
      <c r="K810" s="194">
        <f>ROUND(E810*J810,2)</f>
        <v>0</v>
      </c>
      <c r="L810" s="194">
        <v>0</v>
      </c>
      <c r="M810" s="194">
        <f>ROUND(E810*L810,2)</f>
        <v>0</v>
      </c>
      <c r="N810" s="195" t="s">
        <v>1309</v>
      </c>
      <c r="O810" s="221" t="s">
        <v>281</v>
      </c>
      <c r="P810" s="32"/>
      <c r="Q810" s="32"/>
      <c r="R810" s="32"/>
      <c r="S810" s="32"/>
      <c r="T810" s="32"/>
      <c r="U810" s="32"/>
      <c r="V810" s="32"/>
      <c r="W810" s="32"/>
      <c r="X810" s="32"/>
      <c r="Y810" s="32"/>
      <c r="Z810" s="32"/>
      <c r="AA810" s="32"/>
      <c r="AB810" s="32"/>
      <c r="AC810" s="32"/>
      <c r="AD810" s="32"/>
      <c r="AE810" s="32" t="s">
        <v>397</v>
      </c>
      <c r="AF810" s="32"/>
      <c r="AG810" s="32"/>
      <c r="AH810" s="32"/>
      <c r="AI810" s="32"/>
      <c r="AJ810" s="32"/>
      <c r="AK810" s="32"/>
      <c r="AL810" s="32"/>
      <c r="AM810" s="32">
        <v>21</v>
      </c>
      <c r="AN810" s="32"/>
      <c r="AO810" s="32"/>
      <c r="AP810" s="32"/>
      <c r="AQ810" s="32"/>
      <c r="AR810" s="32"/>
      <c r="AS810" s="32"/>
      <c r="AT810" s="32"/>
      <c r="AU810" s="32"/>
      <c r="AV810" s="32"/>
      <c r="AW810" s="32"/>
      <c r="AX810" s="32"/>
      <c r="AY810" s="32"/>
      <c r="AZ810" s="32"/>
      <c r="BA810" s="32"/>
      <c r="BB810" s="32"/>
      <c r="BC810" s="32"/>
      <c r="BD810" s="32"/>
      <c r="BE810" s="32"/>
      <c r="BF810" s="32"/>
      <c r="BG810" s="32"/>
      <c r="BH810" s="32"/>
    </row>
    <row r="811" spans="1:60" outlineLevel="1" x14ac:dyDescent="0.2">
      <c r="A811" s="218"/>
      <c r="B811" s="177"/>
      <c r="C811" s="243" t="s">
        <v>1343</v>
      </c>
      <c r="D811" s="236"/>
      <c r="E811" s="239">
        <v>18.850000000000001</v>
      </c>
      <c r="F811" s="194"/>
      <c r="G811" s="194"/>
      <c r="H811" s="194"/>
      <c r="I811" s="194"/>
      <c r="J811" s="194"/>
      <c r="K811" s="194"/>
      <c r="L811" s="194"/>
      <c r="M811" s="194"/>
      <c r="N811" s="195"/>
      <c r="O811" s="221"/>
      <c r="P811" s="32"/>
      <c r="Q811" s="32"/>
      <c r="R811" s="32"/>
      <c r="S811" s="32"/>
      <c r="T811" s="32"/>
      <c r="U811" s="32"/>
      <c r="V811" s="32"/>
      <c r="W811" s="32"/>
      <c r="X811" s="32"/>
      <c r="Y811" s="32"/>
      <c r="Z811" s="32"/>
      <c r="AA811" s="32"/>
      <c r="AB811" s="32"/>
      <c r="AC811" s="32"/>
      <c r="AD811" s="32"/>
      <c r="AE811" s="32" t="s">
        <v>386</v>
      </c>
      <c r="AF811" s="32">
        <v>0</v>
      </c>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row>
    <row r="812" spans="1:60" outlineLevel="1" x14ac:dyDescent="0.2">
      <c r="A812" s="218"/>
      <c r="B812" s="177"/>
      <c r="C812" s="243" t="s">
        <v>1344</v>
      </c>
      <c r="D812" s="236"/>
      <c r="E812" s="239">
        <v>3.05</v>
      </c>
      <c r="F812" s="194"/>
      <c r="G812" s="194"/>
      <c r="H812" s="194"/>
      <c r="I812" s="194"/>
      <c r="J812" s="194"/>
      <c r="K812" s="194"/>
      <c r="L812" s="194"/>
      <c r="M812" s="194"/>
      <c r="N812" s="195"/>
      <c r="O812" s="221"/>
      <c r="P812" s="32"/>
      <c r="Q812" s="32"/>
      <c r="R812" s="32"/>
      <c r="S812" s="32"/>
      <c r="T812" s="32"/>
      <c r="U812" s="32"/>
      <c r="V812" s="32"/>
      <c r="W812" s="32"/>
      <c r="X812" s="32"/>
      <c r="Y812" s="32"/>
      <c r="Z812" s="32"/>
      <c r="AA812" s="32"/>
      <c r="AB812" s="32"/>
      <c r="AC812" s="32"/>
      <c r="AD812" s="32"/>
      <c r="AE812" s="32" t="s">
        <v>386</v>
      </c>
      <c r="AF812" s="32">
        <v>0</v>
      </c>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row>
    <row r="813" spans="1:60" outlineLevel="1" x14ac:dyDescent="0.2">
      <c r="A813" s="218"/>
      <c r="B813" s="177"/>
      <c r="C813" s="293"/>
      <c r="D813" s="294"/>
      <c r="E813" s="295"/>
      <c r="F813" s="296"/>
      <c r="G813" s="297"/>
      <c r="H813" s="194"/>
      <c r="I813" s="194"/>
      <c r="J813" s="194"/>
      <c r="K813" s="194"/>
      <c r="L813" s="194"/>
      <c r="M813" s="194"/>
      <c r="N813" s="195"/>
      <c r="O813" s="221"/>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row>
    <row r="814" spans="1:60" outlineLevel="1" x14ac:dyDescent="0.2">
      <c r="A814" s="218"/>
      <c r="B814" s="312" t="s">
        <v>1345</v>
      </c>
      <c r="C814" s="313"/>
      <c r="D814" s="314"/>
      <c r="E814" s="315"/>
      <c r="F814" s="316"/>
      <c r="G814" s="317"/>
      <c r="H814" s="194"/>
      <c r="I814" s="194"/>
      <c r="J814" s="194"/>
      <c r="K814" s="194"/>
      <c r="L814" s="194"/>
      <c r="M814" s="194"/>
      <c r="N814" s="195"/>
      <c r="O814" s="221"/>
      <c r="P814" s="32"/>
      <c r="Q814" s="32"/>
      <c r="R814" s="32"/>
      <c r="S814" s="32"/>
      <c r="T814" s="32"/>
      <c r="U814" s="32"/>
      <c r="V814" s="32"/>
      <c r="W814" s="32"/>
      <c r="X814" s="32"/>
      <c r="Y814" s="32"/>
      <c r="Z814" s="32"/>
      <c r="AA814" s="32"/>
      <c r="AB814" s="32"/>
      <c r="AC814" s="32">
        <v>0</v>
      </c>
      <c r="AD814" s="32"/>
      <c r="AE814" s="32" t="s">
        <v>377</v>
      </c>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row>
    <row r="815" spans="1:60" outlineLevel="1" x14ac:dyDescent="0.2">
      <c r="A815" s="217">
        <v>129</v>
      </c>
      <c r="B815" s="176" t="s">
        <v>1346</v>
      </c>
      <c r="C815" s="202" t="s">
        <v>1347</v>
      </c>
      <c r="D815" s="181" t="s">
        <v>560</v>
      </c>
      <c r="E815" s="186">
        <v>4.5750000000000002</v>
      </c>
      <c r="F815" s="193"/>
      <c r="G815" s="194">
        <f>ROUND(E815*F815,2)</f>
        <v>0</v>
      </c>
      <c r="H815" s="194">
        <v>21</v>
      </c>
      <c r="I815" s="194">
        <f>G815*(1+H815/100)</f>
        <v>0</v>
      </c>
      <c r="J815" s="194">
        <v>9.7000000000000005E-4</v>
      </c>
      <c r="K815" s="194">
        <f>ROUND(E815*J815,2)</f>
        <v>0</v>
      </c>
      <c r="L815" s="194">
        <v>0</v>
      </c>
      <c r="M815" s="194">
        <f>ROUND(E815*L815,2)</f>
        <v>0</v>
      </c>
      <c r="N815" s="195" t="s">
        <v>1309</v>
      </c>
      <c r="O815" s="221" t="s">
        <v>281</v>
      </c>
      <c r="P815" s="32"/>
      <c r="Q815" s="32"/>
      <c r="R815" s="32"/>
      <c r="S815" s="32"/>
      <c r="T815" s="32"/>
      <c r="U815" s="32"/>
      <c r="V815" s="32"/>
      <c r="W815" s="32"/>
      <c r="X815" s="32"/>
      <c r="Y815" s="32"/>
      <c r="Z815" s="32"/>
      <c r="AA815" s="32"/>
      <c r="AB815" s="32"/>
      <c r="AC815" s="32"/>
      <c r="AD815" s="32"/>
      <c r="AE815" s="32" t="s">
        <v>786</v>
      </c>
      <c r="AF815" s="32"/>
      <c r="AG815" s="32"/>
      <c r="AH815" s="32"/>
      <c r="AI815" s="32"/>
      <c r="AJ815" s="32"/>
      <c r="AK815" s="32"/>
      <c r="AL815" s="32"/>
      <c r="AM815" s="32">
        <v>21</v>
      </c>
      <c r="AN815" s="32"/>
      <c r="AO815" s="32"/>
      <c r="AP815" s="32"/>
      <c r="AQ815" s="32"/>
      <c r="AR815" s="32"/>
      <c r="AS815" s="32"/>
      <c r="AT815" s="32"/>
      <c r="AU815" s="32"/>
      <c r="AV815" s="32"/>
      <c r="AW815" s="32"/>
      <c r="AX815" s="32"/>
      <c r="AY815" s="32"/>
      <c r="AZ815" s="32"/>
      <c r="BA815" s="32"/>
      <c r="BB815" s="32"/>
      <c r="BC815" s="32"/>
      <c r="BD815" s="32"/>
      <c r="BE815" s="32"/>
      <c r="BF815" s="32"/>
      <c r="BG815" s="32"/>
      <c r="BH815" s="32"/>
    </row>
    <row r="816" spans="1:60" outlineLevel="1" x14ac:dyDescent="0.2">
      <c r="A816" s="218"/>
      <c r="B816" s="177"/>
      <c r="C816" s="243" t="s">
        <v>1348</v>
      </c>
      <c r="D816" s="236"/>
      <c r="E816" s="239">
        <v>4.5750000000000002</v>
      </c>
      <c r="F816" s="194"/>
      <c r="G816" s="194"/>
      <c r="H816" s="194"/>
      <c r="I816" s="194"/>
      <c r="J816" s="194"/>
      <c r="K816" s="194"/>
      <c r="L816" s="194"/>
      <c r="M816" s="194"/>
      <c r="N816" s="195"/>
      <c r="O816" s="221"/>
      <c r="P816" s="32"/>
      <c r="Q816" s="32"/>
      <c r="R816" s="32"/>
      <c r="S816" s="32"/>
      <c r="T816" s="32"/>
      <c r="U816" s="32"/>
      <c r="V816" s="32"/>
      <c r="W816" s="32"/>
      <c r="X816" s="32"/>
      <c r="Y816" s="32"/>
      <c r="Z816" s="32"/>
      <c r="AA816" s="32"/>
      <c r="AB816" s="32"/>
      <c r="AC816" s="32"/>
      <c r="AD816" s="32"/>
      <c r="AE816" s="32" t="s">
        <v>386</v>
      </c>
      <c r="AF816" s="32">
        <v>0</v>
      </c>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row>
    <row r="817" spans="1:60" outlineLevel="1" x14ac:dyDescent="0.2">
      <c r="A817" s="218"/>
      <c r="B817" s="177"/>
      <c r="C817" s="293"/>
      <c r="D817" s="294"/>
      <c r="E817" s="295"/>
      <c r="F817" s="296"/>
      <c r="G817" s="297"/>
      <c r="H817" s="194"/>
      <c r="I817" s="194"/>
      <c r="J817" s="194"/>
      <c r="K817" s="194"/>
      <c r="L817" s="194"/>
      <c r="M817" s="194"/>
      <c r="N817" s="195"/>
      <c r="O817" s="221"/>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row>
    <row r="818" spans="1:60" outlineLevel="1" x14ac:dyDescent="0.2">
      <c r="A818" s="217">
        <v>130</v>
      </c>
      <c r="B818" s="176" t="s">
        <v>1349</v>
      </c>
      <c r="C818" s="202" t="s">
        <v>1350</v>
      </c>
      <c r="D818" s="181" t="s">
        <v>610</v>
      </c>
      <c r="E818" s="186">
        <v>148.91249999999999</v>
      </c>
      <c r="F818" s="193"/>
      <c r="G818" s="194">
        <f>ROUND(E818*F818,2)</f>
        <v>0</v>
      </c>
      <c r="H818" s="194">
        <v>21</v>
      </c>
      <c r="I818" s="194">
        <f>G818*(1+H818/100)</f>
        <v>0</v>
      </c>
      <c r="J818" s="194">
        <v>1.2200000000000001E-2</v>
      </c>
      <c r="K818" s="194">
        <f>ROUND(E818*J818,2)</f>
        <v>1.82</v>
      </c>
      <c r="L818" s="194">
        <v>0</v>
      </c>
      <c r="M818" s="194">
        <f>ROUND(E818*L818,2)</f>
        <v>0</v>
      </c>
      <c r="N818" s="195" t="s">
        <v>479</v>
      </c>
      <c r="O818" s="221" t="s">
        <v>281</v>
      </c>
      <c r="P818" s="32"/>
      <c r="Q818" s="32"/>
      <c r="R818" s="32"/>
      <c r="S818" s="32"/>
      <c r="T818" s="32"/>
      <c r="U818" s="32"/>
      <c r="V818" s="32"/>
      <c r="W818" s="32"/>
      <c r="X818" s="32"/>
      <c r="Y818" s="32"/>
      <c r="Z818" s="32"/>
      <c r="AA818" s="32"/>
      <c r="AB818" s="32"/>
      <c r="AC818" s="32"/>
      <c r="AD818" s="32"/>
      <c r="AE818" s="32" t="s">
        <v>480</v>
      </c>
      <c r="AF818" s="32"/>
      <c r="AG818" s="32"/>
      <c r="AH818" s="32"/>
      <c r="AI818" s="32"/>
      <c r="AJ818" s="32"/>
      <c r="AK818" s="32"/>
      <c r="AL818" s="32"/>
      <c r="AM818" s="32">
        <v>21</v>
      </c>
      <c r="AN818" s="32"/>
      <c r="AO818" s="32"/>
      <c r="AP818" s="32"/>
      <c r="AQ818" s="32"/>
      <c r="AR818" s="32"/>
      <c r="AS818" s="32"/>
      <c r="AT818" s="32"/>
      <c r="AU818" s="32"/>
      <c r="AV818" s="32"/>
      <c r="AW818" s="32"/>
      <c r="AX818" s="32"/>
      <c r="AY818" s="32"/>
      <c r="AZ818" s="32"/>
      <c r="BA818" s="32"/>
      <c r="BB818" s="32"/>
      <c r="BC818" s="32"/>
      <c r="BD818" s="32"/>
      <c r="BE818" s="32"/>
      <c r="BF818" s="32"/>
      <c r="BG818" s="32"/>
      <c r="BH818" s="32"/>
    </row>
    <row r="819" spans="1:60" outlineLevel="1" x14ac:dyDescent="0.2">
      <c r="A819" s="218"/>
      <c r="B819" s="177"/>
      <c r="C819" s="243" t="s">
        <v>1351</v>
      </c>
      <c r="D819" s="236"/>
      <c r="E819" s="239">
        <v>148.91249999999999</v>
      </c>
      <c r="F819" s="194"/>
      <c r="G819" s="194"/>
      <c r="H819" s="194"/>
      <c r="I819" s="194"/>
      <c r="J819" s="194"/>
      <c r="K819" s="194"/>
      <c r="L819" s="194"/>
      <c r="M819" s="194"/>
      <c r="N819" s="195"/>
      <c r="O819" s="221"/>
      <c r="P819" s="32"/>
      <c r="Q819" s="32"/>
      <c r="R819" s="32"/>
      <c r="S819" s="32"/>
      <c r="T819" s="32"/>
      <c r="U819" s="32"/>
      <c r="V819" s="32"/>
      <c r="W819" s="32"/>
      <c r="X819" s="32"/>
      <c r="Y819" s="32"/>
      <c r="Z819" s="32"/>
      <c r="AA819" s="32"/>
      <c r="AB819" s="32"/>
      <c r="AC819" s="32"/>
      <c r="AD819" s="32"/>
      <c r="AE819" s="32" t="s">
        <v>386</v>
      </c>
      <c r="AF819" s="32">
        <v>0</v>
      </c>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row>
    <row r="820" spans="1:60" outlineLevel="1" x14ac:dyDescent="0.2">
      <c r="A820" s="218"/>
      <c r="B820" s="177"/>
      <c r="C820" s="293"/>
      <c r="D820" s="294"/>
      <c r="E820" s="295"/>
      <c r="F820" s="296"/>
      <c r="G820" s="297"/>
      <c r="H820" s="194"/>
      <c r="I820" s="194"/>
      <c r="J820" s="194"/>
      <c r="K820" s="194"/>
      <c r="L820" s="194"/>
      <c r="M820" s="194"/>
      <c r="N820" s="195"/>
      <c r="O820" s="221"/>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row>
    <row r="821" spans="1:60" outlineLevel="1" x14ac:dyDescent="0.2">
      <c r="A821" s="218"/>
      <c r="B821" s="312" t="s">
        <v>1352</v>
      </c>
      <c r="C821" s="313"/>
      <c r="D821" s="314"/>
      <c r="E821" s="315"/>
      <c r="F821" s="316"/>
      <c r="G821" s="317"/>
      <c r="H821" s="194"/>
      <c r="I821" s="194"/>
      <c r="J821" s="194"/>
      <c r="K821" s="194"/>
      <c r="L821" s="194"/>
      <c r="M821" s="194"/>
      <c r="N821" s="195"/>
      <c r="O821" s="221"/>
      <c r="P821" s="32"/>
      <c r="Q821" s="32"/>
      <c r="R821" s="32"/>
      <c r="S821" s="32"/>
      <c r="T821" s="32"/>
      <c r="U821" s="32"/>
      <c r="V821" s="32"/>
      <c r="W821" s="32"/>
      <c r="X821" s="32"/>
      <c r="Y821" s="32"/>
      <c r="Z821" s="32"/>
      <c r="AA821" s="32"/>
      <c r="AB821" s="32"/>
      <c r="AC821" s="32">
        <v>0</v>
      </c>
      <c r="AD821" s="32"/>
      <c r="AE821" s="32" t="s">
        <v>377</v>
      </c>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row>
    <row r="822" spans="1:60" outlineLevel="1" x14ac:dyDescent="0.2">
      <c r="A822" s="218">
        <v>131</v>
      </c>
      <c r="B822" s="177" t="s">
        <v>1353</v>
      </c>
      <c r="C822" s="202" t="s">
        <v>822</v>
      </c>
      <c r="D822" s="181" t="s">
        <v>823</v>
      </c>
      <c r="E822" s="242"/>
      <c r="F822" s="193"/>
      <c r="G822" s="194">
        <f>ROUND(E822*F822,2)</f>
        <v>0</v>
      </c>
      <c r="H822" s="194">
        <v>21</v>
      </c>
      <c r="I822" s="194">
        <f>G822*(1+H822/100)</f>
        <v>0</v>
      </c>
      <c r="J822" s="194">
        <v>0</v>
      </c>
      <c r="K822" s="194">
        <f>ROUND(E822*J822,2)</f>
        <v>0</v>
      </c>
      <c r="L822" s="194">
        <v>0</v>
      </c>
      <c r="M822" s="194">
        <f>ROUND(E822*L822,2)</f>
        <v>0</v>
      </c>
      <c r="N822" s="195" t="s">
        <v>1309</v>
      </c>
      <c r="O822" s="221" t="s">
        <v>281</v>
      </c>
      <c r="P822" s="32"/>
      <c r="Q822" s="32"/>
      <c r="R822" s="32"/>
      <c r="S822" s="32"/>
      <c r="T822" s="32"/>
      <c r="U822" s="32"/>
      <c r="V822" s="32"/>
      <c r="W822" s="32"/>
      <c r="X822" s="32"/>
      <c r="Y822" s="32"/>
      <c r="Z822" s="32"/>
      <c r="AA822" s="32"/>
      <c r="AB822" s="32"/>
      <c r="AC822" s="32"/>
      <c r="AD822" s="32"/>
      <c r="AE822" s="32" t="s">
        <v>781</v>
      </c>
      <c r="AF822" s="32"/>
      <c r="AG822" s="32"/>
      <c r="AH822" s="32"/>
      <c r="AI822" s="32"/>
      <c r="AJ822" s="32"/>
      <c r="AK822" s="32"/>
      <c r="AL822" s="32"/>
      <c r="AM822" s="32">
        <v>21</v>
      </c>
      <c r="AN822" s="32"/>
      <c r="AO822" s="32"/>
      <c r="AP822" s="32"/>
      <c r="AQ822" s="32"/>
      <c r="AR822" s="32"/>
      <c r="AS822" s="32"/>
      <c r="AT822" s="32"/>
      <c r="AU822" s="32"/>
      <c r="AV822" s="32"/>
      <c r="AW822" s="32"/>
      <c r="AX822" s="32"/>
      <c r="AY822" s="32"/>
      <c r="AZ822" s="32"/>
      <c r="BA822" s="32"/>
      <c r="BB822" s="32"/>
      <c r="BC822" s="32"/>
      <c r="BD822" s="32"/>
      <c r="BE822" s="32"/>
      <c r="BF822" s="32"/>
      <c r="BG822" s="32"/>
      <c r="BH822" s="32"/>
    </row>
    <row r="823" spans="1:60" outlineLevel="1" x14ac:dyDescent="0.2">
      <c r="A823" s="218"/>
      <c r="B823" s="177"/>
      <c r="C823" s="293"/>
      <c r="D823" s="294"/>
      <c r="E823" s="295"/>
      <c r="F823" s="296"/>
      <c r="G823" s="297"/>
      <c r="H823" s="194"/>
      <c r="I823" s="194"/>
      <c r="J823" s="194"/>
      <c r="K823" s="194"/>
      <c r="L823" s="194"/>
      <c r="M823" s="194"/>
      <c r="N823" s="195"/>
      <c r="O823" s="221"/>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row>
    <row r="824" spans="1:60" x14ac:dyDescent="0.2">
      <c r="A824" s="216" t="s">
        <v>276</v>
      </c>
      <c r="B824" s="175" t="s">
        <v>223</v>
      </c>
      <c r="C824" s="201" t="s">
        <v>224</v>
      </c>
      <c r="D824" s="180"/>
      <c r="E824" s="185"/>
      <c r="F824" s="304">
        <f>SUM(G825:G838)</f>
        <v>0</v>
      </c>
      <c r="G824" s="305"/>
      <c r="H824" s="191"/>
      <c r="I824" s="191">
        <f>SUM(I825:I838)</f>
        <v>0</v>
      </c>
      <c r="J824" s="191"/>
      <c r="K824" s="191">
        <f>SUM(K825:K838)</f>
        <v>1.9</v>
      </c>
      <c r="L824" s="191"/>
      <c r="M824" s="191">
        <f>SUM(M825:M838)</f>
        <v>0</v>
      </c>
      <c r="N824" s="192"/>
      <c r="O824" s="220"/>
      <c r="AE824" t="s">
        <v>277</v>
      </c>
    </row>
    <row r="825" spans="1:60" outlineLevel="1" x14ac:dyDescent="0.2">
      <c r="A825" s="218"/>
      <c r="B825" s="318" t="s">
        <v>1354</v>
      </c>
      <c r="C825" s="319"/>
      <c r="D825" s="320"/>
      <c r="E825" s="321"/>
      <c r="F825" s="322"/>
      <c r="G825" s="323"/>
      <c r="H825" s="194"/>
      <c r="I825" s="194"/>
      <c r="J825" s="194"/>
      <c r="K825" s="194"/>
      <c r="L825" s="194"/>
      <c r="M825" s="194"/>
      <c r="N825" s="195"/>
      <c r="O825" s="221"/>
      <c r="P825" s="32"/>
      <c r="Q825" s="32"/>
      <c r="R825" s="32"/>
      <c r="S825" s="32"/>
      <c r="T825" s="32"/>
      <c r="U825" s="32"/>
      <c r="V825" s="32"/>
      <c r="W825" s="32"/>
      <c r="X825" s="32"/>
      <c r="Y825" s="32"/>
      <c r="Z825" s="32"/>
      <c r="AA825" s="32"/>
      <c r="AB825" s="32"/>
      <c r="AC825" s="32">
        <v>0</v>
      </c>
      <c r="AD825" s="32"/>
      <c r="AE825" s="32" t="s">
        <v>377</v>
      </c>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row>
    <row r="826" spans="1:60" outlineLevel="1" x14ac:dyDescent="0.2">
      <c r="A826" s="217">
        <v>132</v>
      </c>
      <c r="B826" s="176" t="s">
        <v>1355</v>
      </c>
      <c r="C826" s="202" t="s">
        <v>1356</v>
      </c>
      <c r="D826" s="181" t="s">
        <v>610</v>
      </c>
      <c r="E826" s="186">
        <v>2130.0500000000002</v>
      </c>
      <c r="F826" s="193"/>
      <c r="G826" s="194">
        <f>ROUND(E826*F826,2)</f>
        <v>0</v>
      </c>
      <c r="H826" s="194">
        <v>21</v>
      </c>
      <c r="I826" s="194">
        <f>G826*(1+H826/100)</f>
        <v>0</v>
      </c>
      <c r="J826" s="194">
        <v>8.8999999999999995E-4</v>
      </c>
      <c r="K826" s="194">
        <f>ROUND(E826*J826,2)</f>
        <v>1.9</v>
      </c>
      <c r="L826" s="194">
        <v>0</v>
      </c>
      <c r="M826" s="194">
        <f>ROUND(E826*L826,2)</f>
        <v>0</v>
      </c>
      <c r="N826" s="195" t="s">
        <v>1357</v>
      </c>
      <c r="O826" s="221" t="s">
        <v>281</v>
      </c>
      <c r="P826" s="32"/>
      <c r="Q826" s="32"/>
      <c r="R826" s="32"/>
      <c r="S826" s="32"/>
      <c r="T826" s="32"/>
      <c r="U826" s="32"/>
      <c r="V826" s="32"/>
      <c r="W826" s="32"/>
      <c r="X826" s="32"/>
      <c r="Y826" s="32"/>
      <c r="Z826" s="32"/>
      <c r="AA826" s="32"/>
      <c r="AB826" s="32"/>
      <c r="AC826" s="32"/>
      <c r="AD826" s="32"/>
      <c r="AE826" s="32" t="s">
        <v>786</v>
      </c>
      <c r="AF826" s="32"/>
      <c r="AG826" s="32"/>
      <c r="AH826" s="32"/>
      <c r="AI826" s="32"/>
      <c r="AJ826" s="32"/>
      <c r="AK826" s="32"/>
      <c r="AL826" s="32"/>
      <c r="AM826" s="32">
        <v>21</v>
      </c>
      <c r="AN826" s="32"/>
      <c r="AO826" s="32"/>
      <c r="AP826" s="32"/>
      <c r="AQ826" s="32"/>
      <c r="AR826" s="32"/>
      <c r="AS826" s="32"/>
      <c r="AT826" s="32"/>
      <c r="AU826" s="32"/>
      <c r="AV826" s="32"/>
      <c r="AW826" s="32"/>
      <c r="AX826" s="32"/>
      <c r="AY826" s="32"/>
      <c r="AZ826" s="32"/>
      <c r="BA826" s="32"/>
      <c r="BB826" s="32"/>
      <c r="BC826" s="32"/>
      <c r="BD826" s="32"/>
      <c r="BE826" s="32"/>
      <c r="BF826" s="32"/>
      <c r="BG826" s="32"/>
      <c r="BH826" s="32"/>
    </row>
    <row r="827" spans="1:60" outlineLevel="1" x14ac:dyDescent="0.2">
      <c r="A827" s="218"/>
      <c r="B827" s="177"/>
      <c r="C827" s="243" t="s">
        <v>1358</v>
      </c>
      <c r="D827" s="236"/>
      <c r="E827" s="239">
        <v>2130.0500000000002</v>
      </c>
      <c r="F827" s="194"/>
      <c r="G827" s="194"/>
      <c r="H827" s="194"/>
      <c r="I827" s="194"/>
      <c r="J827" s="194"/>
      <c r="K827" s="194"/>
      <c r="L827" s="194"/>
      <c r="M827" s="194"/>
      <c r="N827" s="195"/>
      <c r="O827" s="221"/>
      <c r="P827" s="32"/>
      <c r="Q827" s="32"/>
      <c r="R827" s="32"/>
      <c r="S827" s="32"/>
      <c r="T827" s="32"/>
      <c r="U827" s="32"/>
      <c r="V827" s="32"/>
      <c r="W827" s="32"/>
      <c r="X827" s="32"/>
      <c r="Y827" s="32"/>
      <c r="Z827" s="32"/>
      <c r="AA827" s="32"/>
      <c r="AB827" s="32"/>
      <c r="AC827" s="32"/>
      <c r="AD827" s="32"/>
      <c r="AE827" s="32" t="s">
        <v>386</v>
      </c>
      <c r="AF827" s="32">
        <v>0</v>
      </c>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row>
    <row r="828" spans="1:60" outlineLevel="1" x14ac:dyDescent="0.2">
      <c r="A828" s="218"/>
      <c r="B828" s="177"/>
      <c r="C828" s="293"/>
      <c r="D828" s="294"/>
      <c r="E828" s="295"/>
      <c r="F828" s="296"/>
      <c r="G828" s="297"/>
      <c r="H828" s="194"/>
      <c r="I828" s="194"/>
      <c r="J828" s="194"/>
      <c r="K828" s="194"/>
      <c r="L828" s="194"/>
      <c r="M828" s="194"/>
      <c r="N828" s="195"/>
      <c r="O828" s="221"/>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row>
    <row r="829" spans="1:60" outlineLevel="1" x14ac:dyDescent="0.2">
      <c r="A829" s="218"/>
      <c r="B829" s="312" t="s">
        <v>1359</v>
      </c>
      <c r="C829" s="313"/>
      <c r="D829" s="314"/>
      <c r="E829" s="315"/>
      <c r="F829" s="316"/>
      <c r="G829" s="317"/>
      <c r="H829" s="194"/>
      <c r="I829" s="194"/>
      <c r="J829" s="194"/>
      <c r="K829" s="194"/>
      <c r="L829" s="194"/>
      <c r="M829" s="194"/>
      <c r="N829" s="195"/>
      <c r="O829" s="221"/>
      <c r="P829" s="32"/>
      <c r="Q829" s="32"/>
      <c r="R829" s="32"/>
      <c r="S829" s="32"/>
      <c r="T829" s="32"/>
      <c r="U829" s="32"/>
      <c r="V829" s="32"/>
      <c r="W829" s="32"/>
      <c r="X829" s="32"/>
      <c r="Y829" s="32"/>
      <c r="Z829" s="32"/>
      <c r="AA829" s="32"/>
      <c r="AB829" s="32"/>
      <c r="AC829" s="32">
        <v>0</v>
      </c>
      <c r="AD829" s="32"/>
      <c r="AE829" s="32" t="s">
        <v>377</v>
      </c>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row>
    <row r="830" spans="1:60" outlineLevel="1" x14ac:dyDescent="0.2">
      <c r="A830" s="217">
        <v>133</v>
      </c>
      <c r="B830" s="176" t="s">
        <v>1360</v>
      </c>
      <c r="C830" s="202" t="s">
        <v>1361</v>
      </c>
      <c r="D830" s="181" t="s">
        <v>610</v>
      </c>
      <c r="E830" s="186">
        <v>11.5237</v>
      </c>
      <c r="F830" s="193"/>
      <c r="G830" s="194">
        <f>ROUND(E830*F830,2)</f>
        <v>0</v>
      </c>
      <c r="H830" s="194">
        <v>21</v>
      </c>
      <c r="I830" s="194">
        <f>G830*(1+H830/100)</f>
        <v>0</v>
      </c>
      <c r="J830" s="194">
        <v>3.1E-4</v>
      </c>
      <c r="K830" s="194">
        <f>ROUND(E830*J830,2)</f>
        <v>0</v>
      </c>
      <c r="L830" s="194">
        <v>0</v>
      </c>
      <c r="M830" s="194">
        <f>ROUND(E830*L830,2)</f>
        <v>0</v>
      </c>
      <c r="N830" s="195" t="s">
        <v>1357</v>
      </c>
      <c r="O830" s="221" t="s">
        <v>281</v>
      </c>
      <c r="P830" s="32"/>
      <c r="Q830" s="32"/>
      <c r="R830" s="32"/>
      <c r="S830" s="32"/>
      <c r="T830" s="32"/>
      <c r="U830" s="32"/>
      <c r="V830" s="32"/>
      <c r="W830" s="32"/>
      <c r="X830" s="32"/>
      <c r="Y830" s="32"/>
      <c r="Z830" s="32"/>
      <c r="AA830" s="32"/>
      <c r="AB830" s="32"/>
      <c r="AC830" s="32"/>
      <c r="AD830" s="32"/>
      <c r="AE830" s="32" t="s">
        <v>786</v>
      </c>
      <c r="AF830" s="32"/>
      <c r="AG830" s="32"/>
      <c r="AH830" s="32"/>
      <c r="AI830" s="32"/>
      <c r="AJ830" s="32"/>
      <c r="AK830" s="32"/>
      <c r="AL830" s="32"/>
      <c r="AM830" s="32">
        <v>21</v>
      </c>
      <c r="AN830" s="32"/>
      <c r="AO830" s="32"/>
      <c r="AP830" s="32"/>
      <c r="AQ830" s="32"/>
      <c r="AR830" s="32"/>
      <c r="AS830" s="32"/>
      <c r="AT830" s="32"/>
      <c r="AU830" s="32"/>
      <c r="AV830" s="32"/>
      <c r="AW830" s="32"/>
      <c r="AX830" s="32"/>
      <c r="AY830" s="32"/>
      <c r="AZ830" s="32"/>
      <c r="BA830" s="32"/>
      <c r="BB830" s="32"/>
      <c r="BC830" s="32"/>
      <c r="BD830" s="32"/>
      <c r="BE830" s="32"/>
      <c r="BF830" s="32"/>
      <c r="BG830" s="32"/>
      <c r="BH830" s="32"/>
    </row>
    <row r="831" spans="1:60" outlineLevel="1" x14ac:dyDescent="0.2">
      <c r="A831" s="218"/>
      <c r="B831" s="177"/>
      <c r="C831" s="203" t="s">
        <v>1362</v>
      </c>
      <c r="D831" s="182"/>
      <c r="E831" s="187"/>
      <c r="F831" s="196"/>
      <c r="G831" s="196"/>
      <c r="H831" s="194"/>
      <c r="I831" s="194"/>
      <c r="J831" s="194"/>
      <c r="K831" s="194"/>
      <c r="L831" s="194"/>
      <c r="M831" s="194"/>
      <c r="N831" s="195"/>
      <c r="O831" s="221"/>
      <c r="P831" s="32"/>
      <c r="Q831" s="32"/>
      <c r="R831" s="32"/>
      <c r="S831" s="32"/>
      <c r="T831" s="32"/>
      <c r="U831" s="32"/>
      <c r="V831" s="32"/>
      <c r="W831" s="32"/>
      <c r="X831" s="32"/>
      <c r="Y831" s="32"/>
      <c r="Z831" s="32"/>
      <c r="AA831" s="32"/>
      <c r="AB831" s="32"/>
      <c r="AC831" s="32"/>
      <c r="AD831" s="32"/>
      <c r="AE831" s="32" t="s">
        <v>284</v>
      </c>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row>
    <row r="832" spans="1:60" outlineLevel="1" x14ac:dyDescent="0.2">
      <c r="A832" s="218"/>
      <c r="B832" s="177"/>
      <c r="C832" s="243" t="s">
        <v>1363</v>
      </c>
      <c r="D832" s="236"/>
      <c r="E832" s="239">
        <v>4.4203999999999999</v>
      </c>
      <c r="F832" s="194"/>
      <c r="G832" s="194"/>
      <c r="H832" s="194"/>
      <c r="I832" s="194"/>
      <c r="J832" s="194"/>
      <c r="K832" s="194"/>
      <c r="L832" s="194"/>
      <c r="M832" s="194"/>
      <c r="N832" s="195"/>
      <c r="O832" s="221"/>
      <c r="P832" s="32"/>
      <c r="Q832" s="32"/>
      <c r="R832" s="32"/>
      <c r="S832" s="32"/>
      <c r="T832" s="32"/>
      <c r="U832" s="32"/>
      <c r="V832" s="32"/>
      <c r="W832" s="32"/>
      <c r="X832" s="32"/>
      <c r="Y832" s="32"/>
      <c r="Z832" s="32"/>
      <c r="AA832" s="32"/>
      <c r="AB832" s="32"/>
      <c r="AC832" s="32"/>
      <c r="AD832" s="32"/>
      <c r="AE832" s="32" t="s">
        <v>386</v>
      </c>
      <c r="AF832" s="32">
        <v>0</v>
      </c>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row>
    <row r="833" spans="1:60" outlineLevel="1" x14ac:dyDescent="0.2">
      <c r="A833" s="218"/>
      <c r="B833" s="177"/>
      <c r="C833" s="243" t="s">
        <v>1364</v>
      </c>
      <c r="D833" s="236"/>
      <c r="E833" s="239">
        <v>1.1911</v>
      </c>
      <c r="F833" s="194"/>
      <c r="G833" s="194"/>
      <c r="H833" s="194"/>
      <c r="I833" s="194"/>
      <c r="J833" s="194"/>
      <c r="K833" s="194"/>
      <c r="L833" s="194"/>
      <c r="M833" s="194"/>
      <c r="N833" s="195"/>
      <c r="O833" s="221"/>
      <c r="P833" s="32"/>
      <c r="Q833" s="32"/>
      <c r="R833" s="32"/>
      <c r="S833" s="32"/>
      <c r="T833" s="32"/>
      <c r="U833" s="32"/>
      <c r="V833" s="32"/>
      <c r="W833" s="32"/>
      <c r="X833" s="32"/>
      <c r="Y833" s="32"/>
      <c r="Z833" s="32"/>
      <c r="AA833" s="32"/>
      <c r="AB833" s="32"/>
      <c r="AC833" s="32"/>
      <c r="AD833" s="32"/>
      <c r="AE833" s="32" t="s">
        <v>386</v>
      </c>
      <c r="AF833" s="32">
        <v>0</v>
      </c>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row>
    <row r="834" spans="1:60" outlineLevel="1" x14ac:dyDescent="0.2">
      <c r="A834" s="218"/>
      <c r="B834" s="177"/>
      <c r="C834" s="243" t="s">
        <v>1365</v>
      </c>
      <c r="D834" s="236"/>
      <c r="E834" s="239">
        <v>2.4681999999999999</v>
      </c>
      <c r="F834" s="194"/>
      <c r="G834" s="194"/>
      <c r="H834" s="194"/>
      <c r="I834" s="194"/>
      <c r="J834" s="194"/>
      <c r="K834" s="194"/>
      <c r="L834" s="194"/>
      <c r="M834" s="194"/>
      <c r="N834" s="195"/>
      <c r="O834" s="221"/>
      <c r="P834" s="32"/>
      <c r="Q834" s="32"/>
      <c r="R834" s="32"/>
      <c r="S834" s="32"/>
      <c r="T834" s="32"/>
      <c r="U834" s="32"/>
      <c r="V834" s="32"/>
      <c r="W834" s="32"/>
      <c r="X834" s="32"/>
      <c r="Y834" s="32"/>
      <c r="Z834" s="32"/>
      <c r="AA834" s="32"/>
      <c r="AB834" s="32"/>
      <c r="AC834" s="32"/>
      <c r="AD834" s="32"/>
      <c r="AE834" s="32" t="s">
        <v>386</v>
      </c>
      <c r="AF834" s="32">
        <v>0</v>
      </c>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row>
    <row r="835" spans="1:60" outlineLevel="1" x14ac:dyDescent="0.2">
      <c r="A835" s="218"/>
      <c r="B835" s="177"/>
      <c r="C835" s="243" t="s">
        <v>1366</v>
      </c>
      <c r="D835" s="236"/>
      <c r="E835" s="239">
        <v>3.444</v>
      </c>
      <c r="F835" s="194"/>
      <c r="G835" s="194"/>
      <c r="H835" s="194"/>
      <c r="I835" s="194"/>
      <c r="J835" s="194"/>
      <c r="K835" s="194"/>
      <c r="L835" s="194"/>
      <c r="M835" s="194"/>
      <c r="N835" s="195"/>
      <c r="O835" s="221"/>
      <c r="P835" s="32"/>
      <c r="Q835" s="32"/>
      <c r="R835" s="32"/>
      <c r="S835" s="32"/>
      <c r="T835" s="32"/>
      <c r="U835" s="32"/>
      <c r="V835" s="32"/>
      <c r="W835" s="32"/>
      <c r="X835" s="32"/>
      <c r="Y835" s="32"/>
      <c r="Z835" s="32"/>
      <c r="AA835" s="32"/>
      <c r="AB835" s="32"/>
      <c r="AC835" s="32"/>
      <c r="AD835" s="32"/>
      <c r="AE835" s="32" t="s">
        <v>386</v>
      </c>
      <c r="AF835" s="32">
        <v>0</v>
      </c>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row>
    <row r="836" spans="1:60" outlineLevel="1" x14ac:dyDescent="0.2">
      <c r="A836" s="218"/>
      <c r="B836" s="177"/>
      <c r="C836" s="293"/>
      <c r="D836" s="294"/>
      <c r="E836" s="295"/>
      <c r="F836" s="296"/>
      <c r="G836" s="297"/>
      <c r="H836" s="194"/>
      <c r="I836" s="194"/>
      <c r="J836" s="194"/>
      <c r="K836" s="194"/>
      <c r="L836" s="194"/>
      <c r="M836" s="194"/>
      <c r="N836" s="195"/>
      <c r="O836" s="221"/>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row>
    <row r="837" spans="1:60" outlineLevel="1" x14ac:dyDescent="0.2">
      <c r="A837" s="217">
        <v>134</v>
      </c>
      <c r="B837" s="176" t="s">
        <v>1367</v>
      </c>
      <c r="C837" s="202" t="s">
        <v>1368</v>
      </c>
      <c r="D837" s="181" t="s">
        <v>610</v>
      </c>
      <c r="E837" s="186">
        <v>11.5237</v>
      </c>
      <c r="F837" s="193"/>
      <c r="G837" s="194">
        <f>ROUND(E837*F837,2)</f>
        <v>0</v>
      </c>
      <c r="H837" s="194">
        <v>21</v>
      </c>
      <c r="I837" s="194">
        <f>G837*(1+H837/100)</f>
        <v>0</v>
      </c>
      <c r="J837" s="194">
        <v>8.0000000000000007E-5</v>
      </c>
      <c r="K837" s="194">
        <f>ROUND(E837*J837,2)</f>
        <v>0</v>
      </c>
      <c r="L837" s="194">
        <v>0</v>
      </c>
      <c r="M837" s="194">
        <f>ROUND(E837*L837,2)</f>
        <v>0</v>
      </c>
      <c r="N837" s="195" t="s">
        <v>1357</v>
      </c>
      <c r="O837" s="221" t="s">
        <v>281</v>
      </c>
      <c r="P837" s="32"/>
      <c r="Q837" s="32"/>
      <c r="R837" s="32"/>
      <c r="S837" s="32"/>
      <c r="T837" s="32"/>
      <c r="U837" s="32"/>
      <c r="V837" s="32"/>
      <c r="W837" s="32"/>
      <c r="X837" s="32"/>
      <c r="Y837" s="32"/>
      <c r="Z837" s="32"/>
      <c r="AA837" s="32"/>
      <c r="AB837" s="32"/>
      <c r="AC837" s="32"/>
      <c r="AD837" s="32"/>
      <c r="AE837" s="32" t="s">
        <v>786</v>
      </c>
      <c r="AF837" s="32"/>
      <c r="AG837" s="32"/>
      <c r="AH837" s="32"/>
      <c r="AI837" s="32"/>
      <c r="AJ837" s="32"/>
      <c r="AK837" s="32"/>
      <c r="AL837" s="32"/>
      <c r="AM837" s="32">
        <v>21</v>
      </c>
      <c r="AN837" s="32"/>
      <c r="AO837" s="32"/>
      <c r="AP837" s="32"/>
      <c r="AQ837" s="32"/>
      <c r="AR837" s="32"/>
      <c r="AS837" s="32"/>
      <c r="AT837" s="32"/>
      <c r="AU837" s="32"/>
      <c r="AV837" s="32"/>
      <c r="AW837" s="32"/>
      <c r="AX837" s="32"/>
      <c r="AY837" s="32"/>
      <c r="AZ837" s="32"/>
      <c r="BA837" s="32"/>
      <c r="BB837" s="32"/>
      <c r="BC837" s="32"/>
      <c r="BD837" s="32"/>
      <c r="BE837" s="32"/>
      <c r="BF837" s="32"/>
      <c r="BG837" s="32"/>
      <c r="BH837" s="32"/>
    </row>
    <row r="838" spans="1:60" outlineLevel="1" x14ac:dyDescent="0.2">
      <c r="A838" s="218"/>
      <c r="B838" s="177"/>
      <c r="C838" s="293"/>
      <c r="D838" s="294"/>
      <c r="E838" s="295"/>
      <c r="F838" s="296"/>
      <c r="G838" s="297"/>
      <c r="H838" s="194"/>
      <c r="I838" s="194"/>
      <c r="J838" s="194"/>
      <c r="K838" s="194"/>
      <c r="L838" s="194"/>
      <c r="M838" s="194"/>
      <c r="N838" s="195"/>
      <c r="O838" s="221"/>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row>
    <row r="839" spans="1:60" x14ac:dyDescent="0.2">
      <c r="A839" s="216" t="s">
        <v>276</v>
      </c>
      <c r="B839" s="175" t="s">
        <v>225</v>
      </c>
      <c r="C839" s="201" t="s">
        <v>226</v>
      </c>
      <c r="D839" s="180"/>
      <c r="E839" s="185"/>
      <c r="F839" s="304">
        <f>SUM(G840:G880)</f>
        <v>0</v>
      </c>
      <c r="G839" s="305"/>
      <c r="H839" s="191"/>
      <c r="I839" s="191">
        <f>SUM(I840:I880)</f>
        <v>0</v>
      </c>
      <c r="J839" s="191"/>
      <c r="K839" s="191">
        <f>SUM(K840:K880)</f>
        <v>0.16</v>
      </c>
      <c r="L839" s="191"/>
      <c r="M839" s="191">
        <f>SUM(M840:M880)</f>
        <v>0</v>
      </c>
      <c r="N839" s="192"/>
      <c r="O839" s="220"/>
      <c r="AE839" t="s">
        <v>277</v>
      </c>
    </row>
    <row r="840" spans="1:60" outlineLevel="1" x14ac:dyDescent="0.2">
      <c r="A840" s="218"/>
      <c r="B840" s="318" t="s">
        <v>1369</v>
      </c>
      <c r="C840" s="319"/>
      <c r="D840" s="320"/>
      <c r="E840" s="321"/>
      <c r="F840" s="322"/>
      <c r="G840" s="323"/>
      <c r="H840" s="194"/>
      <c r="I840" s="194"/>
      <c r="J840" s="194"/>
      <c r="K840" s="194"/>
      <c r="L840" s="194"/>
      <c r="M840" s="194"/>
      <c r="N840" s="195"/>
      <c r="O840" s="221"/>
      <c r="P840" s="32"/>
      <c r="Q840" s="32"/>
      <c r="R840" s="32"/>
      <c r="S840" s="32"/>
      <c r="T840" s="32"/>
      <c r="U840" s="32"/>
      <c r="V840" s="32"/>
      <c r="W840" s="32"/>
      <c r="X840" s="32"/>
      <c r="Y840" s="32"/>
      <c r="Z840" s="32"/>
      <c r="AA840" s="32"/>
      <c r="AB840" s="32"/>
      <c r="AC840" s="32">
        <v>0</v>
      </c>
      <c r="AD840" s="32"/>
      <c r="AE840" s="32" t="s">
        <v>377</v>
      </c>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row>
    <row r="841" spans="1:60" outlineLevel="1" x14ac:dyDescent="0.2">
      <c r="A841" s="218"/>
      <c r="B841" s="312" t="s">
        <v>1370</v>
      </c>
      <c r="C841" s="313"/>
      <c r="D841" s="314"/>
      <c r="E841" s="315"/>
      <c r="F841" s="316"/>
      <c r="G841" s="317"/>
      <c r="H841" s="194"/>
      <c r="I841" s="194"/>
      <c r="J841" s="194"/>
      <c r="K841" s="194"/>
      <c r="L841" s="194"/>
      <c r="M841" s="194"/>
      <c r="N841" s="195"/>
      <c r="O841" s="221"/>
      <c r="P841" s="32"/>
      <c r="Q841" s="32"/>
      <c r="R841" s="32"/>
      <c r="S841" s="32"/>
      <c r="T841" s="32"/>
      <c r="U841" s="32"/>
      <c r="V841" s="32"/>
      <c r="W841" s="32"/>
      <c r="X841" s="32"/>
      <c r="Y841" s="32"/>
      <c r="Z841" s="32"/>
      <c r="AA841" s="32"/>
      <c r="AB841" s="32"/>
      <c r="AC841" s="32">
        <v>1</v>
      </c>
      <c r="AD841" s="32"/>
      <c r="AE841" s="32" t="s">
        <v>377</v>
      </c>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row>
    <row r="842" spans="1:60" outlineLevel="1" x14ac:dyDescent="0.2">
      <c r="A842" s="217">
        <v>135</v>
      </c>
      <c r="B842" s="176" t="s">
        <v>1371</v>
      </c>
      <c r="C842" s="202" t="s">
        <v>1372</v>
      </c>
      <c r="D842" s="181" t="s">
        <v>610</v>
      </c>
      <c r="E842" s="186">
        <v>731.95432000000005</v>
      </c>
      <c r="F842" s="193"/>
      <c r="G842" s="194">
        <f>ROUND(E842*F842,2)</f>
        <v>0</v>
      </c>
      <c r="H842" s="194">
        <v>21</v>
      </c>
      <c r="I842" s="194">
        <f>G842*(1+H842/100)</f>
        <v>0</v>
      </c>
      <c r="J842" s="194">
        <v>6.9999999999999994E-5</v>
      </c>
      <c r="K842" s="194">
        <f>ROUND(E842*J842,2)</f>
        <v>0.05</v>
      </c>
      <c r="L842" s="194">
        <v>0</v>
      </c>
      <c r="M842" s="194">
        <f>ROUND(E842*L842,2)</f>
        <v>0</v>
      </c>
      <c r="N842" s="195" t="s">
        <v>1373</v>
      </c>
      <c r="O842" s="221" t="s">
        <v>281</v>
      </c>
      <c r="P842" s="32"/>
      <c r="Q842" s="32"/>
      <c r="R842" s="32"/>
      <c r="S842" s="32"/>
      <c r="T842" s="32"/>
      <c r="U842" s="32"/>
      <c r="V842" s="32"/>
      <c r="W842" s="32"/>
      <c r="X842" s="32"/>
      <c r="Y842" s="32"/>
      <c r="Z842" s="32"/>
      <c r="AA842" s="32"/>
      <c r="AB842" s="32"/>
      <c r="AC842" s="32"/>
      <c r="AD842" s="32"/>
      <c r="AE842" s="32" t="s">
        <v>786</v>
      </c>
      <c r="AF842" s="32"/>
      <c r="AG842" s="32"/>
      <c r="AH842" s="32"/>
      <c r="AI842" s="32"/>
      <c r="AJ842" s="32"/>
      <c r="AK842" s="32"/>
      <c r="AL842" s="32"/>
      <c r="AM842" s="32">
        <v>21</v>
      </c>
      <c r="AN842" s="32"/>
      <c r="AO842" s="32"/>
      <c r="AP842" s="32"/>
      <c r="AQ842" s="32"/>
      <c r="AR842" s="32"/>
      <c r="AS842" s="32"/>
      <c r="AT842" s="32"/>
      <c r="AU842" s="32"/>
      <c r="AV842" s="32"/>
      <c r="AW842" s="32"/>
      <c r="AX842" s="32"/>
      <c r="AY842" s="32"/>
      <c r="AZ842" s="32"/>
      <c r="BA842" s="32"/>
      <c r="BB842" s="32"/>
      <c r="BC842" s="32"/>
      <c r="BD842" s="32"/>
      <c r="BE842" s="32"/>
      <c r="BF842" s="32"/>
      <c r="BG842" s="32"/>
      <c r="BH842" s="32"/>
    </row>
    <row r="843" spans="1:60" outlineLevel="1" x14ac:dyDescent="0.2">
      <c r="A843" s="218"/>
      <c r="B843" s="177"/>
      <c r="C843" s="243" t="s">
        <v>942</v>
      </c>
      <c r="D843" s="236"/>
      <c r="E843" s="239">
        <v>121.91500000000001</v>
      </c>
      <c r="F843" s="194"/>
      <c r="G843" s="194"/>
      <c r="H843" s="194"/>
      <c r="I843" s="194"/>
      <c r="J843" s="194"/>
      <c r="K843" s="194"/>
      <c r="L843" s="194"/>
      <c r="M843" s="194"/>
      <c r="N843" s="195"/>
      <c r="O843" s="221"/>
      <c r="P843" s="32"/>
      <c r="Q843" s="32"/>
      <c r="R843" s="32"/>
      <c r="S843" s="32"/>
      <c r="T843" s="32"/>
      <c r="U843" s="32"/>
      <c r="V843" s="32"/>
      <c r="W843" s="32"/>
      <c r="X843" s="32"/>
      <c r="Y843" s="32"/>
      <c r="Z843" s="32"/>
      <c r="AA843" s="32"/>
      <c r="AB843" s="32"/>
      <c r="AC843" s="32"/>
      <c r="AD843" s="32"/>
      <c r="AE843" s="32" t="s">
        <v>386</v>
      </c>
      <c r="AF843" s="32">
        <v>0</v>
      </c>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row>
    <row r="844" spans="1:60" outlineLevel="1" x14ac:dyDescent="0.2">
      <c r="A844" s="218"/>
      <c r="B844" s="177"/>
      <c r="C844" s="243" t="s">
        <v>943</v>
      </c>
      <c r="D844" s="236"/>
      <c r="E844" s="239">
        <v>87.32</v>
      </c>
      <c r="F844" s="194"/>
      <c r="G844" s="194"/>
      <c r="H844" s="194"/>
      <c r="I844" s="194"/>
      <c r="J844" s="194"/>
      <c r="K844" s="194"/>
      <c r="L844" s="194"/>
      <c r="M844" s="194"/>
      <c r="N844" s="195"/>
      <c r="O844" s="221"/>
      <c r="P844" s="32"/>
      <c r="Q844" s="32"/>
      <c r="R844" s="32"/>
      <c r="S844" s="32"/>
      <c r="T844" s="32"/>
      <c r="U844" s="32"/>
      <c r="V844" s="32"/>
      <c r="W844" s="32"/>
      <c r="X844" s="32"/>
      <c r="Y844" s="32"/>
      <c r="Z844" s="32"/>
      <c r="AA844" s="32"/>
      <c r="AB844" s="32"/>
      <c r="AC844" s="32"/>
      <c r="AD844" s="32"/>
      <c r="AE844" s="32" t="s">
        <v>386</v>
      </c>
      <c r="AF844" s="32">
        <v>0</v>
      </c>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row>
    <row r="845" spans="1:60" outlineLevel="1" x14ac:dyDescent="0.2">
      <c r="A845" s="218"/>
      <c r="B845" s="177"/>
      <c r="C845" s="243" t="s">
        <v>944</v>
      </c>
      <c r="D845" s="236"/>
      <c r="E845" s="239">
        <v>78.625</v>
      </c>
      <c r="F845" s="194"/>
      <c r="G845" s="194"/>
      <c r="H845" s="194"/>
      <c r="I845" s="194"/>
      <c r="J845" s="194"/>
      <c r="K845" s="194"/>
      <c r="L845" s="194"/>
      <c r="M845" s="194"/>
      <c r="N845" s="195"/>
      <c r="O845" s="221"/>
      <c r="P845" s="32"/>
      <c r="Q845" s="32"/>
      <c r="R845" s="32"/>
      <c r="S845" s="32"/>
      <c r="T845" s="32"/>
      <c r="U845" s="32"/>
      <c r="V845" s="32"/>
      <c r="W845" s="32"/>
      <c r="X845" s="32"/>
      <c r="Y845" s="32"/>
      <c r="Z845" s="32"/>
      <c r="AA845" s="32"/>
      <c r="AB845" s="32"/>
      <c r="AC845" s="32"/>
      <c r="AD845" s="32"/>
      <c r="AE845" s="32" t="s">
        <v>386</v>
      </c>
      <c r="AF845" s="32">
        <v>0</v>
      </c>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row>
    <row r="846" spans="1:60" outlineLevel="1" x14ac:dyDescent="0.2">
      <c r="A846" s="218"/>
      <c r="B846" s="177"/>
      <c r="C846" s="243" t="s">
        <v>945</v>
      </c>
      <c r="D846" s="236"/>
      <c r="E846" s="239">
        <v>127.28</v>
      </c>
      <c r="F846" s="194"/>
      <c r="G846" s="194"/>
      <c r="H846" s="194"/>
      <c r="I846" s="194"/>
      <c r="J846" s="194"/>
      <c r="K846" s="194"/>
      <c r="L846" s="194"/>
      <c r="M846" s="194"/>
      <c r="N846" s="195"/>
      <c r="O846" s="221"/>
      <c r="P846" s="32"/>
      <c r="Q846" s="32"/>
      <c r="R846" s="32"/>
      <c r="S846" s="32"/>
      <c r="T846" s="32"/>
      <c r="U846" s="32"/>
      <c r="V846" s="32"/>
      <c r="W846" s="32"/>
      <c r="X846" s="32"/>
      <c r="Y846" s="32"/>
      <c r="Z846" s="32"/>
      <c r="AA846" s="32"/>
      <c r="AB846" s="32"/>
      <c r="AC846" s="32"/>
      <c r="AD846" s="32"/>
      <c r="AE846" s="32" t="s">
        <v>386</v>
      </c>
      <c r="AF846" s="32">
        <v>0</v>
      </c>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row>
    <row r="847" spans="1:60" outlineLevel="1" x14ac:dyDescent="0.2">
      <c r="A847" s="218"/>
      <c r="B847" s="177"/>
      <c r="C847" s="243" t="s">
        <v>946</v>
      </c>
      <c r="D847" s="236"/>
      <c r="E847" s="239">
        <v>80.474999999999994</v>
      </c>
      <c r="F847" s="194"/>
      <c r="G847" s="194"/>
      <c r="H847" s="194"/>
      <c r="I847" s="194"/>
      <c r="J847" s="194"/>
      <c r="K847" s="194"/>
      <c r="L847" s="194"/>
      <c r="M847" s="194"/>
      <c r="N847" s="195"/>
      <c r="O847" s="221"/>
      <c r="P847" s="32"/>
      <c r="Q847" s="32"/>
      <c r="R847" s="32"/>
      <c r="S847" s="32"/>
      <c r="T847" s="32"/>
      <c r="U847" s="32"/>
      <c r="V847" s="32"/>
      <c r="W847" s="32"/>
      <c r="X847" s="32"/>
      <c r="Y847" s="32"/>
      <c r="Z847" s="32"/>
      <c r="AA847" s="32"/>
      <c r="AB847" s="32"/>
      <c r="AC847" s="32"/>
      <c r="AD847" s="32"/>
      <c r="AE847" s="32" t="s">
        <v>386</v>
      </c>
      <c r="AF847" s="32">
        <v>0</v>
      </c>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row>
    <row r="848" spans="1:60" outlineLevel="1" x14ac:dyDescent="0.2">
      <c r="A848" s="218"/>
      <c r="B848" s="177"/>
      <c r="C848" s="243" t="s">
        <v>947</v>
      </c>
      <c r="D848" s="236"/>
      <c r="E848" s="239">
        <v>1.68188</v>
      </c>
      <c r="F848" s="194"/>
      <c r="G848" s="194"/>
      <c r="H848" s="194"/>
      <c r="I848" s="194"/>
      <c r="J848" s="194"/>
      <c r="K848" s="194"/>
      <c r="L848" s="194"/>
      <c r="M848" s="194"/>
      <c r="N848" s="195"/>
      <c r="O848" s="221"/>
      <c r="P848" s="32"/>
      <c r="Q848" s="32"/>
      <c r="R848" s="32"/>
      <c r="S848" s="32"/>
      <c r="T848" s="32"/>
      <c r="U848" s="32"/>
      <c r="V848" s="32"/>
      <c r="W848" s="32"/>
      <c r="X848" s="32"/>
      <c r="Y848" s="32"/>
      <c r="Z848" s="32"/>
      <c r="AA848" s="32"/>
      <c r="AB848" s="32"/>
      <c r="AC848" s="32"/>
      <c r="AD848" s="32"/>
      <c r="AE848" s="32" t="s">
        <v>386</v>
      </c>
      <c r="AF848" s="32">
        <v>0</v>
      </c>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row>
    <row r="849" spans="1:60" outlineLevel="1" x14ac:dyDescent="0.2">
      <c r="A849" s="218"/>
      <c r="B849" s="177"/>
      <c r="C849" s="243" t="s">
        <v>948</v>
      </c>
      <c r="D849" s="236"/>
      <c r="E849" s="239">
        <v>85.507000000000005</v>
      </c>
      <c r="F849" s="194"/>
      <c r="G849" s="194"/>
      <c r="H849" s="194"/>
      <c r="I849" s="194"/>
      <c r="J849" s="194"/>
      <c r="K849" s="194"/>
      <c r="L849" s="194"/>
      <c r="M849" s="194"/>
      <c r="N849" s="195"/>
      <c r="O849" s="221"/>
      <c r="P849" s="32"/>
      <c r="Q849" s="32"/>
      <c r="R849" s="32"/>
      <c r="S849" s="32"/>
      <c r="T849" s="32"/>
      <c r="U849" s="32"/>
      <c r="V849" s="32"/>
      <c r="W849" s="32"/>
      <c r="X849" s="32"/>
      <c r="Y849" s="32"/>
      <c r="Z849" s="32"/>
      <c r="AA849" s="32"/>
      <c r="AB849" s="32"/>
      <c r="AC849" s="32"/>
      <c r="AD849" s="32"/>
      <c r="AE849" s="32" t="s">
        <v>386</v>
      </c>
      <c r="AF849" s="32">
        <v>0</v>
      </c>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row>
    <row r="850" spans="1:60" outlineLevel="1" x14ac:dyDescent="0.2">
      <c r="A850" s="218"/>
      <c r="B850" s="177"/>
      <c r="C850" s="243" t="s">
        <v>949</v>
      </c>
      <c r="D850" s="236"/>
      <c r="E850" s="239">
        <v>94.313000000000002</v>
      </c>
      <c r="F850" s="194"/>
      <c r="G850" s="194"/>
      <c r="H850" s="194"/>
      <c r="I850" s="194"/>
      <c r="J850" s="194"/>
      <c r="K850" s="194"/>
      <c r="L850" s="194"/>
      <c r="M850" s="194"/>
      <c r="N850" s="195"/>
      <c r="O850" s="221"/>
      <c r="P850" s="32"/>
      <c r="Q850" s="32"/>
      <c r="R850" s="32"/>
      <c r="S850" s="32"/>
      <c r="T850" s="32"/>
      <c r="U850" s="32"/>
      <c r="V850" s="32"/>
      <c r="W850" s="32"/>
      <c r="X850" s="32"/>
      <c r="Y850" s="32"/>
      <c r="Z850" s="32"/>
      <c r="AA850" s="32"/>
      <c r="AB850" s="32"/>
      <c r="AC850" s="32"/>
      <c r="AD850" s="32"/>
      <c r="AE850" s="32" t="s">
        <v>386</v>
      </c>
      <c r="AF850" s="32">
        <v>0</v>
      </c>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row>
    <row r="851" spans="1:60" outlineLevel="1" x14ac:dyDescent="0.2">
      <c r="A851" s="218"/>
      <c r="B851" s="177"/>
      <c r="C851" s="243" t="s">
        <v>950</v>
      </c>
      <c r="D851" s="236"/>
      <c r="E851" s="239">
        <v>80.474999999999994</v>
      </c>
      <c r="F851" s="194"/>
      <c r="G851" s="194"/>
      <c r="H851" s="194"/>
      <c r="I851" s="194"/>
      <c r="J851" s="194"/>
      <c r="K851" s="194"/>
      <c r="L851" s="194"/>
      <c r="M851" s="194"/>
      <c r="N851" s="195"/>
      <c r="O851" s="221"/>
      <c r="P851" s="32"/>
      <c r="Q851" s="32"/>
      <c r="R851" s="32"/>
      <c r="S851" s="32"/>
      <c r="T851" s="32"/>
      <c r="U851" s="32"/>
      <c r="V851" s="32"/>
      <c r="W851" s="32"/>
      <c r="X851" s="32"/>
      <c r="Y851" s="32"/>
      <c r="Z851" s="32"/>
      <c r="AA851" s="32"/>
      <c r="AB851" s="32"/>
      <c r="AC851" s="32"/>
      <c r="AD851" s="32"/>
      <c r="AE851" s="32" t="s">
        <v>386</v>
      </c>
      <c r="AF851" s="32">
        <v>0</v>
      </c>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row>
    <row r="852" spans="1:60" outlineLevel="1" x14ac:dyDescent="0.2">
      <c r="A852" s="218"/>
      <c r="B852" s="177"/>
      <c r="C852" s="243" t="s">
        <v>951</v>
      </c>
      <c r="D852" s="236"/>
      <c r="E852" s="239">
        <v>32.375</v>
      </c>
      <c r="F852" s="194"/>
      <c r="G852" s="194"/>
      <c r="H852" s="194"/>
      <c r="I852" s="194"/>
      <c r="J852" s="194"/>
      <c r="K852" s="194"/>
      <c r="L852" s="194"/>
      <c r="M852" s="194"/>
      <c r="N852" s="195"/>
      <c r="O852" s="221"/>
      <c r="P852" s="32"/>
      <c r="Q852" s="32"/>
      <c r="R852" s="32"/>
      <c r="S852" s="32"/>
      <c r="T852" s="32"/>
      <c r="U852" s="32"/>
      <c r="V852" s="32"/>
      <c r="W852" s="32"/>
      <c r="X852" s="32"/>
      <c r="Y852" s="32"/>
      <c r="Z852" s="32"/>
      <c r="AA852" s="32"/>
      <c r="AB852" s="32"/>
      <c r="AC852" s="32"/>
      <c r="AD852" s="32"/>
      <c r="AE852" s="32" t="s">
        <v>386</v>
      </c>
      <c r="AF852" s="32">
        <v>0</v>
      </c>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row>
    <row r="853" spans="1:60" outlineLevel="1" x14ac:dyDescent="0.2">
      <c r="A853" s="218"/>
      <c r="B853" s="177"/>
      <c r="C853" s="243" t="s">
        <v>952</v>
      </c>
      <c r="D853" s="236"/>
      <c r="E853" s="239">
        <v>42.55</v>
      </c>
      <c r="F853" s="194"/>
      <c r="G853" s="194"/>
      <c r="H853" s="194"/>
      <c r="I853" s="194"/>
      <c r="J853" s="194"/>
      <c r="K853" s="194"/>
      <c r="L853" s="194"/>
      <c r="M853" s="194"/>
      <c r="N853" s="195"/>
      <c r="O853" s="221"/>
      <c r="P853" s="32"/>
      <c r="Q853" s="32"/>
      <c r="R853" s="32"/>
      <c r="S853" s="32"/>
      <c r="T853" s="32"/>
      <c r="U853" s="32"/>
      <c r="V853" s="32"/>
      <c r="W853" s="32"/>
      <c r="X853" s="32"/>
      <c r="Y853" s="32"/>
      <c r="Z853" s="32"/>
      <c r="AA853" s="32"/>
      <c r="AB853" s="32"/>
      <c r="AC853" s="32"/>
      <c r="AD853" s="32"/>
      <c r="AE853" s="32" t="s">
        <v>386</v>
      </c>
      <c r="AF853" s="32">
        <v>0</v>
      </c>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row>
    <row r="854" spans="1:60" outlineLevel="1" x14ac:dyDescent="0.2">
      <c r="A854" s="218"/>
      <c r="B854" s="177"/>
      <c r="C854" s="243" t="s">
        <v>953</v>
      </c>
      <c r="D854" s="236"/>
      <c r="E854" s="239">
        <v>24.05</v>
      </c>
      <c r="F854" s="194"/>
      <c r="G854" s="194"/>
      <c r="H854" s="194"/>
      <c r="I854" s="194"/>
      <c r="J854" s="194"/>
      <c r="K854" s="194"/>
      <c r="L854" s="194"/>
      <c r="M854" s="194"/>
      <c r="N854" s="195"/>
      <c r="O854" s="221"/>
      <c r="P854" s="32"/>
      <c r="Q854" s="32"/>
      <c r="R854" s="32"/>
      <c r="S854" s="32"/>
      <c r="T854" s="32"/>
      <c r="U854" s="32"/>
      <c r="V854" s="32"/>
      <c r="W854" s="32"/>
      <c r="X854" s="32"/>
      <c r="Y854" s="32"/>
      <c r="Z854" s="32"/>
      <c r="AA854" s="32"/>
      <c r="AB854" s="32"/>
      <c r="AC854" s="32"/>
      <c r="AD854" s="32"/>
      <c r="AE854" s="32" t="s">
        <v>386</v>
      </c>
      <c r="AF854" s="32">
        <v>0</v>
      </c>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row>
    <row r="855" spans="1:60" outlineLevel="1" x14ac:dyDescent="0.2">
      <c r="A855" s="218"/>
      <c r="B855" s="177"/>
      <c r="C855" s="243" t="s">
        <v>1374</v>
      </c>
      <c r="D855" s="236"/>
      <c r="E855" s="239">
        <v>-102.23</v>
      </c>
      <c r="F855" s="194"/>
      <c r="G855" s="194"/>
      <c r="H855" s="194"/>
      <c r="I855" s="194"/>
      <c r="J855" s="194"/>
      <c r="K855" s="194"/>
      <c r="L855" s="194"/>
      <c r="M855" s="194"/>
      <c r="N855" s="195"/>
      <c r="O855" s="221"/>
      <c r="P855" s="32"/>
      <c r="Q855" s="32"/>
      <c r="R855" s="32"/>
      <c r="S855" s="32"/>
      <c r="T855" s="32"/>
      <c r="U855" s="32"/>
      <c r="V855" s="32"/>
      <c r="W855" s="32"/>
      <c r="X855" s="32"/>
      <c r="Y855" s="32"/>
      <c r="Z855" s="32"/>
      <c r="AA855" s="32"/>
      <c r="AB855" s="32"/>
      <c r="AC855" s="32"/>
      <c r="AD855" s="32"/>
      <c r="AE855" s="32" t="s">
        <v>386</v>
      </c>
      <c r="AF855" s="32">
        <v>0</v>
      </c>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row>
    <row r="856" spans="1:60" outlineLevel="1" x14ac:dyDescent="0.2">
      <c r="A856" s="218"/>
      <c r="B856" s="177"/>
      <c r="C856" s="243" t="s">
        <v>1375</v>
      </c>
      <c r="D856" s="236"/>
      <c r="E856" s="239">
        <v>-54.413800000000002</v>
      </c>
      <c r="F856" s="194"/>
      <c r="G856" s="194"/>
      <c r="H856" s="194"/>
      <c r="I856" s="194"/>
      <c r="J856" s="194"/>
      <c r="K856" s="194"/>
      <c r="L856" s="194"/>
      <c r="M856" s="194"/>
      <c r="N856" s="195"/>
      <c r="O856" s="221"/>
      <c r="P856" s="32"/>
      <c r="Q856" s="32"/>
      <c r="R856" s="32"/>
      <c r="S856" s="32"/>
      <c r="T856" s="32"/>
      <c r="U856" s="32"/>
      <c r="V856" s="32"/>
      <c r="W856" s="32"/>
      <c r="X856" s="32"/>
      <c r="Y856" s="32"/>
      <c r="Z856" s="32"/>
      <c r="AA856" s="32"/>
      <c r="AB856" s="32"/>
      <c r="AC856" s="32"/>
      <c r="AD856" s="32"/>
      <c r="AE856" s="32" t="s">
        <v>386</v>
      </c>
      <c r="AF856" s="32">
        <v>0</v>
      </c>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row>
    <row r="857" spans="1:60" outlineLevel="1" x14ac:dyDescent="0.2">
      <c r="A857" s="218"/>
      <c r="B857" s="177"/>
      <c r="C857" s="243" t="s">
        <v>1376</v>
      </c>
      <c r="D857" s="236"/>
      <c r="E857" s="239">
        <v>16</v>
      </c>
      <c r="F857" s="194"/>
      <c r="G857" s="194"/>
      <c r="H857" s="194"/>
      <c r="I857" s="194"/>
      <c r="J857" s="194"/>
      <c r="K857" s="194"/>
      <c r="L857" s="194"/>
      <c r="M857" s="194"/>
      <c r="N857" s="195"/>
      <c r="O857" s="221"/>
      <c r="P857" s="32"/>
      <c r="Q857" s="32"/>
      <c r="R857" s="32"/>
      <c r="S857" s="32"/>
      <c r="T857" s="32"/>
      <c r="U857" s="32"/>
      <c r="V857" s="32"/>
      <c r="W857" s="32"/>
      <c r="X857" s="32"/>
      <c r="Y857" s="32"/>
      <c r="Z857" s="32"/>
      <c r="AA857" s="32"/>
      <c r="AB857" s="32"/>
      <c r="AC857" s="32"/>
      <c r="AD857" s="32"/>
      <c r="AE857" s="32" t="s">
        <v>386</v>
      </c>
      <c r="AF857" s="32">
        <v>0</v>
      </c>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row>
    <row r="858" spans="1:60" outlineLevel="1" x14ac:dyDescent="0.2">
      <c r="A858" s="218"/>
      <c r="B858" s="177"/>
      <c r="C858" s="243" t="s">
        <v>1377</v>
      </c>
      <c r="D858" s="236"/>
      <c r="E858" s="239">
        <v>14.737500000000001</v>
      </c>
      <c r="F858" s="194"/>
      <c r="G858" s="194"/>
      <c r="H858" s="194"/>
      <c r="I858" s="194"/>
      <c r="J858" s="194"/>
      <c r="K858" s="194"/>
      <c r="L858" s="194"/>
      <c r="M858" s="194"/>
      <c r="N858" s="195"/>
      <c r="O858" s="221"/>
      <c r="P858" s="32"/>
      <c r="Q858" s="32"/>
      <c r="R858" s="32"/>
      <c r="S858" s="32"/>
      <c r="T858" s="32"/>
      <c r="U858" s="32"/>
      <c r="V858" s="32"/>
      <c r="W858" s="32"/>
      <c r="X858" s="32"/>
      <c r="Y858" s="32"/>
      <c r="Z858" s="32"/>
      <c r="AA858" s="32"/>
      <c r="AB858" s="32"/>
      <c r="AC858" s="32"/>
      <c r="AD858" s="32"/>
      <c r="AE858" s="32" t="s">
        <v>386</v>
      </c>
      <c r="AF858" s="32">
        <v>0</v>
      </c>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row>
    <row r="859" spans="1:60" outlineLevel="1" x14ac:dyDescent="0.2">
      <c r="A859" s="218"/>
      <c r="B859" s="177"/>
      <c r="C859" s="243" t="s">
        <v>1378</v>
      </c>
      <c r="D859" s="236"/>
      <c r="E859" s="239">
        <v>1.29375</v>
      </c>
      <c r="F859" s="194"/>
      <c r="G859" s="194"/>
      <c r="H859" s="194"/>
      <c r="I859" s="194"/>
      <c r="J859" s="194"/>
      <c r="K859" s="194"/>
      <c r="L859" s="194"/>
      <c r="M859" s="194"/>
      <c r="N859" s="195"/>
      <c r="O859" s="221"/>
      <c r="P859" s="32"/>
      <c r="Q859" s="32"/>
      <c r="R859" s="32"/>
      <c r="S859" s="32"/>
      <c r="T859" s="32"/>
      <c r="U859" s="32"/>
      <c r="V859" s="32"/>
      <c r="W859" s="32"/>
      <c r="X859" s="32"/>
      <c r="Y859" s="32"/>
      <c r="Z859" s="32"/>
      <c r="AA859" s="32"/>
      <c r="AB859" s="32"/>
      <c r="AC859" s="32"/>
      <c r="AD859" s="32"/>
      <c r="AE859" s="32" t="s">
        <v>386</v>
      </c>
      <c r="AF859" s="32">
        <v>0</v>
      </c>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row>
    <row r="860" spans="1:60" outlineLevel="1" x14ac:dyDescent="0.2">
      <c r="A860" s="218"/>
      <c r="B860" s="177"/>
      <c r="C860" s="293"/>
      <c r="D860" s="294"/>
      <c r="E860" s="295"/>
      <c r="F860" s="296"/>
      <c r="G860" s="297"/>
      <c r="H860" s="194"/>
      <c r="I860" s="194"/>
      <c r="J860" s="194"/>
      <c r="K860" s="194"/>
      <c r="L860" s="194"/>
      <c r="M860" s="194"/>
      <c r="N860" s="195"/>
      <c r="O860" s="221"/>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row>
    <row r="861" spans="1:60" outlineLevel="1" x14ac:dyDescent="0.2">
      <c r="A861" s="218"/>
      <c r="B861" s="312" t="s">
        <v>1379</v>
      </c>
      <c r="C861" s="313"/>
      <c r="D861" s="314"/>
      <c r="E861" s="315"/>
      <c r="F861" s="316"/>
      <c r="G861" s="317"/>
      <c r="H861" s="194"/>
      <c r="I861" s="194"/>
      <c r="J861" s="194"/>
      <c r="K861" s="194"/>
      <c r="L861" s="194"/>
      <c r="M861" s="194"/>
      <c r="N861" s="195"/>
      <c r="O861" s="221"/>
      <c r="P861" s="32"/>
      <c r="Q861" s="32"/>
      <c r="R861" s="32"/>
      <c r="S861" s="32"/>
      <c r="T861" s="32"/>
      <c r="U861" s="32"/>
      <c r="V861" s="32"/>
      <c r="W861" s="32"/>
      <c r="X861" s="32"/>
      <c r="Y861" s="32"/>
      <c r="Z861" s="32"/>
      <c r="AA861" s="32"/>
      <c r="AB861" s="32"/>
      <c r="AC861" s="32">
        <v>0</v>
      </c>
      <c r="AD861" s="32"/>
      <c r="AE861" s="32" t="s">
        <v>377</v>
      </c>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row>
    <row r="862" spans="1:60" outlineLevel="1" x14ac:dyDescent="0.2">
      <c r="A862" s="217">
        <v>136</v>
      </c>
      <c r="B862" s="176" t="s">
        <v>1380</v>
      </c>
      <c r="C862" s="202" t="s">
        <v>1381</v>
      </c>
      <c r="D862" s="181" t="s">
        <v>610</v>
      </c>
      <c r="E862" s="186">
        <v>731.95432000000005</v>
      </c>
      <c r="F862" s="193"/>
      <c r="G862" s="194">
        <f>ROUND(E862*F862,2)</f>
        <v>0</v>
      </c>
      <c r="H862" s="194">
        <v>21</v>
      </c>
      <c r="I862" s="194">
        <f>G862*(1+H862/100)</f>
        <v>0</v>
      </c>
      <c r="J862" s="194">
        <v>1.4999999999999999E-4</v>
      </c>
      <c r="K862" s="194">
        <f>ROUND(E862*J862,2)</f>
        <v>0.11</v>
      </c>
      <c r="L862" s="194">
        <v>0</v>
      </c>
      <c r="M862" s="194">
        <f>ROUND(E862*L862,2)</f>
        <v>0</v>
      </c>
      <c r="N862" s="195" t="s">
        <v>1373</v>
      </c>
      <c r="O862" s="221" t="s">
        <v>281</v>
      </c>
      <c r="P862" s="32"/>
      <c r="Q862" s="32"/>
      <c r="R862" s="32"/>
      <c r="S862" s="32"/>
      <c r="T862" s="32"/>
      <c r="U862" s="32"/>
      <c r="V862" s="32"/>
      <c r="W862" s="32"/>
      <c r="X862" s="32"/>
      <c r="Y862" s="32"/>
      <c r="Z862" s="32"/>
      <c r="AA862" s="32"/>
      <c r="AB862" s="32"/>
      <c r="AC862" s="32"/>
      <c r="AD862" s="32"/>
      <c r="AE862" s="32" t="s">
        <v>786</v>
      </c>
      <c r="AF862" s="32"/>
      <c r="AG862" s="32"/>
      <c r="AH862" s="32"/>
      <c r="AI862" s="32"/>
      <c r="AJ862" s="32"/>
      <c r="AK862" s="32"/>
      <c r="AL862" s="32"/>
      <c r="AM862" s="32">
        <v>21</v>
      </c>
      <c r="AN862" s="32"/>
      <c r="AO862" s="32"/>
      <c r="AP862" s="32"/>
      <c r="AQ862" s="32"/>
      <c r="AR862" s="32"/>
      <c r="AS862" s="32"/>
      <c r="AT862" s="32"/>
      <c r="AU862" s="32"/>
      <c r="AV862" s="32"/>
      <c r="AW862" s="32"/>
      <c r="AX862" s="32"/>
      <c r="AY862" s="32"/>
      <c r="AZ862" s="32"/>
      <c r="BA862" s="32"/>
      <c r="BB862" s="32"/>
      <c r="BC862" s="32"/>
      <c r="BD862" s="32"/>
      <c r="BE862" s="32"/>
      <c r="BF862" s="32"/>
      <c r="BG862" s="32"/>
      <c r="BH862" s="32"/>
    </row>
    <row r="863" spans="1:60" outlineLevel="1" x14ac:dyDescent="0.2">
      <c r="A863" s="218"/>
      <c r="B863" s="177"/>
      <c r="C863" s="243" t="s">
        <v>942</v>
      </c>
      <c r="D863" s="236"/>
      <c r="E863" s="239">
        <v>121.91500000000001</v>
      </c>
      <c r="F863" s="194"/>
      <c r="G863" s="194"/>
      <c r="H863" s="194"/>
      <c r="I863" s="194"/>
      <c r="J863" s="194"/>
      <c r="K863" s="194"/>
      <c r="L863" s="194"/>
      <c r="M863" s="194"/>
      <c r="N863" s="195"/>
      <c r="O863" s="221"/>
      <c r="P863" s="32"/>
      <c r="Q863" s="32"/>
      <c r="R863" s="32"/>
      <c r="S863" s="32"/>
      <c r="T863" s="32"/>
      <c r="U863" s="32"/>
      <c r="V863" s="32"/>
      <c r="W863" s="32"/>
      <c r="X863" s="32"/>
      <c r="Y863" s="32"/>
      <c r="Z863" s="32"/>
      <c r="AA863" s="32"/>
      <c r="AB863" s="32"/>
      <c r="AC863" s="32"/>
      <c r="AD863" s="32"/>
      <c r="AE863" s="32" t="s">
        <v>386</v>
      </c>
      <c r="AF863" s="32">
        <v>0</v>
      </c>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row>
    <row r="864" spans="1:60" outlineLevel="1" x14ac:dyDescent="0.2">
      <c r="A864" s="218"/>
      <c r="B864" s="177"/>
      <c r="C864" s="243" t="s">
        <v>943</v>
      </c>
      <c r="D864" s="236"/>
      <c r="E864" s="239">
        <v>87.32</v>
      </c>
      <c r="F864" s="194"/>
      <c r="G864" s="194"/>
      <c r="H864" s="194"/>
      <c r="I864" s="194"/>
      <c r="J864" s="194"/>
      <c r="K864" s="194"/>
      <c r="L864" s="194"/>
      <c r="M864" s="194"/>
      <c r="N864" s="195"/>
      <c r="O864" s="221"/>
      <c r="P864" s="32"/>
      <c r="Q864" s="32"/>
      <c r="R864" s="32"/>
      <c r="S864" s="32"/>
      <c r="T864" s="32"/>
      <c r="U864" s="32"/>
      <c r="V864" s="32"/>
      <c r="W864" s="32"/>
      <c r="X864" s="32"/>
      <c r="Y864" s="32"/>
      <c r="Z864" s="32"/>
      <c r="AA864" s="32"/>
      <c r="AB864" s="32"/>
      <c r="AC864" s="32"/>
      <c r="AD864" s="32"/>
      <c r="AE864" s="32" t="s">
        <v>386</v>
      </c>
      <c r="AF864" s="32">
        <v>0</v>
      </c>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row>
    <row r="865" spans="1:60" outlineLevel="1" x14ac:dyDescent="0.2">
      <c r="A865" s="218"/>
      <c r="B865" s="177"/>
      <c r="C865" s="243" t="s">
        <v>944</v>
      </c>
      <c r="D865" s="236"/>
      <c r="E865" s="239">
        <v>78.625</v>
      </c>
      <c r="F865" s="194"/>
      <c r="G865" s="194"/>
      <c r="H865" s="194"/>
      <c r="I865" s="194"/>
      <c r="J865" s="194"/>
      <c r="K865" s="194"/>
      <c r="L865" s="194"/>
      <c r="M865" s="194"/>
      <c r="N865" s="195"/>
      <c r="O865" s="221"/>
      <c r="P865" s="32"/>
      <c r="Q865" s="32"/>
      <c r="R865" s="32"/>
      <c r="S865" s="32"/>
      <c r="T865" s="32"/>
      <c r="U865" s="32"/>
      <c r="V865" s="32"/>
      <c r="W865" s="32"/>
      <c r="X865" s="32"/>
      <c r="Y865" s="32"/>
      <c r="Z865" s="32"/>
      <c r="AA865" s="32"/>
      <c r="AB865" s="32"/>
      <c r="AC865" s="32"/>
      <c r="AD865" s="32"/>
      <c r="AE865" s="32" t="s">
        <v>386</v>
      </c>
      <c r="AF865" s="32">
        <v>0</v>
      </c>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row>
    <row r="866" spans="1:60" outlineLevel="1" x14ac:dyDescent="0.2">
      <c r="A866" s="218"/>
      <c r="B866" s="177"/>
      <c r="C866" s="243" t="s">
        <v>945</v>
      </c>
      <c r="D866" s="236"/>
      <c r="E866" s="239">
        <v>127.28</v>
      </c>
      <c r="F866" s="194"/>
      <c r="G866" s="194"/>
      <c r="H866" s="194"/>
      <c r="I866" s="194"/>
      <c r="J866" s="194"/>
      <c r="K866" s="194"/>
      <c r="L866" s="194"/>
      <c r="M866" s="194"/>
      <c r="N866" s="195"/>
      <c r="O866" s="221"/>
      <c r="P866" s="32"/>
      <c r="Q866" s="32"/>
      <c r="R866" s="32"/>
      <c r="S866" s="32"/>
      <c r="T866" s="32"/>
      <c r="U866" s="32"/>
      <c r="V866" s="32"/>
      <c r="W866" s="32"/>
      <c r="X866" s="32"/>
      <c r="Y866" s="32"/>
      <c r="Z866" s="32"/>
      <c r="AA866" s="32"/>
      <c r="AB866" s="32"/>
      <c r="AC866" s="32"/>
      <c r="AD866" s="32"/>
      <c r="AE866" s="32" t="s">
        <v>386</v>
      </c>
      <c r="AF866" s="32">
        <v>0</v>
      </c>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row>
    <row r="867" spans="1:60" outlineLevel="1" x14ac:dyDescent="0.2">
      <c r="A867" s="218"/>
      <c r="B867" s="177"/>
      <c r="C867" s="243" t="s">
        <v>946</v>
      </c>
      <c r="D867" s="236"/>
      <c r="E867" s="239">
        <v>80.474999999999994</v>
      </c>
      <c r="F867" s="194"/>
      <c r="G867" s="194"/>
      <c r="H867" s="194"/>
      <c r="I867" s="194"/>
      <c r="J867" s="194"/>
      <c r="K867" s="194"/>
      <c r="L867" s="194"/>
      <c r="M867" s="194"/>
      <c r="N867" s="195"/>
      <c r="O867" s="221"/>
      <c r="P867" s="32"/>
      <c r="Q867" s="32"/>
      <c r="R867" s="32"/>
      <c r="S867" s="32"/>
      <c r="T867" s="32"/>
      <c r="U867" s="32"/>
      <c r="V867" s="32"/>
      <c r="W867" s="32"/>
      <c r="X867" s="32"/>
      <c r="Y867" s="32"/>
      <c r="Z867" s="32"/>
      <c r="AA867" s="32"/>
      <c r="AB867" s="32"/>
      <c r="AC867" s="32"/>
      <c r="AD867" s="32"/>
      <c r="AE867" s="32" t="s">
        <v>386</v>
      </c>
      <c r="AF867" s="32">
        <v>0</v>
      </c>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row>
    <row r="868" spans="1:60" outlineLevel="1" x14ac:dyDescent="0.2">
      <c r="A868" s="218"/>
      <c r="B868" s="177"/>
      <c r="C868" s="243" t="s">
        <v>947</v>
      </c>
      <c r="D868" s="236"/>
      <c r="E868" s="239">
        <v>1.68188</v>
      </c>
      <c r="F868" s="194"/>
      <c r="G868" s="194"/>
      <c r="H868" s="194"/>
      <c r="I868" s="194"/>
      <c r="J868" s="194"/>
      <c r="K868" s="194"/>
      <c r="L868" s="194"/>
      <c r="M868" s="194"/>
      <c r="N868" s="195"/>
      <c r="O868" s="221"/>
      <c r="P868" s="32"/>
      <c r="Q868" s="32"/>
      <c r="R868" s="32"/>
      <c r="S868" s="32"/>
      <c r="T868" s="32"/>
      <c r="U868" s="32"/>
      <c r="V868" s="32"/>
      <c r="W868" s="32"/>
      <c r="X868" s="32"/>
      <c r="Y868" s="32"/>
      <c r="Z868" s="32"/>
      <c r="AA868" s="32"/>
      <c r="AB868" s="32"/>
      <c r="AC868" s="32"/>
      <c r="AD868" s="32"/>
      <c r="AE868" s="32" t="s">
        <v>386</v>
      </c>
      <c r="AF868" s="32">
        <v>0</v>
      </c>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row>
    <row r="869" spans="1:60" outlineLevel="1" x14ac:dyDescent="0.2">
      <c r="A869" s="218"/>
      <c r="B869" s="177"/>
      <c r="C869" s="243" t="s">
        <v>948</v>
      </c>
      <c r="D869" s="236"/>
      <c r="E869" s="239">
        <v>85.507000000000005</v>
      </c>
      <c r="F869" s="194"/>
      <c r="G869" s="194"/>
      <c r="H869" s="194"/>
      <c r="I869" s="194"/>
      <c r="J869" s="194"/>
      <c r="K869" s="194"/>
      <c r="L869" s="194"/>
      <c r="M869" s="194"/>
      <c r="N869" s="195"/>
      <c r="O869" s="221"/>
      <c r="P869" s="32"/>
      <c r="Q869" s="32"/>
      <c r="R869" s="32"/>
      <c r="S869" s="32"/>
      <c r="T869" s="32"/>
      <c r="U869" s="32"/>
      <c r="V869" s="32"/>
      <c r="W869" s="32"/>
      <c r="X869" s="32"/>
      <c r="Y869" s="32"/>
      <c r="Z869" s="32"/>
      <c r="AA869" s="32"/>
      <c r="AB869" s="32"/>
      <c r="AC869" s="32"/>
      <c r="AD869" s="32"/>
      <c r="AE869" s="32" t="s">
        <v>386</v>
      </c>
      <c r="AF869" s="32">
        <v>0</v>
      </c>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row>
    <row r="870" spans="1:60" outlineLevel="1" x14ac:dyDescent="0.2">
      <c r="A870" s="218"/>
      <c r="B870" s="177"/>
      <c r="C870" s="243" t="s">
        <v>949</v>
      </c>
      <c r="D870" s="236"/>
      <c r="E870" s="239">
        <v>94.313000000000002</v>
      </c>
      <c r="F870" s="194"/>
      <c r="G870" s="194"/>
      <c r="H870" s="194"/>
      <c r="I870" s="194"/>
      <c r="J870" s="194"/>
      <c r="K870" s="194"/>
      <c r="L870" s="194"/>
      <c r="M870" s="194"/>
      <c r="N870" s="195"/>
      <c r="O870" s="221"/>
      <c r="P870" s="32"/>
      <c r="Q870" s="32"/>
      <c r="R870" s="32"/>
      <c r="S870" s="32"/>
      <c r="T870" s="32"/>
      <c r="U870" s="32"/>
      <c r="V870" s="32"/>
      <c r="W870" s="32"/>
      <c r="X870" s="32"/>
      <c r="Y870" s="32"/>
      <c r="Z870" s="32"/>
      <c r="AA870" s="32"/>
      <c r="AB870" s="32"/>
      <c r="AC870" s="32"/>
      <c r="AD870" s="32"/>
      <c r="AE870" s="32" t="s">
        <v>386</v>
      </c>
      <c r="AF870" s="32">
        <v>0</v>
      </c>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row>
    <row r="871" spans="1:60" outlineLevel="1" x14ac:dyDescent="0.2">
      <c r="A871" s="218"/>
      <c r="B871" s="177"/>
      <c r="C871" s="243" t="s">
        <v>950</v>
      </c>
      <c r="D871" s="236"/>
      <c r="E871" s="239">
        <v>80.474999999999994</v>
      </c>
      <c r="F871" s="194"/>
      <c r="G871" s="194"/>
      <c r="H871" s="194"/>
      <c r="I871" s="194"/>
      <c r="J871" s="194"/>
      <c r="K871" s="194"/>
      <c r="L871" s="194"/>
      <c r="M871" s="194"/>
      <c r="N871" s="195"/>
      <c r="O871" s="221"/>
      <c r="P871" s="32"/>
      <c r="Q871" s="32"/>
      <c r="R871" s="32"/>
      <c r="S871" s="32"/>
      <c r="T871" s="32"/>
      <c r="U871" s="32"/>
      <c r="V871" s="32"/>
      <c r="W871" s="32"/>
      <c r="X871" s="32"/>
      <c r="Y871" s="32"/>
      <c r="Z871" s="32"/>
      <c r="AA871" s="32"/>
      <c r="AB871" s="32"/>
      <c r="AC871" s="32"/>
      <c r="AD871" s="32"/>
      <c r="AE871" s="32" t="s">
        <v>386</v>
      </c>
      <c r="AF871" s="32">
        <v>0</v>
      </c>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row>
    <row r="872" spans="1:60" outlineLevel="1" x14ac:dyDescent="0.2">
      <c r="A872" s="218"/>
      <c r="B872" s="177"/>
      <c r="C872" s="243" t="s">
        <v>951</v>
      </c>
      <c r="D872" s="236"/>
      <c r="E872" s="239">
        <v>32.375</v>
      </c>
      <c r="F872" s="194"/>
      <c r="G872" s="194"/>
      <c r="H872" s="194"/>
      <c r="I872" s="194"/>
      <c r="J872" s="194"/>
      <c r="K872" s="194"/>
      <c r="L872" s="194"/>
      <c r="M872" s="194"/>
      <c r="N872" s="195"/>
      <c r="O872" s="221"/>
      <c r="P872" s="32"/>
      <c r="Q872" s="32"/>
      <c r="R872" s="32"/>
      <c r="S872" s="32"/>
      <c r="T872" s="32"/>
      <c r="U872" s="32"/>
      <c r="V872" s="32"/>
      <c r="W872" s="32"/>
      <c r="X872" s="32"/>
      <c r="Y872" s="32"/>
      <c r="Z872" s="32"/>
      <c r="AA872" s="32"/>
      <c r="AB872" s="32"/>
      <c r="AC872" s="32"/>
      <c r="AD872" s="32"/>
      <c r="AE872" s="32" t="s">
        <v>386</v>
      </c>
      <c r="AF872" s="32">
        <v>0</v>
      </c>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row>
    <row r="873" spans="1:60" outlineLevel="1" x14ac:dyDescent="0.2">
      <c r="A873" s="218"/>
      <c r="B873" s="177"/>
      <c r="C873" s="243" t="s">
        <v>952</v>
      </c>
      <c r="D873" s="236"/>
      <c r="E873" s="239">
        <v>42.55</v>
      </c>
      <c r="F873" s="194"/>
      <c r="G873" s="194"/>
      <c r="H873" s="194"/>
      <c r="I873" s="194"/>
      <c r="J873" s="194"/>
      <c r="K873" s="194"/>
      <c r="L873" s="194"/>
      <c r="M873" s="194"/>
      <c r="N873" s="195"/>
      <c r="O873" s="221"/>
      <c r="P873" s="32"/>
      <c r="Q873" s="32"/>
      <c r="R873" s="32"/>
      <c r="S873" s="32"/>
      <c r="T873" s="32"/>
      <c r="U873" s="32"/>
      <c r="V873" s="32"/>
      <c r="W873" s="32"/>
      <c r="X873" s="32"/>
      <c r="Y873" s="32"/>
      <c r="Z873" s="32"/>
      <c r="AA873" s="32"/>
      <c r="AB873" s="32"/>
      <c r="AC873" s="32"/>
      <c r="AD873" s="32"/>
      <c r="AE873" s="32" t="s">
        <v>386</v>
      </c>
      <c r="AF873" s="32">
        <v>0</v>
      </c>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row>
    <row r="874" spans="1:60" outlineLevel="1" x14ac:dyDescent="0.2">
      <c r="A874" s="218"/>
      <c r="B874" s="177"/>
      <c r="C874" s="243" t="s">
        <v>953</v>
      </c>
      <c r="D874" s="236"/>
      <c r="E874" s="239">
        <v>24.05</v>
      </c>
      <c r="F874" s="194"/>
      <c r="G874" s="194"/>
      <c r="H874" s="194"/>
      <c r="I874" s="194"/>
      <c r="J874" s="194"/>
      <c r="K874" s="194"/>
      <c r="L874" s="194"/>
      <c r="M874" s="194"/>
      <c r="N874" s="195"/>
      <c r="O874" s="221"/>
      <c r="P874" s="32"/>
      <c r="Q874" s="32"/>
      <c r="R874" s="32"/>
      <c r="S874" s="32"/>
      <c r="T874" s="32"/>
      <c r="U874" s="32"/>
      <c r="V874" s="32"/>
      <c r="W874" s="32"/>
      <c r="X874" s="32"/>
      <c r="Y874" s="32"/>
      <c r="Z874" s="32"/>
      <c r="AA874" s="32"/>
      <c r="AB874" s="32"/>
      <c r="AC874" s="32"/>
      <c r="AD874" s="32"/>
      <c r="AE874" s="32" t="s">
        <v>386</v>
      </c>
      <c r="AF874" s="32">
        <v>0</v>
      </c>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row>
    <row r="875" spans="1:60" outlineLevel="1" x14ac:dyDescent="0.2">
      <c r="A875" s="218"/>
      <c r="B875" s="177"/>
      <c r="C875" s="243" t="s">
        <v>1374</v>
      </c>
      <c r="D875" s="236"/>
      <c r="E875" s="239">
        <v>-102.23</v>
      </c>
      <c r="F875" s="194"/>
      <c r="G875" s="194"/>
      <c r="H875" s="194"/>
      <c r="I875" s="194"/>
      <c r="J875" s="194"/>
      <c r="K875" s="194"/>
      <c r="L875" s="194"/>
      <c r="M875" s="194"/>
      <c r="N875" s="195"/>
      <c r="O875" s="221"/>
      <c r="P875" s="32"/>
      <c r="Q875" s="32"/>
      <c r="R875" s="32"/>
      <c r="S875" s="32"/>
      <c r="T875" s="32"/>
      <c r="U875" s="32"/>
      <c r="V875" s="32"/>
      <c r="W875" s="32"/>
      <c r="X875" s="32"/>
      <c r="Y875" s="32"/>
      <c r="Z875" s="32"/>
      <c r="AA875" s="32"/>
      <c r="AB875" s="32"/>
      <c r="AC875" s="32"/>
      <c r="AD875" s="32"/>
      <c r="AE875" s="32" t="s">
        <v>386</v>
      </c>
      <c r="AF875" s="32">
        <v>0</v>
      </c>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row>
    <row r="876" spans="1:60" outlineLevel="1" x14ac:dyDescent="0.2">
      <c r="A876" s="218"/>
      <c r="B876" s="177"/>
      <c r="C876" s="243" t="s">
        <v>1375</v>
      </c>
      <c r="D876" s="236"/>
      <c r="E876" s="239">
        <v>-54.413800000000002</v>
      </c>
      <c r="F876" s="194"/>
      <c r="G876" s="194"/>
      <c r="H876" s="194"/>
      <c r="I876" s="194"/>
      <c r="J876" s="194"/>
      <c r="K876" s="194"/>
      <c r="L876" s="194"/>
      <c r="M876" s="194"/>
      <c r="N876" s="195"/>
      <c r="O876" s="221"/>
      <c r="P876" s="32"/>
      <c r="Q876" s="32"/>
      <c r="R876" s="32"/>
      <c r="S876" s="32"/>
      <c r="T876" s="32"/>
      <c r="U876" s="32"/>
      <c r="V876" s="32"/>
      <c r="W876" s="32"/>
      <c r="X876" s="32"/>
      <c r="Y876" s="32"/>
      <c r="Z876" s="32"/>
      <c r="AA876" s="32"/>
      <c r="AB876" s="32"/>
      <c r="AC876" s="32"/>
      <c r="AD876" s="32"/>
      <c r="AE876" s="32" t="s">
        <v>386</v>
      </c>
      <c r="AF876" s="32">
        <v>0</v>
      </c>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row>
    <row r="877" spans="1:60" outlineLevel="1" x14ac:dyDescent="0.2">
      <c r="A877" s="218"/>
      <c r="B877" s="177"/>
      <c r="C877" s="243" t="s">
        <v>1376</v>
      </c>
      <c r="D877" s="236"/>
      <c r="E877" s="239">
        <v>16</v>
      </c>
      <c r="F877" s="194"/>
      <c r="G877" s="194"/>
      <c r="H877" s="194"/>
      <c r="I877" s="194"/>
      <c r="J877" s="194"/>
      <c r="K877" s="194"/>
      <c r="L877" s="194"/>
      <c r="M877" s="194"/>
      <c r="N877" s="195"/>
      <c r="O877" s="221"/>
      <c r="P877" s="32"/>
      <c r="Q877" s="32"/>
      <c r="R877" s="32"/>
      <c r="S877" s="32"/>
      <c r="T877" s="32"/>
      <c r="U877" s="32"/>
      <c r="V877" s="32"/>
      <c r="W877" s="32"/>
      <c r="X877" s="32"/>
      <c r="Y877" s="32"/>
      <c r="Z877" s="32"/>
      <c r="AA877" s="32"/>
      <c r="AB877" s="32"/>
      <c r="AC877" s="32"/>
      <c r="AD877" s="32"/>
      <c r="AE877" s="32" t="s">
        <v>386</v>
      </c>
      <c r="AF877" s="32">
        <v>0</v>
      </c>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row>
    <row r="878" spans="1:60" outlineLevel="1" x14ac:dyDescent="0.2">
      <c r="A878" s="218"/>
      <c r="B878" s="177"/>
      <c r="C878" s="243" t="s">
        <v>1377</v>
      </c>
      <c r="D878" s="236"/>
      <c r="E878" s="239">
        <v>14.737500000000001</v>
      </c>
      <c r="F878" s="194"/>
      <c r="G878" s="194"/>
      <c r="H878" s="194"/>
      <c r="I878" s="194"/>
      <c r="J878" s="194"/>
      <c r="K878" s="194"/>
      <c r="L878" s="194"/>
      <c r="M878" s="194"/>
      <c r="N878" s="195"/>
      <c r="O878" s="221"/>
      <c r="P878" s="32"/>
      <c r="Q878" s="32"/>
      <c r="R878" s="32"/>
      <c r="S878" s="32"/>
      <c r="T878" s="32"/>
      <c r="U878" s="32"/>
      <c r="V878" s="32"/>
      <c r="W878" s="32"/>
      <c r="X878" s="32"/>
      <c r="Y878" s="32"/>
      <c r="Z878" s="32"/>
      <c r="AA878" s="32"/>
      <c r="AB878" s="32"/>
      <c r="AC878" s="32"/>
      <c r="AD878" s="32"/>
      <c r="AE878" s="32" t="s">
        <v>386</v>
      </c>
      <c r="AF878" s="32">
        <v>0</v>
      </c>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row>
    <row r="879" spans="1:60" outlineLevel="1" x14ac:dyDescent="0.2">
      <c r="A879" s="218"/>
      <c r="B879" s="177"/>
      <c r="C879" s="243" t="s">
        <v>1378</v>
      </c>
      <c r="D879" s="236"/>
      <c r="E879" s="239">
        <v>1.29375</v>
      </c>
      <c r="F879" s="194"/>
      <c r="G879" s="194"/>
      <c r="H879" s="194"/>
      <c r="I879" s="194"/>
      <c r="J879" s="194"/>
      <c r="K879" s="194"/>
      <c r="L879" s="194"/>
      <c r="M879" s="194"/>
      <c r="N879" s="195"/>
      <c r="O879" s="221"/>
      <c r="P879" s="32"/>
      <c r="Q879" s="32"/>
      <c r="R879" s="32"/>
      <c r="S879" s="32"/>
      <c r="T879" s="32"/>
      <c r="U879" s="32"/>
      <c r="V879" s="32"/>
      <c r="W879" s="32"/>
      <c r="X879" s="32"/>
      <c r="Y879" s="32"/>
      <c r="Z879" s="32"/>
      <c r="AA879" s="32"/>
      <c r="AB879" s="32"/>
      <c r="AC879" s="32"/>
      <c r="AD879" s="32"/>
      <c r="AE879" s="32" t="s">
        <v>386</v>
      </c>
      <c r="AF879" s="32">
        <v>0</v>
      </c>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row>
    <row r="880" spans="1:60" outlineLevel="1" x14ac:dyDescent="0.2">
      <c r="A880" s="218"/>
      <c r="B880" s="177"/>
      <c r="C880" s="293"/>
      <c r="D880" s="294"/>
      <c r="E880" s="295"/>
      <c r="F880" s="296"/>
      <c r="G880" s="297"/>
      <c r="H880" s="194"/>
      <c r="I880" s="194"/>
      <c r="J880" s="194"/>
      <c r="K880" s="194"/>
      <c r="L880" s="194"/>
      <c r="M880" s="194"/>
      <c r="N880" s="195"/>
      <c r="O880" s="221"/>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row>
    <row r="881" spans="1:60" x14ac:dyDescent="0.2">
      <c r="A881" s="216" t="s">
        <v>276</v>
      </c>
      <c r="B881" s="175" t="s">
        <v>249</v>
      </c>
      <c r="C881" s="201" t="s">
        <v>250</v>
      </c>
      <c r="D881" s="180"/>
      <c r="E881" s="185"/>
      <c r="F881" s="304">
        <f>SUM(G882:G893)</f>
        <v>0</v>
      </c>
      <c r="G881" s="305"/>
      <c r="H881" s="191"/>
      <c r="I881" s="191">
        <f>SUM(I882:I893)</f>
        <v>0</v>
      </c>
      <c r="J881" s="191"/>
      <c r="K881" s="191">
        <f>SUM(K882:K893)</f>
        <v>24.450000000000003</v>
      </c>
      <c r="L881" s="191"/>
      <c r="M881" s="191">
        <f>SUM(M882:M893)</f>
        <v>0</v>
      </c>
      <c r="N881" s="192"/>
      <c r="O881" s="220"/>
      <c r="AE881" t="s">
        <v>277</v>
      </c>
    </row>
    <row r="882" spans="1:60" outlineLevel="1" x14ac:dyDescent="0.2">
      <c r="A882" s="218"/>
      <c r="B882" s="318" t="s">
        <v>1382</v>
      </c>
      <c r="C882" s="319"/>
      <c r="D882" s="320"/>
      <c r="E882" s="321"/>
      <c r="F882" s="322"/>
      <c r="G882" s="323"/>
      <c r="H882" s="194"/>
      <c r="I882" s="194"/>
      <c r="J882" s="194"/>
      <c r="K882" s="194"/>
      <c r="L882" s="194"/>
      <c r="M882" s="194"/>
      <c r="N882" s="195"/>
      <c r="O882" s="221"/>
      <c r="P882" s="32"/>
      <c r="Q882" s="32"/>
      <c r="R882" s="32"/>
      <c r="S882" s="32"/>
      <c r="T882" s="32"/>
      <c r="U882" s="32"/>
      <c r="V882" s="32"/>
      <c r="W882" s="32"/>
      <c r="X882" s="32"/>
      <c r="Y882" s="32"/>
      <c r="Z882" s="32"/>
      <c r="AA882" s="32"/>
      <c r="AB882" s="32"/>
      <c r="AC882" s="32">
        <v>0</v>
      </c>
      <c r="AD882" s="32"/>
      <c r="AE882" s="32" t="s">
        <v>377</v>
      </c>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row>
    <row r="883" spans="1:60" outlineLevel="1" x14ac:dyDescent="0.2">
      <c r="A883" s="217">
        <v>137</v>
      </c>
      <c r="B883" s="176" t="s">
        <v>1383</v>
      </c>
      <c r="C883" s="202" t="s">
        <v>1384</v>
      </c>
      <c r="D883" s="181" t="s">
        <v>610</v>
      </c>
      <c r="E883" s="186">
        <v>2544.9</v>
      </c>
      <c r="F883" s="193"/>
      <c r="G883" s="194">
        <f>ROUND(E883*F883,2)</f>
        <v>0</v>
      </c>
      <c r="H883" s="194">
        <v>21</v>
      </c>
      <c r="I883" s="194">
        <f>G883*(1+H883/100)</f>
        <v>0</v>
      </c>
      <c r="J883" s="194">
        <v>0</v>
      </c>
      <c r="K883" s="194">
        <f>ROUND(E883*J883,2)</f>
        <v>0</v>
      </c>
      <c r="L883" s="194">
        <v>0</v>
      </c>
      <c r="M883" s="194">
        <f>ROUND(E883*L883,2)</f>
        <v>0</v>
      </c>
      <c r="N883" s="195"/>
      <c r="O883" s="221" t="s">
        <v>780</v>
      </c>
      <c r="P883" s="32"/>
      <c r="Q883" s="32"/>
      <c r="R883" s="32"/>
      <c r="S883" s="32"/>
      <c r="T883" s="32"/>
      <c r="U883" s="32"/>
      <c r="V883" s="32"/>
      <c r="W883" s="32"/>
      <c r="X883" s="32"/>
      <c r="Y883" s="32"/>
      <c r="Z883" s="32"/>
      <c r="AA883" s="32"/>
      <c r="AB883" s="32"/>
      <c r="AC883" s="32"/>
      <c r="AD883" s="32"/>
      <c r="AE883" s="32" t="s">
        <v>1385</v>
      </c>
      <c r="AF883" s="32"/>
      <c r="AG883" s="32"/>
      <c r="AH883" s="32"/>
      <c r="AI883" s="32"/>
      <c r="AJ883" s="32"/>
      <c r="AK883" s="32"/>
      <c r="AL883" s="32"/>
      <c r="AM883" s="32">
        <v>21</v>
      </c>
      <c r="AN883" s="32"/>
      <c r="AO883" s="32"/>
      <c r="AP883" s="32"/>
      <c r="AQ883" s="32"/>
      <c r="AR883" s="32"/>
      <c r="AS883" s="32"/>
      <c r="AT883" s="32"/>
      <c r="AU883" s="32"/>
      <c r="AV883" s="32"/>
      <c r="AW883" s="32"/>
      <c r="AX883" s="32"/>
      <c r="AY883" s="32"/>
      <c r="AZ883" s="32"/>
      <c r="BA883" s="32"/>
      <c r="BB883" s="32"/>
      <c r="BC883" s="32"/>
      <c r="BD883" s="32"/>
      <c r="BE883" s="32"/>
      <c r="BF883" s="32"/>
      <c r="BG883" s="32"/>
      <c r="BH883" s="32"/>
    </row>
    <row r="884" spans="1:60" outlineLevel="1" x14ac:dyDescent="0.2">
      <c r="A884" s="218"/>
      <c r="B884" s="177"/>
      <c r="C884" s="243" t="s">
        <v>1386</v>
      </c>
      <c r="D884" s="236"/>
      <c r="E884" s="239">
        <v>2544.9</v>
      </c>
      <c r="F884" s="194"/>
      <c r="G884" s="194"/>
      <c r="H884" s="194"/>
      <c r="I884" s="194"/>
      <c r="J884" s="194"/>
      <c r="K884" s="194"/>
      <c r="L884" s="194"/>
      <c r="M884" s="194"/>
      <c r="N884" s="195"/>
      <c r="O884" s="221"/>
      <c r="P884" s="32"/>
      <c r="Q884" s="32"/>
      <c r="R884" s="32"/>
      <c r="S884" s="32"/>
      <c r="T884" s="32"/>
      <c r="U884" s="32"/>
      <c r="V884" s="32"/>
      <c r="W884" s="32"/>
      <c r="X884" s="32"/>
      <c r="Y884" s="32"/>
      <c r="Z884" s="32"/>
      <c r="AA884" s="32"/>
      <c r="AB884" s="32"/>
      <c r="AC884" s="32"/>
      <c r="AD884" s="32"/>
      <c r="AE884" s="32" t="s">
        <v>386</v>
      </c>
      <c r="AF884" s="32">
        <v>0</v>
      </c>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row>
    <row r="885" spans="1:60" outlineLevel="1" x14ac:dyDescent="0.2">
      <c r="A885" s="218"/>
      <c r="B885" s="177"/>
      <c r="C885" s="293"/>
      <c r="D885" s="294"/>
      <c r="E885" s="295"/>
      <c r="F885" s="296"/>
      <c r="G885" s="297"/>
      <c r="H885" s="194"/>
      <c r="I885" s="194"/>
      <c r="J885" s="194"/>
      <c r="K885" s="194"/>
      <c r="L885" s="194"/>
      <c r="M885" s="194"/>
      <c r="N885" s="195"/>
      <c r="O885" s="221"/>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row>
    <row r="886" spans="1:60" outlineLevel="1" x14ac:dyDescent="0.2">
      <c r="A886" s="217">
        <v>138</v>
      </c>
      <c r="B886" s="176" t="s">
        <v>1387</v>
      </c>
      <c r="C886" s="202" t="s">
        <v>1388</v>
      </c>
      <c r="D886" s="181" t="s">
        <v>610</v>
      </c>
      <c r="E886" s="186">
        <v>2134.6</v>
      </c>
      <c r="F886" s="193"/>
      <c r="G886" s="194">
        <f>ROUND(E886*F886,2)</f>
        <v>0</v>
      </c>
      <c r="H886" s="194">
        <v>21</v>
      </c>
      <c r="I886" s="194">
        <f>G886*(1+H886/100)</f>
        <v>0</v>
      </c>
      <c r="J886" s="194">
        <v>8.9999999999999993E-3</v>
      </c>
      <c r="K886" s="194">
        <f>ROUND(E886*J886,2)</f>
        <v>19.21</v>
      </c>
      <c r="L886" s="194">
        <v>0</v>
      </c>
      <c r="M886" s="194">
        <f>ROUND(E886*L886,2)</f>
        <v>0</v>
      </c>
      <c r="N886" s="195"/>
      <c r="O886" s="221" t="s">
        <v>295</v>
      </c>
      <c r="P886" s="32"/>
      <c r="Q886" s="32"/>
      <c r="R886" s="32"/>
      <c r="S886" s="32"/>
      <c r="T886" s="32"/>
      <c r="U886" s="32"/>
      <c r="V886" s="32"/>
      <c r="W886" s="32"/>
      <c r="X886" s="32"/>
      <c r="Y886" s="32"/>
      <c r="Z886" s="32"/>
      <c r="AA886" s="32"/>
      <c r="AB886" s="32"/>
      <c r="AC886" s="32"/>
      <c r="AD886" s="32"/>
      <c r="AE886" s="32" t="s">
        <v>480</v>
      </c>
      <c r="AF886" s="32"/>
      <c r="AG886" s="32"/>
      <c r="AH886" s="32"/>
      <c r="AI886" s="32"/>
      <c r="AJ886" s="32"/>
      <c r="AK886" s="32"/>
      <c r="AL886" s="32"/>
      <c r="AM886" s="32">
        <v>21</v>
      </c>
      <c r="AN886" s="32"/>
      <c r="AO886" s="32"/>
      <c r="AP886" s="32"/>
      <c r="AQ886" s="32"/>
      <c r="AR886" s="32"/>
      <c r="AS886" s="32"/>
      <c r="AT886" s="32"/>
      <c r="AU886" s="32"/>
      <c r="AV886" s="32"/>
      <c r="AW886" s="32"/>
      <c r="AX886" s="32"/>
      <c r="AY886" s="32"/>
      <c r="AZ886" s="32"/>
      <c r="BA886" s="32"/>
      <c r="BB886" s="32"/>
      <c r="BC886" s="32"/>
      <c r="BD886" s="32"/>
      <c r="BE886" s="32"/>
      <c r="BF886" s="32"/>
      <c r="BG886" s="32"/>
      <c r="BH886" s="32"/>
    </row>
    <row r="887" spans="1:60" outlineLevel="1" x14ac:dyDescent="0.2">
      <c r="A887" s="218"/>
      <c r="B887" s="177"/>
      <c r="C887" s="243" t="s">
        <v>1389</v>
      </c>
      <c r="D887" s="236"/>
      <c r="E887" s="239">
        <v>2134.6</v>
      </c>
      <c r="F887" s="194"/>
      <c r="G887" s="194"/>
      <c r="H887" s="194"/>
      <c r="I887" s="194"/>
      <c r="J887" s="194"/>
      <c r="K887" s="194"/>
      <c r="L887" s="194"/>
      <c r="M887" s="194"/>
      <c r="N887" s="195"/>
      <c r="O887" s="221"/>
      <c r="P887" s="32"/>
      <c r="Q887" s="32"/>
      <c r="R887" s="32"/>
      <c r="S887" s="32"/>
      <c r="T887" s="32"/>
      <c r="U887" s="32"/>
      <c r="V887" s="32"/>
      <c r="W887" s="32"/>
      <c r="X887" s="32"/>
      <c r="Y887" s="32"/>
      <c r="Z887" s="32"/>
      <c r="AA887" s="32"/>
      <c r="AB887" s="32"/>
      <c r="AC887" s="32"/>
      <c r="AD887" s="32"/>
      <c r="AE887" s="32" t="s">
        <v>386</v>
      </c>
      <c r="AF887" s="32">
        <v>0</v>
      </c>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row>
    <row r="888" spans="1:60" outlineLevel="1" x14ac:dyDescent="0.2">
      <c r="A888" s="218"/>
      <c r="B888" s="177"/>
      <c r="C888" s="293"/>
      <c r="D888" s="294"/>
      <c r="E888" s="295"/>
      <c r="F888" s="296"/>
      <c r="G888" s="297"/>
      <c r="H888" s="194"/>
      <c r="I888" s="194"/>
      <c r="J888" s="194"/>
      <c r="K888" s="194"/>
      <c r="L888" s="194"/>
      <c r="M888" s="194"/>
      <c r="N888" s="195"/>
      <c r="O888" s="221"/>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row>
    <row r="889" spans="1:60" outlineLevel="1" x14ac:dyDescent="0.2">
      <c r="A889" s="217">
        <v>139</v>
      </c>
      <c r="B889" s="176" t="s">
        <v>1390</v>
      </c>
      <c r="C889" s="202" t="s">
        <v>1391</v>
      </c>
      <c r="D889" s="181" t="s">
        <v>610</v>
      </c>
      <c r="E889" s="186">
        <v>410.3</v>
      </c>
      <c r="F889" s="193"/>
      <c r="G889" s="194">
        <f>ROUND(E889*F889,2)</f>
        <v>0</v>
      </c>
      <c r="H889" s="194">
        <v>21</v>
      </c>
      <c r="I889" s="194">
        <f>G889*(1+H889/100)</f>
        <v>0</v>
      </c>
      <c r="J889" s="194">
        <v>1.278E-2</v>
      </c>
      <c r="K889" s="194">
        <f>ROUND(E889*J889,2)</f>
        <v>5.24</v>
      </c>
      <c r="L889" s="194">
        <v>0</v>
      </c>
      <c r="M889" s="194">
        <f>ROUND(E889*L889,2)</f>
        <v>0</v>
      </c>
      <c r="N889" s="195"/>
      <c r="O889" s="221" t="s">
        <v>295</v>
      </c>
      <c r="P889" s="32"/>
      <c r="Q889" s="32"/>
      <c r="R889" s="32"/>
      <c r="S889" s="32"/>
      <c r="T889" s="32"/>
      <c r="U889" s="32"/>
      <c r="V889" s="32"/>
      <c r="W889" s="32"/>
      <c r="X889" s="32"/>
      <c r="Y889" s="32"/>
      <c r="Z889" s="32"/>
      <c r="AA889" s="32"/>
      <c r="AB889" s="32"/>
      <c r="AC889" s="32"/>
      <c r="AD889" s="32"/>
      <c r="AE889" s="32" t="s">
        <v>480</v>
      </c>
      <c r="AF889" s="32"/>
      <c r="AG889" s="32"/>
      <c r="AH889" s="32"/>
      <c r="AI889" s="32"/>
      <c r="AJ889" s="32"/>
      <c r="AK889" s="32"/>
      <c r="AL889" s="32"/>
      <c r="AM889" s="32">
        <v>21</v>
      </c>
      <c r="AN889" s="32"/>
      <c r="AO889" s="32"/>
      <c r="AP889" s="32"/>
      <c r="AQ889" s="32"/>
      <c r="AR889" s="32"/>
      <c r="AS889" s="32"/>
      <c r="AT889" s="32"/>
      <c r="AU889" s="32"/>
      <c r="AV889" s="32"/>
      <c r="AW889" s="32"/>
      <c r="AX889" s="32"/>
      <c r="AY889" s="32"/>
      <c r="AZ889" s="32"/>
      <c r="BA889" s="32"/>
      <c r="BB889" s="32"/>
      <c r="BC889" s="32"/>
      <c r="BD889" s="32"/>
      <c r="BE889" s="32"/>
      <c r="BF889" s="32"/>
      <c r="BG889" s="32"/>
      <c r="BH889" s="32"/>
    </row>
    <row r="890" spans="1:60" outlineLevel="1" x14ac:dyDescent="0.2">
      <c r="A890" s="218"/>
      <c r="B890" s="177"/>
      <c r="C890" s="243" t="s">
        <v>1392</v>
      </c>
      <c r="D890" s="236"/>
      <c r="E890" s="239">
        <v>410.3</v>
      </c>
      <c r="F890" s="194"/>
      <c r="G890" s="194"/>
      <c r="H890" s="194"/>
      <c r="I890" s="194"/>
      <c r="J890" s="194"/>
      <c r="K890" s="194"/>
      <c r="L890" s="194"/>
      <c r="M890" s="194"/>
      <c r="N890" s="195"/>
      <c r="O890" s="221"/>
      <c r="P890" s="32"/>
      <c r="Q890" s="32"/>
      <c r="R890" s="32"/>
      <c r="S890" s="32"/>
      <c r="T890" s="32"/>
      <c r="U890" s="32"/>
      <c r="V890" s="32"/>
      <c r="W890" s="32"/>
      <c r="X890" s="32"/>
      <c r="Y890" s="32"/>
      <c r="Z890" s="32"/>
      <c r="AA890" s="32"/>
      <c r="AB890" s="32"/>
      <c r="AC890" s="32"/>
      <c r="AD890" s="32"/>
      <c r="AE890" s="32" t="s">
        <v>386</v>
      </c>
      <c r="AF890" s="32">
        <v>0</v>
      </c>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row>
    <row r="891" spans="1:60" outlineLevel="1" x14ac:dyDescent="0.2">
      <c r="A891" s="218"/>
      <c r="B891" s="177"/>
      <c r="C891" s="293"/>
      <c r="D891" s="294"/>
      <c r="E891" s="295"/>
      <c r="F891" s="296"/>
      <c r="G891" s="297"/>
      <c r="H891" s="194"/>
      <c r="I891" s="194"/>
      <c r="J891" s="194"/>
      <c r="K891" s="194"/>
      <c r="L891" s="194"/>
      <c r="M891" s="194"/>
      <c r="N891" s="195"/>
      <c r="O891" s="221"/>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row>
    <row r="892" spans="1:60" outlineLevel="1" x14ac:dyDescent="0.2">
      <c r="A892" s="217">
        <v>140</v>
      </c>
      <c r="B892" s="176" t="s">
        <v>1393</v>
      </c>
      <c r="C892" s="202" t="s">
        <v>1394</v>
      </c>
      <c r="D892" s="181" t="s">
        <v>638</v>
      </c>
      <c r="E892" s="186">
        <v>32770</v>
      </c>
      <c r="F892" s="193"/>
      <c r="G892" s="194">
        <f>ROUND(E892*F892,2)</f>
        <v>0</v>
      </c>
      <c r="H892" s="194">
        <v>21</v>
      </c>
      <c r="I892" s="194">
        <f>G892*(1+H892/100)</f>
        <v>0</v>
      </c>
      <c r="J892" s="194">
        <v>0</v>
      </c>
      <c r="K892" s="194">
        <f>ROUND(E892*J892,2)</f>
        <v>0</v>
      </c>
      <c r="L892" s="194">
        <v>0</v>
      </c>
      <c r="M892" s="194">
        <f>ROUND(E892*L892,2)</f>
        <v>0</v>
      </c>
      <c r="N892" s="195"/>
      <c r="O892" s="221" t="s">
        <v>295</v>
      </c>
      <c r="P892" s="32"/>
      <c r="Q892" s="32"/>
      <c r="R892" s="32"/>
      <c r="S892" s="32"/>
      <c r="T892" s="32"/>
      <c r="U892" s="32"/>
      <c r="V892" s="32"/>
      <c r="W892" s="32"/>
      <c r="X892" s="32"/>
      <c r="Y892" s="32"/>
      <c r="Z892" s="32"/>
      <c r="AA892" s="32"/>
      <c r="AB892" s="32"/>
      <c r="AC892" s="32"/>
      <c r="AD892" s="32"/>
      <c r="AE892" s="32" t="s">
        <v>1395</v>
      </c>
      <c r="AF892" s="32"/>
      <c r="AG892" s="32"/>
      <c r="AH892" s="32"/>
      <c r="AI892" s="32"/>
      <c r="AJ892" s="32"/>
      <c r="AK892" s="32"/>
      <c r="AL892" s="32"/>
      <c r="AM892" s="32">
        <v>21</v>
      </c>
      <c r="AN892" s="32"/>
      <c r="AO892" s="32"/>
      <c r="AP892" s="32"/>
      <c r="AQ892" s="32"/>
      <c r="AR892" s="32"/>
      <c r="AS892" s="32"/>
      <c r="AT892" s="32"/>
      <c r="AU892" s="32"/>
      <c r="AV892" s="32"/>
      <c r="AW892" s="32"/>
      <c r="AX892" s="32"/>
      <c r="AY892" s="32"/>
      <c r="AZ892" s="32"/>
      <c r="BA892" s="32"/>
      <c r="BB892" s="32"/>
      <c r="BC892" s="32"/>
      <c r="BD892" s="32"/>
      <c r="BE892" s="32"/>
      <c r="BF892" s="32"/>
      <c r="BG892" s="32"/>
      <c r="BH892" s="32"/>
    </row>
    <row r="893" spans="1:60" ht="13.5" outlineLevel="1" thickBot="1" x14ac:dyDescent="0.25">
      <c r="A893" s="227"/>
      <c r="B893" s="228"/>
      <c r="C893" s="306"/>
      <c r="D893" s="307"/>
      <c r="E893" s="308"/>
      <c r="F893" s="309"/>
      <c r="G893" s="310"/>
      <c r="H893" s="229"/>
      <c r="I893" s="229"/>
      <c r="J893" s="229"/>
      <c r="K893" s="229"/>
      <c r="L893" s="229"/>
      <c r="M893" s="229"/>
      <c r="N893" s="230"/>
      <c r="O893" s="231"/>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row>
    <row r="894" spans="1:60" x14ac:dyDescent="0.2">
      <c r="A894" s="166"/>
      <c r="B894" s="178" t="s">
        <v>338</v>
      </c>
      <c r="C894" s="204" t="s">
        <v>338</v>
      </c>
      <c r="D894" s="183"/>
      <c r="E894" s="188"/>
      <c r="F894" s="197"/>
      <c r="G894" s="197"/>
      <c r="H894" s="197"/>
      <c r="I894" s="197"/>
      <c r="J894" s="197"/>
      <c r="K894" s="197"/>
      <c r="L894" s="197"/>
      <c r="M894" s="197"/>
      <c r="N894" s="197"/>
      <c r="O894" s="198"/>
    </row>
    <row r="895" spans="1:60" hidden="1" x14ac:dyDescent="0.2">
      <c r="A895" s="206"/>
      <c r="B895" s="199"/>
      <c r="C895" s="205"/>
      <c r="D895" s="144"/>
      <c r="E895" s="46"/>
      <c r="F895" s="46"/>
      <c r="G895" s="46"/>
      <c r="H895" s="46"/>
      <c r="I895" s="46"/>
      <c r="J895" s="46"/>
      <c r="K895" s="46"/>
      <c r="L895" s="46"/>
      <c r="M895" s="46"/>
      <c r="N895" s="46"/>
      <c r="O895" s="143"/>
    </row>
    <row r="896" spans="1:60" hidden="1" x14ac:dyDescent="0.2">
      <c r="A896" s="209"/>
      <c r="B896" s="210" t="s">
        <v>339</v>
      </c>
      <c r="C896" s="211"/>
      <c r="D896" s="212"/>
      <c r="E896" s="213"/>
      <c r="F896" s="213"/>
      <c r="G896" s="214" t="e">
        <f>F9+F118+F127+F149+F174+F194+F250+F266+F297+F322+F337+F360+F373+F411+F458+F559+F569+F622+#REF!+F657+F677+F692+F719+F728+F760+F797+F824+F839+F881</f>
        <v>#REF!</v>
      </c>
      <c r="H896" s="39"/>
      <c r="I896" s="39"/>
      <c r="J896" s="39"/>
      <c r="K896" s="39"/>
      <c r="L896" s="39"/>
      <c r="M896" s="39"/>
      <c r="N896" s="39"/>
      <c r="O896" s="145"/>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sheetData>
  <sheetProtection algorithmName="SHA-512" hashValue="UQWr0h/PR4wsREbLP/kR8ZDczSVrrV+sFHklVVsixzfA0gZAF+yI61S89z/mZ8Trk10W4l8ZObzh4TzwpdmlIA==" saltValue="vWg/zPZySxknHspsk7qIxg==" spinCount="100000" sheet="1"/>
  <mergeCells count="317">
    <mergeCell ref="C888:G888"/>
    <mergeCell ref="C891:G891"/>
    <mergeCell ref="C893:G893"/>
    <mergeCell ref="C860:G860"/>
    <mergeCell ref="B861:G861"/>
    <mergeCell ref="C880:G880"/>
    <mergeCell ref="F881:G881"/>
    <mergeCell ref="B882:G882"/>
    <mergeCell ref="C885:G885"/>
    <mergeCell ref="B829:G829"/>
    <mergeCell ref="C836:G836"/>
    <mergeCell ref="C838:G838"/>
    <mergeCell ref="F839:G839"/>
    <mergeCell ref="B840:G840"/>
    <mergeCell ref="B841:G841"/>
    <mergeCell ref="C820:G820"/>
    <mergeCell ref="B821:G821"/>
    <mergeCell ref="C823:G823"/>
    <mergeCell ref="F824:G824"/>
    <mergeCell ref="B825:G825"/>
    <mergeCell ref="C828:G828"/>
    <mergeCell ref="C807:G807"/>
    <mergeCell ref="B808:G808"/>
    <mergeCell ref="B809:G809"/>
    <mergeCell ref="C813:G813"/>
    <mergeCell ref="B814:G814"/>
    <mergeCell ref="C817:G817"/>
    <mergeCell ref="B793:G793"/>
    <mergeCell ref="B794:G794"/>
    <mergeCell ref="C796:G796"/>
    <mergeCell ref="F797:G797"/>
    <mergeCell ref="B798:G798"/>
    <mergeCell ref="B799:G799"/>
    <mergeCell ref="F760:G760"/>
    <mergeCell ref="B761:G761"/>
    <mergeCell ref="C770:G770"/>
    <mergeCell ref="B771:G771"/>
    <mergeCell ref="C779:G779"/>
    <mergeCell ref="C792:G792"/>
    <mergeCell ref="C731:G731"/>
    <mergeCell ref="C734:G734"/>
    <mergeCell ref="C737:G737"/>
    <mergeCell ref="B756:G756"/>
    <mergeCell ref="B757:G757"/>
    <mergeCell ref="C759:G759"/>
    <mergeCell ref="C740:G740"/>
    <mergeCell ref="C743:G743"/>
    <mergeCell ref="C746:G746"/>
    <mergeCell ref="C749:G749"/>
    <mergeCell ref="C752:G752"/>
    <mergeCell ref="C755:G755"/>
    <mergeCell ref="C721:G721"/>
    <mergeCell ref="C723:G723"/>
    <mergeCell ref="B724:G724"/>
    <mergeCell ref="B725:G725"/>
    <mergeCell ref="C727:G727"/>
    <mergeCell ref="F728:G728"/>
    <mergeCell ref="C711:G711"/>
    <mergeCell ref="C714:G714"/>
    <mergeCell ref="B715:G715"/>
    <mergeCell ref="B716:G716"/>
    <mergeCell ref="C718:G718"/>
    <mergeCell ref="F719:G719"/>
    <mergeCell ref="F692:G692"/>
    <mergeCell ref="C696:G696"/>
    <mergeCell ref="C699:G699"/>
    <mergeCell ref="C702:G702"/>
    <mergeCell ref="C705:G705"/>
    <mergeCell ref="C708:G708"/>
    <mergeCell ref="C679:G679"/>
    <mergeCell ref="C683:G683"/>
    <mergeCell ref="C687:G687"/>
    <mergeCell ref="B688:G688"/>
    <mergeCell ref="B689:G689"/>
    <mergeCell ref="C691:G691"/>
    <mergeCell ref="C669:G669"/>
    <mergeCell ref="C672:G672"/>
    <mergeCell ref="B673:G673"/>
    <mergeCell ref="B674:G674"/>
    <mergeCell ref="C676:G676"/>
    <mergeCell ref="F677:G677"/>
    <mergeCell ref="F657:G657"/>
    <mergeCell ref="B658:G658"/>
    <mergeCell ref="C663:G663"/>
    <mergeCell ref="C666:G666"/>
    <mergeCell ref="C652:G652"/>
    <mergeCell ref="B653:G653"/>
    <mergeCell ref="B654:G654"/>
    <mergeCell ref="C656:G656"/>
    <mergeCell ref="C628:G628"/>
    <mergeCell ref="C632:G632"/>
    <mergeCell ref="C636:G636"/>
    <mergeCell ref="C640:G640"/>
    <mergeCell ref="C644:G644"/>
    <mergeCell ref="C648:G648"/>
    <mergeCell ref="C617:G617"/>
    <mergeCell ref="B618:G618"/>
    <mergeCell ref="B619:G619"/>
    <mergeCell ref="C621:G621"/>
    <mergeCell ref="F622:G622"/>
    <mergeCell ref="B623:G623"/>
    <mergeCell ref="B600:G600"/>
    <mergeCell ref="B601:G601"/>
    <mergeCell ref="C605:G605"/>
    <mergeCell ref="B606:G606"/>
    <mergeCell ref="B607:G607"/>
    <mergeCell ref="C610:G610"/>
    <mergeCell ref="B588:G588"/>
    <mergeCell ref="B589:G589"/>
    <mergeCell ref="C593:G593"/>
    <mergeCell ref="B594:G594"/>
    <mergeCell ref="B595:G595"/>
    <mergeCell ref="C599:G599"/>
    <mergeCell ref="B577:G577"/>
    <mergeCell ref="C581:G581"/>
    <mergeCell ref="B582:G582"/>
    <mergeCell ref="B583:G583"/>
    <mergeCell ref="C586:G586"/>
    <mergeCell ref="B587:G587"/>
    <mergeCell ref="F569:G569"/>
    <mergeCell ref="B570:G570"/>
    <mergeCell ref="B571:G571"/>
    <mergeCell ref="B572:G572"/>
    <mergeCell ref="C575:G575"/>
    <mergeCell ref="B576:G576"/>
    <mergeCell ref="B560:G560"/>
    <mergeCell ref="B561:G561"/>
    <mergeCell ref="C564:G564"/>
    <mergeCell ref="B565:G565"/>
    <mergeCell ref="B566:G566"/>
    <mergeCell ref="C568:G568"/>
    <mergeCell ref="C550:G550"/>
    <mergeCell ref="C554:G554"/>
    <mergeCell ref="B555:G555"/>
    <mergeCell ref="B556:G556"/>
    <mergeCell ref="C558:G558"/>
    <mergeCell ref="F559:G559"/>
    <mergeCell ref="B492:G492"/>
    <mergeCell ref="C514:G514"/>
    <mergeCell ref="C518:G518"/>
    <mergeCell ref="C522:G522"/>
    <mergeCell ref="C530:G530"/>
    <mergeCell ref="C540:G540"/>
    <mergeCell ref="B459:G459"/>
    <mergeCell ref="C467:G467"/>
    <mergeCell ref="B468:G468"/>
    <mergeCell ref="C473:G473"/>
    <mergeCell ref="B474:G474"/>
    <mergeCell ref="C491:G491"/>
    <mergeCell ref="C444:G444"/>
    <mergeCell ref="C453:G453"/>
    <mergeCell ref="B454:G454"/>
    <mergeCell ref="B455:G455"/>
    <mergeCell ref="C457:G457"/>
    <mergeCell ref="F458:G458"/>
    <mergeCell ref="F411:G411"/>
    <mergeCell ref="B412:G412"/>
    <mergeCell ref="C419:G419"/>
    <mergeCell ref="B420:G420"/>
    <mergeCell ref="B421:G421"/>
    <mergeCell ref="C427:G427"/>
    <mergeCell ref="B398:G398"/>
    <mergeCell ref="B399:G399"/>
    <mergeCell ref="C406:G406"/>
    <mergeCell ref="B407:G407"/>
    <mergeCell ref="B408:G408"/>
    <mergeCell ref="C410:G410"/>
    <mergeCell ref="B370:G370"/>
    <mergeCell ref="C372:G372"/>
    <mergeCell ref="F373:G373"/>
    <mergeCell ref="B374:G374"/>
    <mergeCell ref="B375:G375"/>
    <mergeCell ref="C397:G397"/>
    <mergeCell ref="B364:G364"/>
    <mergeCell ref="B365:G365"/>
    <mergeCell ref="B366:G366"/>
    <mergeCell ref="B367:G367"/>
    <mergeCell ref="B368:G368"/>
    <mergeCell ref="B369:G369"/>
    <mergeCell ref="F337:G337"/>
    <mergeCell ref="C359:G359"/>
    <mergeCell ref="F360:G360"/>
    <mergeCell ref="B361:G361"/>
    <mergeCell ref="B362:G362"/>
    <mergeCell ref="B363:G363"/>
    <mergeCell ref="F322:G322"/>
    <mergeCell ref="B323:G323"/>
    <mergeCell ref="B324:G324"/>
    <mergeCell ref="C328:G328"/>
    <mergeCell ref="C333:G333"/>
    <mergeCell ref="C336:G336"/>
    <mergeCell ref="B307:G307"/>
    <mergeCell ref="C310:G310"/>
    <mergeCell ref="B311:G311"/>
    <mergeCell ref="C314:G314"/>
    <mergeCell ref="B315:G315"/>
    <mergeCell ref="C321:G321"/>
    <mergeCell ref="B289:G289"/>
    <mergeCell ref="C293:G293"/>
    <mergeCell ref="C296:G296"/>
    <mergeCell ref="F297:G297"/>
    <mergeCell ref="B298:G298"/>
    <mergeCell ref="C306:G306"/>
    <mergeCell ref="B282:G282"/>
    <mergeCell ref="B283:G283"/>
    <mergeCell ref="B284:G284"/>
    <mergeCell ref="C286:G286"/>
    <mergeCell ref="B287:G287"/>
    <mergeCell ref="B288:G288"/>
    <mergeCell ref="B273:G273"/>
    <mergeCell ref="C276:G276"/>
    <mergeCell ref="B277:G277"/>
    <mergeCell ref="B278:G278"/>
    <mergeCell ref="B279:G279"/>
    <mergeCell ref="C281:G281"/>
    <mergeCell ref="F266:G266"/>
    <mergeCell ref="B267:G267"/>
    <mergeCell ref="B268:G268"/>
    <mergeCell ref="C270:G270"/>
    <mergeCell ref="B271:G271"/>
    <mergeCell ref="B272:G272"/>
    <mergeCell ref="C255:G255"/>
    <mergeCell ref="C257:G257"/>
    <mergeCell ref="B258:G258"/>
    <mergeCell ref="B259:G259"/>
    <mergeCell ref="C262:G262"/>
    <mergeCell ref="C265:G265"/>
    <mergeCell ref="B238:G238"/>
    <mergeCell ref="B239:G239"/>
    <mergeCell ref="B240:G240"/>
    <mergeCell ref="C249:G249"/>
    <mergeCell ref="F250:G250"/>
    <mergeCell ref="B251:G251"/>
    <mergeCell ref="B216:G216"/>
    <mergeCell ref="B217:G217"/>
    <mergeCell ref="B218:G218"/>
    <mergeCell ref="C224:G224"/>
    <mergeCell ref="B225:G225"/>
    <mergeCell ref="C237:G237"/>
    <mergeCell ref="C206:G206"/>
    <mergeCell ref="B207:G207"/>
    <mergeCell ref="B208:G208"/>
    <mergeCell ref="B209:G209"/>
    <mergeCell ref="C212:G212"/>
    <mergeCell ref="C215:G215"/>
    <mergeCell ref="C193:G193"/>
    <mergeCell ref="F194:G194"/>
    <mergeCell ref="B195:G195"/>
    <mergeCell ref="B196:G196"/>
    <mergeCell ref="C201:G201"/>
    <mergeCell ref="B202:G202"/>
    <mergeCell ref="C160:G160"/>
    <mergeCell ref="C167:G167"/>
    <mergeCell ref="C170:G170"/>
    <mergeCell ref="C173:G173"/>
    <mergeCell ref="F174:G174"/>
    <mergeCell ref="B175:G175"/>
    <mergeCell ref="C140:G140"/>
    <mergeCell ref="C142:G142"/>
    <mergeCell ref="C148:G148"/>
    <mergeCell ref="F149:G149"/>
    <mergeCell ref="B150:G150"/>
    <mergeCell ref="C158:G158"/>
    <mergeCell ref="C126:G126"/>
    <mergeCell ref="F127:G127"/>
    <mergeCell ref="B128:G128"/>
    <mergeCell ref="B129:G129"/>
    <mergeCell ref="C136:G136"/>
    <mergeCell ref="B137:G137"/>
    <mergeCell ref="B114:G114"/>
    <mergeCell ref="C117:G117"/>
    <mergeCell ref="F118:G118"/>
    <mergeCell ref="C120:G120"/>
    <mergeCell ref="C122:G122"/>
    <mergeCell ref="C124:G124"/>
    <mergeCell ref="B102:G102"/>
    <mergeCell ref="B103:G103"/>
    <mergeCell ref="B104:G104"/>
    <mergeCell ref="C111:G111"/>
    <mergeCell ref="B112:G112"/>
    <mergeCell ref="B113:G113"/>
    <mergeCell ref="B89:G89"/>
    <mergeCell ref="B90:G90"/>
    <mergeCell ref="C96:G96"/>
    <mergeCell ref="B97:G97"/>
    <mergeCell ref="B98:G98"/>
    <mergeCell ref="C101:G101"/>
    <mergeCell ref="B73:G73"/>
    <mergeCell ref="B74:G74"/>
    <mergeCell ref="C80:G80"/>
    <mergeCell ref="B81:G81"/>
    <mergeCell ref="B82:G82"/>
    <mergeCell ref="C88:G88"/>
    <mergeCell ref="B57:G57"/>
    <mergeCell ref="B58:G58"/>
    <mergeCell ref="C64:G64"/>
    <mergeCell ref="B65:G65"/>
    <mergeCell ref="B66:G66"/>
    <mergeCell ref="C72:G72"/>
    <mergeCell ref="B41:G41"/>
    <mergeCell ref="B42:G42"/>
    <mergeCell ref="C48:G48"/>
    <mergeCell ref="B49:G49"/>
    <mergeCell ref="B50:G50"/>
    <mergeCell ref="C56:G56"/>
    <mergeCell ref="B25:G25"/>
    <mergeCell ref="B26:G26"/>
    <mergeCell ref="C32:G32"/>
    <mergeCell ref="B33:G33"/>
    <mergeCell ref="B34:G34"/>
    <mergeCell ref="C40:G40"/>
    <mergeCell ref="A1:G1"/>
    <mergeCell ref="C7:G7"/>
    <mergeCell ref="F9:G9"/>
    <mergeCell ref="B10:G10"/>
    <mergeCell ref="C14:G14"/>
    <mergeCell ref="C24:G24"/>
  </mergeCells>
  <pageMargins left="0.59055118110236204" right="0.39370078740157499" top="0.78740157499999996" bottom="0.78740157499999996" header="0.3" footer="0.3"/>
  <pageSetup paperSize="9"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67</vt:i4>
      </vt:variant>
    </vt:vector>
  </HeadingPairs>
  <TitlesOfParts>
    <vt:vector size="100" baseType="lpstr">
      <vt:lpstr>Uchazeč</vt:lpstr>
      <vt:lpstr>Stavba</vt:lpstr>
      <vt:lpstr>VzorObjekt</vt:lpstr>
      <vt:lpstr>VzorPolozky</vt:lpstr>
      <vt:lpstr>Rekapitulace Objekt 00</vt:lpstr>
      <vt:lpstr>00 9991 Naklady</vt:lpstr>
      <vt:lpstr>Rekapitulace Objekt SO 01</vt:lpstr>
      <vt:lpstr>SO 01 D.1.01 Pol</vt:lpstr>
      <vt:lpstr>SO 01 D.1.02 Pol</vt:lpstr>
      <vt:lpstr>SO 01 D.1.03 Pol</vt:lpstr>
      <vt:lpstr>SO 01 D.1.04 Pol</vt:lpstr>
      <vt:lpstr>SO 01 D.1.05 Pol</vt:lpstr>
      <vt:lpstr>SO 01 D.1.06 Pol</vt:lpstr>
      <vt:lpstr>SO 01 D.1.07 Pol</vt:lpstr>
      <vt:lpstr>SO 01 D.1.08 Pol</vt:lpstr>
      <vt:lpstr>SO 01 D.1.09 Pol</vt:lpstr>
      <vt:lpstr>SO 01 D.1.10 Pol</vt:lpstr>
      <vt:lpstr>SO 01 D.1.400 Pol</vt:lpstr>
      <vt:lpstr>SO 01 D.1.500 Pol</vt:lpstr>
      <vt:lpstr>SO 01 D.1.600 Pol</vt:lpstr>
      <vt:lpstr>SO 01 D.1.700 Pol</vt:lpstr>
      <vt:lpstr>SO 01 D.1.800 Pol</vt:lpstr>
      <vt:lpstr>SO 01 D.1.900 Pol</vt:lpstr>
      <vt:lpstr>Rekapitulace Objekt IO 01</vt:lpstr>
      <vt:lpstr>IO 01 D.2 Pol</vt:lpstr>
      <vt:lpstr>Rekapitulace Objekt IO 02</vt:lpstr>
      <vt:lpstr>IO 02 D.3 Pol</vt:lpstr>
      <vt:lpstr>Rekapitulace Objekt IO 03</vt:lpstr>
      <vt:lpstr>IO 03 D.4 Pol</vt:lpstr>
      <vt:lpstr>Rekapitulace Objekt IO 04</vt:lpstr>
      <vt:lpstr>IO 04 D.5.05 Pol</vt:lpstr>
      <vt:lpstr>Rekapitulace Objekt IO 05</vt:lpstr>
      <vt:lpstr>IO 05 D.6 Pol</vt:lpstr>
      <vt:lpstr>Stavba!CelkemObjekty</vt:lpstr>
      <vt:lpstr>CenaStavby</vt:lpstr>
      <vt:lpstr>Stavba!CisloStavby</vt:lpstr>
      <vt:lpstr>MenaStavby</vt:lpstr>
      <vt:lpstr>MistoStavby</vt:lpstr>
      <vt:lpstr>Stavba!NazevStavby</vt:lpstr>
      <vt:lpstr>'00 9991 Naklady'!Názvy_tisku</vt:lpstr>
      <vt:lpstr>'IO 01 D.2 Pol'!Názvy_tisku</vt:lpstr>
      <vt:lpstr>'IO 02 D.3 Pol'!Názvy_tisku</vt:lpstr>
      <vt:lpstr>'IO 03 D.4 Pol'!Názvy_tisku</vt:lpstr>
      <vt:lpstr>'IO 04 D.5.05 Pol'!Názvy_tisku</vt:lpstr>
      <vt:lpstr>'IO 05 D.6 Pol'!Názvy_tisku</vt:lpstr>
      <vt:lpstr>'SO 01 D.1.01 Pol'!Názvy_tisku</vt:lpstr>
      <vt:lpstr>'SO 01 D.1.02 Pol'!Názvy_tisku</vt:lpstr>
      <vt:lpstr>'SO 01 D.1.03 Pol'!Názvy_tisku</vt:lpstr>
      <vt:lpstr>'SO 01 D.1.04 Pol'!Názvy_tisku</vt:lpstr>
      <vt:lpstr>'SO 01 D.1.05 Pol'!Názvy_tisku</vt:lpstr>
      <vt:lpstr>'SO 01 D.1.06 Pol'!Názvy_tisku</vt:lpstr>
      <vt:lpstr>'SO 01 D.1.07 Pol'!Názvy_tisku</vt:lpstr>
      <vt:lpstr>'SO 01 D.1.08 Pol'!Názvy_tisku</vt:lpstr>
      <vt:lpstr>'SO 01 D.1.09 Pol'!Názvy_tisku</vt:lpstr>
      <vt:lpstr>'SO 01 D.1.10 Pol'!Názvy_tisku</vt:lpstr>
      <vt:lpstr>'SO 01 D.1.400 Pol'!Názvy_tisku</vt:lpstr>
      <vt:lpstr>'SO 01 D.1.500 Pol'!Názvy_tisku</vt:lpstr>
      <vt:lpstr>'SO 01 D.1.600 Pol'!Názvy_tisku</vt:lpstr>
      <vt:lpstr>'SO 01 D.1.700 Pol'!Názvy_tisku</vt:lpstr>
      <vt:lpstr>'SO 01 D.1.800 Pol'!Názvy_tisku</vt:lpstr>
      <vt:lpstr>'SO 01 D.1.900 Pol'!Názvy_tisku</vt:lpstr>
      <vt:lpstr>Stavba!Objednatel</vt:lpstr>
      <vt:lpstr>'00 9991 Naklady'!Oblast_tisku</vt:lpstr>
      <vt:lpstr>'IO 01 D.2 Pol'!Oblast_tisku</vt:lpstr>
      <vt:lpstr>'IO 02 D.3 Pol'!Oblast_tisku</vt:lpstr>
      <vt:lpstr>'IO 03 D.4 Pol'!Oblast_tisku</vt:lpstr>
      <vt:lpstr>'IO 04 D.5.05 Pol'!Oblast_tisku</vt:lpstr>
      <vt:lpstr>'IO 05 D.6 Pol'!Oblast_tisku</vt:lpstr>
      <vt:lpstr>'Rekapitulace Objekt 00'!Oblast_tisku</vt:lpstr>
      <vt:lpstr>'Rekapitulace Objekt IO 01'!Oblast_tisku</vt:lpstr>
      <vt:lpstr>'Rekapitulace Objekt IO 02'!Oblast_tisku</vt:lpstr>
      <vt:lpstr>'Rekapitulace Objekt IO 03'!Oblast_tisku</vt:lpstr>
      <vt:lpstr>'Rekapitulace Objekt IO 04'!Oblast_tisku</vt:lpstr>
      <vt:lpstr>'Rekapitulace Objekt IO 05'!Oblast_tisku</vt:lpstr>
      <vt:lpstr>'Rekapitulace Objekt SO 01'!Oblast_tisku</vt:lpstr>
      <vt:lpstr>'SO 01 D.1.01 Pol'!Oblast_tisku</vt:lpstr>
      <vt:lpstr>'SO 01 D.1.02 Pol'!Oblast_tisku</vt:lpstr>
      <vt:lpstr>'SO 01 D.1.03 Pol'!Oblast_tisku</vt:lpstr>
      <vt:lpstr>'SO 01 D.1.04 Pol'!Oblast_tisku</vt:lpstr>
      <vt:lpstr>'SO 01 D.1.05 Pol'!Oblast_tisku</vt:lpstr>
      <vt:lpstr>'SO 01 D.1.06 Pol'!Oblast_tisku</vt:lpstr>
      <vt:lpstr>'SO 01 D.1.07 Pol'!Oblast_tisku</vt:lpstr>
      <vt:lpstr>'SO 01 D.1.08 Pol'!Oblast_tisku</vt:lpstr>
      <vt:lpstr>'SO 01 D.1.09 Pol'!Oblast_tisku</vt:lpstr>
      <vt:lpstr>'SO 01 D.1.10 Pol'!Oblast_tisku</vt:lpstr>
      <vt:lpstr>'SO 01 D.1.400 Pol'!Oblast_tisku</vt:lpstr>
      <vt:lpstr>'SO 01 D.1.500 Pol'!Oblast_tisku</vt:lpstr>
      <vt:lpstr>'SO 01 D.1.600 Pol'!Oblast_tisku</vt:lpstr>
      <vt:lpstr>'SO 01 D.1.700 Pol'!Oblast_tisku</vt:lpstr>
      <vt:lpstr>'SO 01 D.1.800 Pol'!Oblast_tisku</vt:lpstr>
      <vt:lpstr>'SO 01 D.1.900 Pol'!Oblast_tisku</vt:lpstr>
      <vt:lpstr>Stavba!Oblast_tisku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Dvořáková</dc:creator>
  <cp:lastModifiedBy>Dell</cp:lastModifiedBy>
  <cp:lastPrinted>2012-06-29T07:38:16Z</cp:lastPrinted>
  <dcterms:created xsi:type="dcterms:W3CDTF">2009-04-08T07:15:50Z</dcterms:created>
  <dcterms:modified xsi:type="dcterms:W3CDTF">2017-10-12T14:06:03Z</dcterms:modified>
</cp:coreProperties>
</file>