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ůj disk\02-Stavby Tabor\aktuální stavby 2020\202026 Bukovany, chodník VO DK 5,48\9. Rozpočet, smlouva\Vícepráce\"/>
    </mc:Choice>
  </mc:AlternateContent>
  <xr:revisionPtr revIDLastSave="0" documentId="13_ncr:1_{2CDB91B7-79E1-4236-8145-881C86EC64B6}" xr6:coauthVersionLast="45" xr6:coauthVersionMax="45" xr10:uidLastSave="{00000000-0000-0000-0000-000000000000}"/>
  <bookViews>
    <workbookView xWindow="-108" yWindow="-108" windowWidth="23256" windowHeight="12576" xr2:uid="{028D4646-6E8E-41C1-9029-A39CD66A5E13}"/>
  </bookViews>
  <sheets>
    <sheet name="Rekapitulace" sheetId="3" r:id="rId1"/>
    <sheet name="Méněpráce" sheetId="1" r:id="rId2"/>
  </sheets>
  <definedNames>
    <definedName name="_xlnm.Print_Area" localSheetId="1">Méněpráce!$A$1:$G$48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4" i="1"/>
  <c r="G40" i="1"/>
  <c r="G22" i="1"/>
  <c r="G34" i="1" l="1"/>
  <c r="G33" i="1"/>
  <c r="G32" i="1"/>
  <c r="G31" i="1"/>
  <c r="G30" i="1" l="1"/>
  <c r="G42" i="1" l="1"/>
  <c r="G41" i="1"/>
  <c r="G11" i="1"/>
  <c r="G10" i="1"/>
  <c r="G19" i="1"/>
  <c r="G37" i="1"/>
  <c r="G18" i="1"/>
  <c r="G17" i="1"/>
  <c r="G16" i="1"/>
  <c r="G15" i="1"/>
  <c r="G14" i="1"/>
  <c r="G36" i="1" l="1"/>
  <c r="G9" i="1"/>
  <c r="G13" i="1"/>
  <c r="E6" i="3" l="1"/>
</calcChain>
</file>

<file path=xl/sharedStrings.xml><?xml version="1.0" encoding="utf-8"?>
<sst xmlns="http://schemas.openxmlformats.org/spreadsheetml/2006/main" count="95" uniqueCount="72">
  <si>
    <t>27</t>
  </si>
  <si>
    <t>Základy opěrné zdi</t>
  </si>
  <si>
    <t>29</t>
  </si>
  <si>
    <t>274313311</t>
  </si>
  <si>
    <t>Základové pasy z betonu C 8/10, tl 100 mm</t>
  </si>
  <si>
    <t>m3</t>
  </si>
  <si>
    <t>274362021</t>
  </si>
  <si>
    <t>Výztuž základových pasů svařenými sítěmi KARI</t>
  </si>
  <si>
    <t>t</t>
  </si>
  <si>
    <t>3</t>
  </si>
  <si>
    <t>Svislé konstrukce</t>
  </si>
  <si>
    <t>31</t>
  </si>
  <si>
    <t>327324127</t>
  </si>
  <si>
    <t>Opěrné zdi a valy z ŽB odolnému proti agresivnímu prostředí C 25/30</t>
  </si>
  <si>
    <t>32</t>
  </si>
  <si>
    <t>327351211</t>
  </si>
  <si>
    <t>Bednění opěrných zdí a valů zřízení</t>
  </si>
  <si>
    <t>m2</t>
  </si>
  <si>
    <t>33</t>
  </si>
  <si>
    <t>327351219</t>
  </si>
  <si>
    <t>Bednění opěrných zdí a valů odstranění</t>
  </si>
  <si>
    <t>34</t>
  </si>
  <si>
    <t>327361006</t>
  </si>
  <si>
    <t>Výztuž říms zdí a valů z oceli 10505    předpoklad 150kg/m3</t>
  </si>
  <si>
    <t>36</t>
  </si>
  <si>
    <t>628641119R</t>
  </si>
  <si>
    <t>Příplatek za kletování povrchů zdí a valů</t>
  </si>
  <si>
    <t>37</t>
  </si>
  <si>
    <t>Okapový chodník z kačírku tl 300 mm s udusáním</t>
  </si>
  <si>
    <t>m</t>
  </si>
  <si>
    <t>dosypání  kačírku  mezi chodníkem a opěrnou zdí</t>
  </si>
  <si>
    <t>931992121</t>
  </si>
  <si>
    <t>Výplň dilatačních spár z extrudovaného polystyrénu tl 20 mm</t>
  </si>
  <si>
    <t>Stavba: Bukovany - chodníky podél silnice II/106</t>
  </si>
  <si>
    <t>Objekt : SO101 Komunikace a zpevněné plochy uznatelné náklady</t>
  </si>
  <si>
    <t>Cenová soustava  URS 2019/I</t>
  </si>
  <si>
    <t>P.Č.</t>
  </si>
  <si>
    <t>Kód položky</t>
  </si>
  <si>
    <t>Popis</t>
  </si>
  <si>
    <t>MJ</t>
  </si>
  <si>
    <t>Množství celkem</t>
  </si>
  <si>
    <t>Jednotková cena zadání</t>
  </si>
  <si>
    <t>Celková cena zadání</t>
  </si>
  <si>
    <t>1</t>
  </si>
  <si>
    <t>Objekt : SO101 Komunikace a zpevněné plochy neuznatelné náklady</t>
  </si>
  <si>
    <t>Datum: 18.11.2020</t>
  </si>
  <si>
    <t>46-M</t>
  </si>
  <si>
    <t>Zemní práce při elektromontážích</t>
  </si>
  <si>
    <t>38899521R</t>
  </si>
  <si>
    <t>chránička kabelů z trub HDPE DN 100 dělená ochrana kabelů</t>
  </si>
  <si>
    <t>460510074</t>
  </si>
  <si>
    <t>Kabelové prostupy z trub plastových do rýhy s obetonováním do 10 cm</t>
  </si>
  <si>
    <t>CELKEM NEUZNATELNÉ NÁKLADY</t>
  </si>
  <si>
    <t>CELKEM UZNATELNÉ NÁKLADY</t>
  </si>
  <si>
    <t>Kč</t>
  </si>
  <si>
    <t>PŘEHLED NÁKLADŮ OPĚRNÁ STĚNA - ODPOČTY</t>
  </si>
  <si>
    <t>přesun této položky z uznatelných do neuznatelných nákladů</t>
  </si>
  <si>
    <t>338121125</t>
  </si>
  <si>
    <t>Osazování betonových sloupků plotových  se zabetonováním patky do 0,2 m3</t>
  </si>
  <si>
    <t>kus</t>
  </si>
  <si>
    <t>592310430R</t>
  </si>
  <si>
    <t>betonový průběžný sloupek, výška 2800mm, šířka 130 mm, tlouška 140 mm</t>
  </si>
  <si>
    <t>338171125R</t>
  </si>
  <si>
    <t>Osazování betonových plotových dílců do připravených sloupků ručně</t>
  </si>
  <si>
    <t>592331190R</t>
  </si>
  <si>
    <t>betonový plotový dílec délka 2000, výška 500mm, tlouška 45 mm</t>
  </si>
  <si>
    <t xml:space="preserve"> Bukovany - chodníky podél silnice II/106</t>
  </si>
  <si>
    <t>OPĚRNÁ STĚNA</t>
  </si>
  <si>
    <t>Méně práce</t>
  </si>
  <si>
    <t>MÉNĚPRÁCE CELKEM</t>
  </si>
  <si>
    <t>Méněpráce - OPĚRNÁ STĚNA</t>
  </si>
  <si>
    <t>Rekapitulace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</si>
</sst>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indexed="63"/>
      <name val="Arial CE"/>
      <family val="2"/>
      <charset val="238"/>
    </font>
    <font>
      <i/>
      <sz val="10"/>
      <color indexed="12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9"/>
        <bgColor indexed="31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 wrapText="1"/>
    </xf>
    <xf numFmtId="49" fontId="2" fillId="3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37" fontId="4" fillId="3" borderId="5" xfId="0" applyNumberFormat="1" applyFont="1" applyFill="1" applyBorder="1" applyAlignment="1" applyProtection="1">
      <alignment horizontal="left"/>
      <protection locked="0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" fontId="5" fillId="0" borderId="6" xfId="0" applyNumberFormat="1" applyFont="1" applyBorder="1" applyAlignment="1">
      <alignment horizontal="right"/>
    </xf>
    <xf numFmtId="39" fontId="5" fillId="0" borderId="7" xfId="0" applyNumberFormat="1" applyFont="1" applyBorder="1" applyProtection="1">
      <protection locked="0"/>
    </xf>
    <xf numFmtId="0" fontId="3" fillId="2" borderId="0" xfId="0" applyFont="1" applyFill="1"/>
    <xf numFmtId="49" fontId="2" fillId="3" borderId="8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 wrapText="1"/>
    </xf>
    <xf numFmtId="49" fontId="2" fillId="3" borderId="9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9" fontId="2" fillId="0" borderId="9" xfId="0" applyNumberFormat="1" applyFont="1" applyBorder="1"/>
    <xf numFmtId="49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39" fontId="4" fillId="0" borderId="10" xfId="0" applyNumberFormat="1" applyFont="1" applyBorder="1" applyAlignment="1" applyProtection="1">
      <alignment horizontal="right"/>
      <protection locked="0"/>
    </xf>
    <xf numFmtId="37" fontId="4" fillId="4" borderId="11" xfId="0" applyNumberFormat="1" applyFont="1" applyFill="1" applyBorder="1" applyAlignment="1" applyProtection="1">
      <alignment horizontal="left"/>
      <protection locked="0"/>
    </xf>
    <xf numFmtId="49" fontId="2" fillId="0" borderId="12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right"/>
    </xf>
    <xf numFmtId="39" fontId="4" fillId="0" borderId="13" xfId="0" applyNumberFormat="1" applyFont="1" applyBorder="1" applyProtection="1">
      <protection locked="0"/>
    </xf>
    <xf numFmtId="0" fontId="7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0" fontId="0" fillId="5" borderId="0" xfId="0" applyFill="1" applyAlignment="1" applyProtection="1">
      <alignment horizontal="left" vertical="top"/>
      <protection locked="0"/>
    </xf>
    <xf numFmtId="0" fontId="10" fillId="5" borderId="0" xfId="0" applyFont="1" applyFill="1" applyAlignment="1">
      <alignment horizontal="center"/>
    </xf>
    <xf numFmtId="4" fontId="3" fillId="3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 applyProtection="1">
      <alignment horizontal="center" vertical="center" wrapText="1"/>
      <protection locked="0"/>
    </xf>
    <xf numFmtId="0" fontId="9" fillId="6" borderId="19" xfId="0" applyFont="1" applyFill="1" applyBorder="1" applyAlignment="1">
      <alignment horizontal="center" vertical="center" wrapText="1"/>
    </xf>
    <xf numFmtId="37" fontId="5" fillId="3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Alignment="1">
      <alignment horizontal="left"/>
    </xf>
    <xf numFmtId="0" fontId="6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39" fontId="5" fillId="3" borderId="0" xfId="0" applyNumberFormat="1" applyFont="1" applyFill="1" applyAlignment="1" applyProtection="1">
      <alignment horizontal="right"/>
      <protection locked="0"/>
    </xf>
    <xf numFmtId="39" fontId="5" fillId="0" borderId="0" xfId="0" applyNumberFormat="1" applyFont="1" applyAlignment="1" applyProtection="1">
      <alignment horizontal="right"/>
      <protection locked="0"/>
    </xf>
    <xf numFmtId="39" fontId="6" fillId="0" borderId="0" xfId="0" applyNumberFormat="1" applyFont="1" applyAlignment="1" applyProtection="1">
      <alignment horizontal="right"/>
      <protection locked="0"/>
    </xf>
    <xf numFmtId="39" fontId="4" fillId="0" borderId="0" xfId="0" applyNumberFormat="1" applyFont="1" applyBorder="1" applyProtection="1">
      <protection locked="0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39" fontId="5" fillId="0" borderId="0" xfId="0" applyNumberFormat="1" applyFont="1" applyFill="1" applyBorder="1" applyProtection="1">
      <protection locked="0"/>
    </xf>
    <xf numFmtId="39" fontId="4" fillId="0" borderId="0" xfId="0" applyNumberFormat="1" applyFont="1" applyFill="1" applyBorder="1" applyAlignment="1" applyProtection="1">
      <alignment horizontal="right"/>
      <protection locked="0"/>
    </xf>
    <xf numFmtId="39" fontId="4" fillId="0" borderId="0" xfId="0" applyNumberFormat="1" applyFont="1" applyFill="1" applyBorder="1" applyProtection="1">
      <protection locked="0"/>
    </xf>
    <xf numFmtId="39" fontId="6" fillId="0" borderId="0" xfId="0" applyNumberFormat="1" applyFont="1" applyFill="1" applyAlignment="1" applyProtection="1">
      <alignment horizontal="right"/>
      <protection locked="0"/>
    </xf>
    <xf numFmtId="39" fontId="12" fillId="0" borderId="0" xfId="0" applyNumberFormat="1" applyFont="1" applyFill="1" applyBorder="1"/>
    <xf numFmtId="39" fontId="5" fillId="0" borderId="0" xfId="0" applyNumberFormat="1" applyFont="1" applyFill="1" applyBorder="1" applyAlignment="1" applyProtection="1">
      <alignment horizontal="right"/>
      <protection locked="0"/>
    </xf>
    <xf numFmtId="0" fontId="9" fillId="8" borderId="0" xfId="0" applyFont="1" applyFill="1" applyAlignment="1">
      <alignment horizontal="left"/>
    </xf>
    <xf numFmtId="0" fontId="7" fillId="8" borderId="0" xfId="0" applyFont="1" applyFill="1" applyAlignment="1">
      <alignment horizontal="left"/>
    </xf>
    <xf numFmtId="0" fontId="0" fillId="8" borderId="0" xfId="0" applyFill="1" applyAlignment="1" applyProtection="1">
      <alignment horizontal="left" vertical="top"/>
      <protection locked="0"/>
    </xf>
    <xf numFmtId="0" fontId="10" fillId="8" borderId="0" xfId="0" applyFont="1" applyFill="1" applyAlignment="1">
      <alignment horizontal="center"/>
    </xf>
    <xf numFmtId="0" fontId="0" fillId="8" borderId="0" xfId="0" applyFill="1"/>
    <xf numFmtId="0" fontId="0" fillId="0" borderId="0" xfId="0"/>
    <xf numFmtId="0" fontId="1" fillId="0" borderId="0" xfId="0" applyFont="1"/>
    <xf numFmtId="0" fontId="14" fillId="0" borderId="0" xfId="0" applyFont="1"/>
    <xf numFmtId="168" fontId="14" fillId="0" borderId="0" xfId="0" applyNumberFormat="1" applyFont="1"/>
    <xf numFmtId="4" fontId="14" fillId="0" borderId="0" xfId="0" applyNumberFormat="1" applyFont="1"/>
    <xf numFmtId="0" fontId="15" fillId="0" borderId="0" xfId="0" applyFont="1"/>
    <xf numFmtId="168" fontId="15" fillId="0" borderId="0" xfId="0" applyNumberFormat="1" applyFont="1"/>
    <xf numFmtId="0" fontId="16" fillId="0" borderId="0" xfId="0" applyFont="1"/>
    <xf numFmtId="37" fontId="4" fillId="4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39" fontId="1" fillId="0" borderId="0" xfId="0" applyNumberFormat="1" applyFont="1"/>
    <xf numFmtId="0" fontId="0" fillId="0" borderId="0" xfId="0"/>
    <xf numFmtId="37" fontId="5" fillId="3" borderId="0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39" fontId="5" fillId="3" borderId="0" xfId="0" applyNumberFormat="1" applyFont="1" applyFill="1" applyBorder="1" applyAlignment="1" applyProtection="1">
      <alignment horizontal="right"/>
      <protection locked="0"/>
    </xf>
    <xf numFmtId="39" fontId="5" fillId="0" borderId="0" xfId="0" applyNumberFormat="1" applyFont="1" applyBorder="1" applyAlignment="1" applyProtection="1">
      <alignment horizontal="right"/>
      <protection locked="0"/>
    </xf>
    <xf numFmtId="37" fontId="12" fillId="3" borderId="20" xfId="0" applyNumberFormat="1" applyFont="1" applyFill="1" applyBorder="1" applyAlignment="1" applyProtection="1">
      <alignment horizontal="left"/>
      <protection locked="0"/>
    </xf>
    <xf numFmtId="0" fontId="12" fillId="0" borderId="21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0" fontId="12" fillId="0" borderId="21" xfId="0" applyFont="1" applyBorder="1" applyAlignment="1">
      <alignment horizontal="center"/>
    </xf>
    <xf numFmtId="39" fontId="12" fillId="3" borderId="21" xfId="0" applyNumberFormat="1" applyFont="1" applyFill="1" applyBorder="1"/>
    <xf numFmtId="39" fontId="12" fillId="3" borderId="21" xfId="0" applyNumberFormat="1" applyFont="1" applyFill="1" applyBorder="1" applyProtection="1">
      <protection locked="0"/>
    </xf>
    <xf numFmtId="39" fontId="12" fillId="0" borderId="22" xfId="0" applyNumberFormat="1" applyFont="1" applyBorder="1"/>
    <xf numFmtId="37" fontId="5" fillId="3" borderId="23" xfId="0" applyNumberFormat="1" applyFont="1" applyFill="1" applyBorder="1" applyAlignment="1" applyProtection="1">
      <alignment horizontal="left"/>
      <protection locked="0"/>
    </xf>
    <xf numFmtId="49" fontId="5" fillId="0" borderId="24" xfId="0" applyNumberFormat="1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39" fontId="5" fillId="3" borderId="24" xfId="0" applyNumberFormat="1" applyFont="1" applyFill="1" applyBorder="1" applyAlignment="1" applyProtection="1">
      <alignment horizontal="right"/>
      <protection locked="0"/>
    </xf>
    <xf numFmtId="39" fontId="5" fillId="0" borderId="24" xfId="0" applyNumberFormat="1" applyFont="1" applyBorder="1" applyAlignment="1" applyProtection="1">
      <alignment horizontal="right"/>
      <protection locked="0"/>
    </xf>
    <xf numFmtId="39" fontId="5" fillId="0" borderId="25" xfId="0" applyNumberFormat="1" applyFont="1" applyBorder="1" applyAlignment="1" applyProtection="1">
      <alignment horizontal="right"/>
      <protection locked="0"/>
    </xf>
    <xf numFmtId="0" fontId="5" fillId="3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 applyProtection="1">
      <alignment horizontal="center" wrapText="1"/>
      <protection locked="0"/>
    </xf>
    <xf numFmtId="4" fontId="2" fillId="3" borderId="3" xfId="0" applyNumberFormat="1" applyFont="1" applyFill="1" applyBorder="1"/>
    <xf numFmtId="39" fontId="5" fillId="0" borderId="4" xfId="0" applyNumberFormat="1" applyFont="1" applyBorder="1" applyProtection="1">
      <protection locked="0"/>
    </xf>
    <xf numFmtId="37" fontId="5" fillId="3" borderId="5" xfId="0" applyNumberFormat="1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4" fontId="2" fillId="3" borderId="6" xfId="0" applyNumberFormat="1" applyFont="1" applyFill="1" applyBorder="1"/>
    <xf numFmtId="4" fontId="3" fillId="3" borderId="26" xfId="0" applyNumberFormat="1" applyFont="1" applyFill="1" applyBorder="1" applyAlignment="1">
      <alignment horizontal="right"/>
    </xf>
    <xf numFmtId="37" fontId="17" fillId="3" borderId="27" xfId="0" applyNumberFormat="1" applyFont="1" applyFill="1" applyBorder="1" applyAlignment="1" applyProtection="1">
      <alignment horizontal="left"/>
      <protection locked="0"/>
    </xf>
    <xf numFmtId="49" fontId="2" fillId="0" borderId="28" xfId="0" applyNumberFormat="1" applyFont="1" applyBorder="1"/>
    <xf numFmtId="49" fontId="2" fillId="0" borderId="28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right"/>
    </xf>
    <xf numFmtId="39" fontId="4" fillId="0" borderId="29" xfId="0" applyNumberFormat="1" applyFont="1" applyBorder="1" applyAlignment="1" applyProtection="1">
      <alignment horizontal="right"/>
      <protection locked="0"/>
    </xf>
    <xf numFmtId="37" fontId="18" fillId="3" borderId="30" xfId="0" applyNumberFormat="1" applyFont="1" applyFill="1" applyBorder="1" applyAlignment="1" applyProtection="1">
      <alignment horizontal="left"/>
      <protection locked="0"/>
    </xf>
    <xf numFmtId="49" fontId="12" fillId="0" borderId="31" xfId="0" applyNumberFormat="1" applyFont="1" applyBorder="1" applyAlignment="1">
      <alignment horizontal="left"/>
    </xf>
    <xf numFmtId="0" fontId="12" fillId="0" borderId="31" xfId="0" applyFont="1" applyBorder="1" applyAlignment="1">
      <alignment horizontal="left" wrapText="1"/>
    </xf>
    <xf numFmtId="49" fontId="12" fillId="4" borderId="31" xfId="0" applyNumberFormat="1" applyFont="1" applyFill="1" applyBorder="1" applyAlignment="1">
      <alignment horizontal="center"/>
    </xf>
    <xf numFmtId="4" fontId="12" fillId="4" borderId="31" xfId="0" applyNumberFormat="1" applyFont="1" applyFill="1" applyBorder="1"/>
    <xf numFmtId="39" fontId="12" fillId="0" borderId="32" xfId="0" applyNumberFormat="1" applyFont="1" applyBorder="1" applyProtection="1">
      <protection locked="0"/>
    </xf>
    <xf numFmtId="37" fontId="17" fillId="0" borderId="30" xfId="0" applyNumberFormat="1" applyFont="1" applyBorder="1" applyAlignment="1" applyProtection="1">
      <alignment horizontal="left"/>
      <protection locked="0"/>
    </xf>
    <xf numFmtId="49" fontId="2" fillId="3" borderId="31" xfId="0" applyNumberFormat="1" applyFont="1" applyFill="1" applyBorder="1" applyAlignment="1">
      <alignment horizontal="left"/>
    </xf>
    <xf numFmtId="49" fontId="5" fillId="3" borderId="31" xfId="0" applyNumberFormat="1" applyFont="1" applyFill="1" applyBorder="1" applyAlignment="1">
      <alignment horizontal="left" wrapText="1"/>
    </xf>
    <xf numFmtId="49" fontId="5" fillId="3" borderId="31" xfId="0" applyNumberFormat="1" applyFont="1" applyFill="1" applyBorder="1" applyAlignment="1">
      <alignment horizontal="center"/>
    </xf>
    <xf numFmtId="39" fontId="5" fillId="3" borderId="31" xfId="0" applyNumberFormat="1" applyFont="1" applyFill="1" applyBorder="1" applyAlignment="1">
      <alignment horizontal="right"/>
    </xf>
    <xf numFmtId="4" fontId="5" fillId="3" borderId="31" xfId="0" applyNumberFormat="1" applyFont="1" applyFill="1" applyBorder="1" applyAlignment="1">
      <alignment horizontal="right"/>
    </xf>
    <xf numFmtId="4" fontId="5" fillId="3" borderId="32" xfId="0" applyNumberFormat="1" applyFont="1" applyFill="1" applyBorder="1"/>
    <xf numFmtId="37" fontId="18" fillId="3" borderId="33" xfId="0" applyNumberFormat="1" applyFont="1" applyFill="1" applyBorder="1" applyAlignment="1" applyProtection="1">
      <alignment horizontal="left"/>
      <protection locked="0"/>
    </xf>
    <xf numFmtId="49" fontId="12" fillId="0" borderId="34" xfId="0" applyNumberFormat="1" applyFont="1" applyBorder="1" applyAlignment="1">
      <alignment horizontal="left"/>
    </xf>
    <xf numFmtId="49" fontId="12" fillId="3" borderId="34" xfId="0" applyNumberFormat="1" applyFont="1" applyFill="1" applyBorder="1" applyAlignment="1">
      <alignment horizontal="left"/>
    </xf>
    <xf numFmtId="49" fontId="12" fillId="3" borderId="34" xfId="0" applyNumberFormat="1" applyFont="1" applyFill="1" applyBorder="1" applyAlignment="1">
      <alignment horizontal="center"/>
    </xf>
    <xf numFmtId="39" fontId="12" fillId="3" borderId="34" xfId="0" applyNumberFormat="1" applyFont="1" applyFill="1" applyBorder="1" applyAlignment="1">
      <alignment horizontal="right"/>
    </xf>
    <xf numFmtId="4" fontId="12" fillId="3" borderId="34" xfId="0" applyNumberFormat="1" applyFont="1" applyFill="1" applyBorder="1" applyAlignment="1">
      <alignment horizontal="right"/>
    </xf>
    <xf numFmtId="4" fontId="12" fillId="3" borderId="35" xfId="0" applyNumberFormat="1" applyFont="1" applyFill="1" applyBorder="1"/>
    <xf numFmtId="0" fontId="5" fillId="3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4" fontId="2" fillId="3" borderId="0" xfId="0" applyNumberFormat="1" applyFont="1" applyFill="1" applyBorder="1"/>
    <xf numFmtId="39" fontId="5" fillId="0" borderId="0" xfId="0" applyNumberFormat="1" applyFont="1" applyBorder="1" applyProtection="1">
      <protection locked="0"/>
    </xf>
    <xf numFmtId="0" fontId="13" fillId="0" borderId="36" xfId="0" applyFont="1" applyBorder="1"/>
    <xf numFmtId="0" fontId="13" fillId="0" borderId="37" xfId="0" applyFont="1" applyBorder="1"/>
    <xf numFmtId="4" fontId="13" fillId="0" borderId="37" xfId="0" applyNumberFormat="1" applyFont="1" applyBorder="1"/>
    <xf numFmtId="0" fontId="16" fillId="0" borderId="38" xfId="0" applyFont="1" applyBorder="1"/>
    <xf numFmtId="0" fontId="13" fillId="0" borderId="0" xfId="0" applyFont="1" applyBorder="1"/>
    <xf numFmtId="4" fontId="13" fillId="0" borderId="0" xfId="0" applyNumberFormat="1" applyFont="1" applyBorder="1"/>
    <xf numFmtId="0" fontId="16" fillId="0" borderId="0" xfId="0" applyFont="1" applyBorder="1"/>
    <xf numFmtId="0" fontId="0" fillId="0" borderId="0" xfId="0"/>
    <xf numFmtId="0" fontId="13" fillId="8" borderId="0" xfId="0" applyFont="1" applyFill="1" applyAlignment="1">
      <alignment horizontal="center"/>
    </xf>
    <xf numFmtId="0" fontId="8" fillId="8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8" fillId="5" borderId="0" xfId="0" applyFont="1" applyFill="1" applyAlignment="1">
      <alignment horizontal="left"/>
    </xf>
    <xf numFmtId="0" fontId="6" fillId="8" borderId="0" xfId="0" applyFont="1" applyFill="1" applyAlignment="1">
      <alignment horizontal="left"/>
    </xf>
    <xf numFmtId="0" fontId="1" fillId="0" borderId="39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521F-D2C9-415E-A357-448B516ED035}">
  <dimension ref="A2:G9"/>
  <sheetViews>
    <sheetView tabSelected="1" workbookViewId="0">
      <selection activeCell="I20" sqref="I20"/>
    </sheetView>
  </sheetViews>
  <sheetFormatPr defaultRowHeight="14.4" x14ac:dyDescent="0.3"/>
  <cols>
    <col min="2" max="2" width="14.109375" customWidth="1"/>
    <col min="5" max="5" width="17.5546875" customWidth="1"/>
  </cols>
  <sheetData>
    <row r="2" spans="1:7" ht="18" x14ac:dyDescent="0.35">
      <c r="A2" s="156" t="s">
        <v>66</v>
      </c>
      <c r="B2" s="156"/>
      <c r="C2" s="156"/>
      <c r="D2" s="156"/>
      <c r="E2" s="156"/>
      <c r="F2" s="156"/>
      <c r="G2" s="156"/>
    </row>
    <row r="3" spans="1:7" ht="18" x14ac:dyDescent="0.35">
      <c r="A3" s="156" t="s">
        <v>70</v>
      </c>
      <c r="B3" s="156"/>
      <c r="C3" s="156"/>
      <c r="D3" s="156" t="s">
        <v>67</v>
      </c>
      <c r="E3" s="156"/>
      <c r="F3" s="156"/>
      <c r="G3" s="156"/>
    </row>
    <row r="4" spans="1:7" ht="18" customHeight="1" x14ac:dyDescent="0.35">
      <c r="C4" s="163" t="s">
        <v>71</v>
      </c>
      <c r="D4" s="163"/>
      <c r="E4" s="163"/>
    </row>
    <row r="5" spans="1:7" s="155" customFormat="1" ht="18" customHeight="1" x14ac:dyDescent="0.3">
      <c r="C5" s="162"/>
      <c r="D5" s="162"/>
      <c r="E5" s="162"/>
    </row>
    <row r="6" spans="1:7" ht="18" x14ac:dyDescent="0.35">
      <c r="A6" s="148" t="s">
        <v>68</v>
      </c>
      <c r="B6" s="149"/>
      <c r="C6" s="149"/>
      <c r="D6" s="149"/>
      <c r="E6" s="150">
        <f>Méněpráce!G47</f>
        <v>-298106</v>
      </c>
      <c r="F6" s="149" t="s">
        <v>54</v>
      </c>
      <c r="G6" s="151"/>
    </row>
    <row r="7" spans="1:7" ht="18" x14ac:dyDescent="0.35">
      <c r="A7" s="152"/>
      <c r="B7" s="152"/>
      <c r="C7" s="152"/>
      <c r="D7" s="152"/>
      <c r="E7" s="153"/>
      <c r="F7" s="152"/>
      <c r="G7" s="154"/>
    </row>
    <row r="8" spans="1:7" ht="18" x14ac:dyDescent="0.35">
      <c r="A8" s="152"/>
      <c r="B8" s="152"/>
      <c r="C8" s="152"/>
      <c r="D8" s="152"/>
      <c r="E8" s="153"/>
      <c r="F8" s="152"/>
      <c r="G8" s="154"/>
    </row>
    <row r="9" spans="1:7" ht="18" x14ac:dyDescent="0.35">
      <c r="A9" s="82"/>
      <c r="B9" s="82"/>
      <c r="C9" s="82"/>
      <c r="D9" s="82"/>
      <c r="E9" s="82"/>
      <c r="F9" s="82"/>
      <c r="G9" s="82"/>
    </row>
  </sheetData>
  <mergeCells count="3">
    <mergeCell ref="A2:G2"/>
    <mergeCell ref="A3:G3"/>
    <mergeCell ref="C4:E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FB9B-32AC-4993-932B-07C99F9C51B8}">
  <sheetPr>
    <pageSetUpPr fitToPage="1"/>
  </sheetPr>
  <dimension ref="A1:I47"/>
  <sheetViews>
    <sheetView topLeftCell="A34" workbookViewId="0">
      <selection activeCell="C56" sqref="C56"/>
    </sheetView>
  </sheetViews>
  <sheetFormatPr defaultRowHeight="14.4" x14ac:dyDescent="0.3"/>
  <cols>
    <col min="1" max="1" width="4.44140625" customWidth="1"/>
    <col min="2" max="2" width="10.88671875" customWidth="1"/>
    <col min="3" max="3" width="53.21875" customWidth="1"/>
    <col min="7" max="7" width="17.21875" customWidth="1"/>
    <col min="8" max="8" width="4.5546875" style="58" customWidth="1"/>
  </cols>
  <sheetData>
    <row r="1" spans="1:8" ht="18" x14ac:dyDescent="0.35">
      <c r="A1" s="156" t="s">
        <v>55</v>
      </c>
      <c r="B1" s="156"/>
      <c r="C1" s="156"/>
      <c r="D1" s="156"/>
      <c r="E1" s="156"/>
      <c r="F1" s="156"/>
      <c r="G1" s="156"/>
    </row>
    <row r="3" spans="1:8" x14ac:dyDescent="0.3">
      <c r="A3" s="158" t="s">
        <v>33</v>
      </c>
      <c r="B3" s="159"/>
      <c r="C3" s="159"/>
      <c r="D3" s="159"/>
      <c r="E3" s="159"/>
      <c r="F3" s="35"/>
      <c r="G3" s="35"/>
      <c r="H3" s="59"/>
    </row>
    <row r="4" spans="1:8" x14ac:dyDescent="0.3">
      <c r="A4" s="160" t="s">
        <v>34</v>
      </c>
      <c r="B4" s="159"/>
      <c r="C4" s="159"/>
      <c r="D4" s="70"/>
      <c r="E4" s="37"/>
      <c r="F4" s="35"/>
      <c r="G4" s="35"/>
      <c r="H4" s="59"/>
    </row>
    <row r="5" spans="1:8" x14ac:dyDescent="0.3">
      <c r="A5" s="160" t="s">
        <v>35</v>
      </c>
      <c r="B5" s="159"/>
      <c r="C5" s="159"/>
      <c r="D5" s="36"/>
      <c r="E5" s="37"/>
      <c r="F5" s="35"/>
      <c r="G5" s="38" t="s">
        <v>45</v>
      </c>
      <c r="H5" s="60"/>
    </row>
    <row r="6" spans="1:8" ht="15" thickBot="1" x14ac:dyDescent="0.35">
      <c r="A6" s="35"/>
      <c r="B6" s="35"/>
      <c r="C6" s="35"/>
      <c r="D6" s="35"/>
      <c r="E6" s="37"/>
      <c r="F6" s="35"/>
      <c r="G6" s="35"/>
      <c r="H6" s="59"/>
    </row>
    <row r="7" spans="1:8" ht="25.2" customHeight="1" thickBot="1" x14ac:dyDescent="0.35">
      <c r="A7" s="42" t="s">
        <v>36</v>
      </c>
      <c r="B7" s="43" t="s">
        <v>37</v>
      </c>
      <c r="C7" s="43" t="s">
        <v>38</v>
      </c>
      <c r="D7" s="43" t="s">
        <v>39</v>
      </c>
      <c r="E7" s="44" t="s">
        <v>40</v>
      </c>
      <c r="F7" s="43" t="s">
        <v>41</v>
      </c>
      <c r="G7" s="45" t="s">
        <v>42</v>
      </c>
      <c r="H7" s="61"/>
    </row>
    <row r="8" spans="1:8" ht="25.2" customHeight="1" thickBot="1" x14ac:dyDescent="0.35">
      <c r="A8" s="46" t="s">
        <v>43</v>
      </c>
      <c r="B8" s="47">
        <v>2</v>
      </c>
      <c r="C8" s="47">
        <v>3</v>
      </c>
      <c r="D8" s="47">
        <v>4</v>
      </c>
      <c r="E8" s="48">
        <v>5</v>
      </c>
      <c r="F8" s="47">
        <v>6</v>
      </c>
      <c r="G8" s="49">
        <v>7</v>
      </c>
      <c r="H8" s="40"/>
    </row>
    <row r="9" spans="1:8" ht="25.2" customHeight="1" thickBot="1" x14ac:dyDescent="0.35">
      <c r="A9" s="1"/>
      <c r="B9" s="2" t="s">
        <v>0</v>
      </c>
      <c r="C9" s="3" t="s">
        <v>1</v>
      </c>
      <c r="D9" s="4"/>
      <c r="E9" s="5"/>
      <c r="F9" s="5"/>
      <c r="G9" s="6">
        <f>SUM(G10:G11)</f>
        <v>-7420</v>
      </c>
      <c r="H9" s="62"/>
    </row>
    <row r="10" spans="1:8" ht="21" customHeight="1" x14ac:dyDescent="0.3">
      <c r="A10" s="7" t="s">
        <v>2</v>
      </c>
      <c r="B10" s="8" t="s">
        <v>3</v>
      </c>
      <c r="C10" s="9" t="s">
        <v>4</v>
      </c>
      <c r="D10" s="10" t="s">
        <v>5</v>
      </c>
      <c r="E10" s="11">
        <v>-2.2999999999999998</v>
      </c>
      <c r="F10" s="11">
        <v>2400</v>
      </c>
      <c r="G10" s="12">
        <f>SUM(F10*E10)</f>
        <v>-5520</v>
      </c>
      <c r="H10" s="63"/>
    </row>
    <row r="11" spans="1:8" ht="22.2" customHeight="1" thickBot="1" x14ac:dyDescent="0.35">
      <c r="A11" s="13">
        <v>30</v>
      </c>
      <c r="B11" s="14" t="s">
        <v>6</v>
      </c>
      <c r="C11" s="15" t="s">
        <v>7</v>
      </c>
      <c r="D11" s="16" t="s">
        <v>8</v>
      </c>
      <c r="E11" s="17">
        <v>-0.1</v>
      </c>
      <c r="F11" s="17">
        <v>19000</v>
      </c>
      <c r="G11" s="18">
        <f>SUM(F11*E11)</f>
        <v>-1900</v>
      </c>
      <c r="H11" s="64"/>
    </row>
    <row r="12" spans="1:8" ht="10.8" customHeight="1" x14ac:dyDescent="0.3">
      <c r="A12" s="40"/>
      <c r="B12" s="40"/>
      <c r="C12" s="40"/>
      <c r="D12" s="40"/>
      <c r="E12" s="41"/>
      <c r="F12" s="40"/>
      <c r="G12" s="40"/>
      <c r="H12" s="40"/>
    </row>
    <row r="13" spans="1:8" ht="25.2" customHeight="1" thickBot="1" x14ac:dyDescent="0.35">
      <c r="A13" s="1"/>
      <c r="B13" s="2" t="s">
        <v>9</v>
      </c>
      <c r="C13" s="3" t="s">
        <v>10</v>
      </c>
      <c r="D13" s="19"/>
      <c r="E13" s="5"/>
      <c r="F13" s="5"/>
      <c r="G13" s="39">
        <f>SUM(G14:G19)</f>
        <v>-212916</v>
      </c>
      <c r="H13" s="62"/>
    </row>
    <row r="14" spans="1:8" ht="25.2" customHeight="1" x14ac:dyDescent="0.3">
      <c r="A14" s="7" t="s">
        <v>11</v>
      </c>
      <c r="B14" s="8" t="s">
        <v>12</v>
      </c>
      <c r="C14" s="9" t="s">
        <v>13</v>
      </c>
      <c r="D14" s="10" t="s">
        <v>5</v>
      </c>
      <c r="E14" s="11">
        <v>-23.6</v>
      </c>
      <c r="F14" s="11">
        <v>4500</v>
      </c>
      <c r="G14" s="12">
        <f>SUM(F14*E14)</f>
        <v>-106200</v>
      </c>
      <c r="H14" s="63"/>
    </row>
    <row r="15" spans="1:8" ht="20.399999999999999" customHeight="1" x14ac:dyDescent="0.3">
      <c r="A15" s="20" t="s">
        <v>14</v>
      </c>
      <c r="B15" s="21" t="s">
        <v>15</v>
      </c>
      <c r="C15" s="22" t="s">
        <v>16</v>
      </c>
      <c r="D15" s="23" t="s">
        <v>17</v>
      </c>
      <c r="E15" s="24">
        <v>-55.4</v>
      </c>
      <c r="F15" s="24">
        <v>450</v>
      </c>
      <c r="G15" s="25">
        <f>SUM(F15*E15)</f>
        <v>-24930</v>
      </c>
      <c r="H15" s="63"/>
    </row>
    <row r="16" spans="1:8" ht="15.6" customHeight="1" x14ac:dyDescent="0.3">
      <c r="A16" s="20" t="s">
        <v>18</v>
      </c>
      <c r="B16" s="21" t="s">
        <v>19</v>
      </c>
      <c r="C16" s="22" t="s">
        <v>20</v>
      </c>
      <c r="D16" s="23" t="s">
        <v>17</v>
      </c>
      <c r="E16" s="24">
        <v>-55.4</v>
      </c>
      <c r="F16" s="24">
        <v>90</v>
      </c>
      <c r="G16" s="25">
        <f>SUM(F16*E16)</f>
        <v>-4986</v>
      </c>
      <c r="H16" s="63"/>
    </row>
    <row r="17" spans="1:8" ht="25.2" customHeight="1" x14ac:dyDescent="0.3">
      <c r="A17" s="20" t="s">
        <v>21</v>
      </c>
      <c r="B17" s="21" t="s">
        <v>22</v>
      </c>
      <c r="C17" s="22" t="s">
        <v>23</v>
      </c>
      <c r="D17" s="23" t="s">
        <v>8</v>
      </c>
      <c r="E17" s="24">
        <v>-3.54</v>
      </c>
      <c r="F17" s="24">
        <v>19000</v>
      </c>
      <c r="G17" s="25">
        <f>SUM(F17*E17)</f>
        <v>-67260</v>
      </c>
      <c r="H17" s="63"/>
    </row>
    <row r="18" spans="1:8" ht="16.8" customHeight="1" x14ac:dyDescent="0.3">
      <c r="A18" s="20" t="s">
        <v>24</v>
      </c>
      <c r="B18" s="26" t="s">
        <v>25</v>
      </c>
      <c r="C18" s="26" t="s">
        <v>26</v>
      </c>
      <c r="D18" s="27" t="s">
        <v>17</v>
      </c>
      <c r="E18" s="28">
        <v>-22.8</v>
      </c>
      <c r="F18" s="28">
        <v>350</v>
      </c>
      <c r="G18" s="29">
        <f>SUM(E18*F18)</f>
        <v>-7980</v>
      </c>
      <c r="H18" s="65"/>
    </row>
    <row r="19" spans="1:8" ht="17.399999999999999" customHeight="1" thickBot="1" x14ac:dyDescent="0.35">
      <c r="A19" s="30">
        <v>38</v>
      </c>
      <c r="B19" s="31" t="s">
        <v>31</v>
      </c>
      <c r="C19" s="31" t="s">
        <v>32</v>
      </c>
      <c r="D19" s="32" t="s">
        <v>17</v>
      </c>
      <c r="E19" s="33">
        <v>-4</v>
      </c>
      <c r="F19" s="33">
        <v>390</v>
      </c>
      <c r="G19" s="34">
        <f>SUM(F19*E19)</f>
        <v>-1560</v>
      </c>
      <c r="H19" s="66"/>
    </row>
    <row r="20" spans="1:8" s="75" customFormat="1" ht="12" customHeight="1" x14ac:dyDescent="0.3">
      <c r="A20" s="83"/>
      <c r="B20" s="84"/>
      <c r="C20" s="84"/>
      <c r="D20" s="85"/>
      <c r="E20" s="86"/>
      <c r="F20" s="86"/>
      <c r="G20" s="57"/>
      <c r="H20" s="66"/>
    </row>
    <row r="21" spans="1:8" ht="16.2" customHeight="1" x14ac:dyDescent="0.3">
      <c r="A21" s="83"/>
      <c r="B21" s="84"/>
      <c r="C21" s="84"/>
      <c r="D21" s="85"/>
      <c r="E21" s="86"/>
      <c r="F21" s="86"/>
      <c r="G21" s="57"/>
      <c r="H21" s="59"/>
    </row>
    <row r="22" spans="1:8" ht="15.6" x14ac:dyDescent="0.3">
      <c r="C22" s="77" t="s">
        <v>53</v>
      </c>
      <c r="G22" s="79">
        <f>G9+G13</f>
        <v>-220336</v>
      </c>
      <c r="H22" s="59"/>
    </row>
    <row r="23" spans="1:8" ht="29.4" customHeight="1" x14ac:dyDescent="0.3">
      <c r="H23" s="60"/>
    </row>
    <row r="24" spans="1:8" x14ac:dyDescent="0.3">
      <c r="A24" s="161" t="s">
        <v>33</v>
      </c>
      <c r="B24" s="161"/>
      <c r="C24" s="161"/>
      <c r="D24" s="161"/>
      <c r="E24" s="161"/>
      <c r="F24" s="71"/>
      <c r="G24" s="71"/>
    </row>
    <row r="25" spans="1:8" x14ac:dyDescent="0.3">
      <c r="A25" s="157" t="s">
        <v>44</v>
      </c>
      <c r="B25" s="157"/>
      <c r="C25" s="157"/>
      <c r="D25" s="70"/>
      <c r="E25" s="72"/>
      <c r="F25" s="71"/>
      <c r="G25" s="71"/>
    </row>
    <row r="26" spans="1:8" x14ac:dyDescent="0.3">
      <c r="A26" s="157" t="s">
        <v>35</v>
      </c>
      <c r="B26" s="157"/>
      <c r="C26" s="157"/>
      <c r="D26" s="70"/>
      <c r="E26" s="72"/>
      <c r="F26" s="71"/>
      <c r="G26" s="73" t="s">
        <v>45</v>
      </c>
    </row>
    <row r="27" spans="1:8" ht="15" thickBot="1" x14ac:dyDescent="0.35">
      <c r="A27" s="74"/>
      <c r="B27" s="74"/>
      <c r="C27" s="74"/>
      <c r="D27" s="74"/>
      <c r="E27" s="74"/>
      <c r="F27" s="74"/>
      <c r="G27" s="74"/>
      <c r="H27" s="64"/>
    </row>
    <row r="28" spans="1:8" ht="21" thickBot="1" x14ac:dyDescent="0.35">
      <c r="A28" s="42" t="s">
        <v>36</v>
      </c>
      <c r="B28" s="43" t="s">
        <v>37</v>
      </c>
      <c r="C28" s="43" t="s">
        <v>38</v>
      </c>
      <c r="D28" s="43" t="s">
        <v>39</v>
      </c>
      <c r="E28" s="44" t="s">
        <v>40</v>
      </c>
      <c r="F28" s="43" t="s">
        <v>41</v>
      </c>
      <c r="G28" s="45" t="s">
        <v>42</v>
      </c>
      <c r="H28" s="67"/>
    </row>
    <row r="29" spans="1:8" ht="15" thickBot="1" x14ac:dyDescent="0.35">
      <c r="A29" s="46" t="s">
        <v>43</v>
      </c>
      <c r="B29" s="47">
        <v>2</v>
      </c>
      <c r="C29" s="47">
        <v>3</v>
      </c>
      <c r="D29" s="47">
        <v>4</v>
      </c>
      <c r="E29" s="48">
        <v>5</v>
      </c>
      <c r="F29" s="47">
        <v>6</v>
      </c>
      <c r="G29" s="49">
        <v>7</v>
      </c>
      <c r="H29" s="68"/>
    </row>
    <row r="30" spans="1:8" s="88" customFormat="1" ht="22.8" customHeight="1" thickBot="1" x14ac:dyDescent="0.35">
      <c r="A30" s="1"/>
      <c r="B30" s="2" t="s">
        <v>9</v>
      </c>
      <c r="C30" s="3" t="s">
        <v>10</v>
      </c>
      <c r="D30" s="19"/>
      <c r="E30" s="5"/>
      <c r="F30" s="5"/>
      <c r="G30" s="118">
        <f>SUM(G31:G34)</f>
        <v>-60240</v>
      </c>
      <c r="H30" s="68"/>
    </row>
    <row r="31" spans="1:8" x14ac:dyDescent="0.3">
      <c r="A31" s="119">
        <v>21</v>
      </c>
      <c r="B31" s="120" t="s">
        <v>57</v>
      </c>
      <c r="C31" s="120" t="s">
        <v>58</v>
      </c>
      <c r="D31" s="121" t="s">
        <v>59</v>
      </c>
      <c r="E31" s="122">
        <v>-12</v>
      </c>
      <c r="F31" s="122">
        <v>1500</v>
      </c>
      <c r="G31" s="123">
        <f>SUM(E31*F31)</f>
        <v>-18000</v>
      </c>
      <c r="H31" s="69"/>
    </row>
    <row r="32" spans="1:8" ht="27" x14ac:dyDescent="0.3">
      <c r="A32" s="124">
        <v>22</v>
      </c>
      <c r="B32" s="125" t="s">
        <v>60</v>
      </c>
      <c r="C32" s="126" t="s">
        <v>61</v>
      </c>
      <c r="D32" s="127" t="s">
        <v>59</v>
      </c>
      <c r="E32" s="128">
        <v>-12</v>
      </c>
      <c r="F32" s="128">
        <v>440</v>
      </c>
      <c r="G32" s="129">
        <f>SUM(F32*E32)</f>
        <v>-5280</v>
      </c>
    </row>
    <row r="33" spans="1:9" ht="27" x14ac:dyDescent="0.3">
      <c r="A33" s="130">
        <v>23</v>
      </c>
      <c r="B33" s="131" t="s">
        <v>62</v>
      </c>
      <c r="C33" s="132" t="s">
        <v>63</v>
      </c>
      <c r="D33" s="133" t="s">
        <v>59</v>
      </c>
      <c r="E33" s="134">
        <v>-44</v>
      </c>
      <c r="F33" s="135">
        <v>500</v>
      </c>
      <c r="G33" s="136">
        <f>SUM(F33*E33)</f>
        <v>-22000</v>
      </c>
    </row>
    <row r="34" spans="1:9" ht="15" thickBot="1" x14ac:dyDescent="0.35">
      <c r="A34" s="137">
        <v>24</v>
      </c>
      <c r="B34" s="138" t="s">
        <v>64</v>
      </c>
      <c r="C34" s="139" t="s">
        <v>65</v>
      </c>
      <c r="D34" s="140" t="s">
        <v>59</v>
      </c>
      <c r="E34" s="141">
        <v>-44</v>
      </c>
      <c r="F34" s="142">
        <v>340</v>
      </c>
      <c r="G34" s="143">
        <f>SUM(F34*E34)</f>
        <v>-14960</v>
      </c>
    </row>
    <row r="35" spans="1:9" ht="9.6" customHeight="1" x14ac:dyDescent="0.3">
      <c r="A35" s="40"/>
      <c r="B35" s="40"/>
      <c r="C35" s="40"/>
      <c r="D35" s="40"/>
      <c r="E35" s="41"/>
      <c r="F35" s="40"/>
      <c r="G35" s="40"/>
    </row>
    <row r="36" spans="1:9" ht="15" thickBot="1" x14ac:dyDescent="0.35">
      <c r="G36" s="87">
        <f>G37</f>
        <v>-6750</v>
      </c>
    </row>
    <row r="37" spans="1:9" s="75" customFormat="1" x14ac:dyDescent="0.3">
      <c r="A37" s="7" t="s">
        <v>27</v>
      </c>
      <c r="B37" s="109">
        <v>637121115</v>
      </c>
      <c r="C37" s="110" t="s">
        <v>28</v>
      </c>
      <c r="D37" s="111" t="s">
        <v>29</v>
      </c>
      <c r="E37" s="112">
        <v>-15</v>
      </c>
      <c r="F37" s="112">
        <v>450</v>
      </c>
      <c r="G37" s="113">
        <f>SUM(F37*E37)</f>
        <v>-6750</v>
      </c>
      <c r="H37" s="58"/>
      <c r="I37" t="s">
        <v>56</v>
      </c>
    </row>
    <row r="38" spans="1:9" ht="15" thickBot="1" x14ac:dyDescent="0.35">
      <c r="A38" s="114"/>
      <c r="B38" s="115"/>
      <c r="C38" s="116" t="s">
        <v>30</v>
      </c>
      <c r="D38" s="16"/>
      <c r="E38" s="117"/>
      <c r="F38" s="117"/>
      <c r="G38" s="18"/>
    </row>
    <row r="39" spans="1:9" s="88" customFormat="1" ht="11.4" customHeight="1" x14ac:dyDescent="0.3">
      <c r="A39" s="89"/>
      <c r="B39" s="144"/>
      <c r="C39" s="145"/>
      <c r="D39" s="92"/>
      <c r="E39" s="146"/>
      <c r="F39" s="146"/>
      <c r="G39" s="147"/>
      <c r="H39" s="58"/>
    </row>
    <row r="40" spans="1:9" ht="15" thickBot="1" x14ac:dyDescent="0.35">
      <c r="A40" s="50"/>
      <c r="B40" s="51" t="s">
        <v>46</v>
      </c>
      <c r="C40" s="52" t="s">
        <v>47</v>
      </c>
      <c r="D40" s="53"/>
      <c r="E40" s="54"/>
      <c r="F40" s="55"/>
      <c r="G40" s="56">
        <f>SUM(G41:G42)</f>
        <v>-10780</v>
      </c>
    </row>
    <row r="41" spans="1:9" ht="27" x14ac:dyDescent="0.3">
      <c r="A41" s="95">
        <v>78</v>
      </c>
      <c r="B41" s="96" t="s">
        <v>48</v>
      </c>
      <c r="C41" s="97" t="s">
        <v>49</v>
      </c>
      <c r="D41" s="98" t="s">
        <v>29</v>
      </c>
      <c r="E41" s="99">
        <v>-26</v>
      </c>
      <c r="F41" s="100">
        <v>400</v>
      </c>
      <c r="G41" s="101">
        <f t="shared" ref="G41" si="0">SUM(E41*F41)</f>
        <v>-10400</v>
      </c>
    </row>
    <row r="42" spans="1:9" ht="27.6" thickBot="1" x14ac:dyDescent="0.35">
      <c r="A42" s="102">
        <v>79</v>
      </c>
      <c r="B42" s="103" t="s">
        <v>50</v>
      </c>
      <c r="C42" s="104" t="s">
        <v>51</v>
      </c>
      <c r="D42" s="105" t="s">
        <v>29</v>
      </c>
      <c r="E42" s="106">
        <v>-2</v>
      </c>
      <c r="F42" s="107">
        <v>190</v>
      </c>
      <c r="G42" s="108">
        <f>SUM(E42*F42)</f>
        <v>-380</v>
      </c>
    </row>
    <row r="43" spans="1:9" x14ac:dyDescent="0.3">
      <c r="A43" s="89"/>
      <c r="B43" s="90"/>
      <c r="C43" s="91"/>
      <c r="D43" s="92"/>
      <c r="E43" s="93"/>
      <c r="F43" s="94"/>
      <c r="G43" s="94"/>
    </row>
    <row r="44" spans="1:9" ht="15.6" x14ac:dyDescent="0.3">
      <c r="C44" s="77" t="s">
        <v>52</v>
      </c>
      <c r="D44" s="77"/>
      <c r="E44" s="77"/>
      <c r="F44" s="77"/>
      <c r="G44" s="78">
        <f>G36+G40+G30</f>
        <v>-77770</v>
      </c>
    </row>
    <row r="47" spans="1:9" ht="21" x14ac:dyDescent="0.4">
      <c r="A47" s="76"/>
      <c r="B47" s="80" t="s">
        <v>69</v>
      </c>
      <c r="C47" s="80"/>
      <c r="D47" s="80"/>
      <c r="E47" s="80"/>
      <c r="F47" s="80"/>
      <c r="G47" s="81">
        <f>G44+G22</f>
        <v>-298106</v>
      </c>
    </row>
  </sheetData>
  <mergeCells count="7">
    <mergeCell ref="A25:C25"/>
    <mergeCell ref="A26:C26"/>
    <mergeCell ref="A1:G1"/>
    <mergeCell ref="A3:E3"/>
    <mergeCell ref="A4:C4"/>
    <mergeCell ref="A5:C5"/>
    <mergeCell ref="A24:E24"/>
  </mergeCells>
  <pageMargins left="0.70866141732283472" right="0.70866141732283472" top="0.78740157480314965" bottom="0.78740157480314965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Méněpráce</vt:lpstr>
      <vt:lpstr>Méněpráce!Oblast_tisku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Smidova</dc:creator>
  <cp:lastModifiedBy>Zdenka Smidova</cp:lastModifiedBy>
  <cp:lastPrinted>2020-12-04T09:23:18Z</cp:lastPrinted>
  <dcterms:created xsi:type="dcterms:W3CDTF">2020-11-18T07:50:04Z</dcterms:created>
  <dcterms:modified xsi:type="dcterms:W3CDTF">2020-12-04T09:33:42Z</dcterms:modified>
</cp:coreProperties>
</file>