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4370" activeTab="1"/>
  </bookViews>
  <sheets>
    <sheet name="Ú-V" sheetId="1" r:id="rId1"/>
    <sheet name="Výkaz" sheetId="2" r:id="rId2"/>
  </sheets>
  <externalReferences>
    <externalReference r:id="rId3"/>
  </externalReferences>
  <definedNames>
    <definedName name="_xlnm.Print_Area" localSheetId="1">Výkaz!$A$1:$G$45</definedName>
    <definedName name="Rozpočet1" localSheetId="1">Výkaz!$A$2:$E$2</definedName>
    <definedName name="Rozpočet1_1" localSheetId="1">Výkaz!#REF!</definedName>
    <definedName name="Rozpočet1_10" localSheetId="1">Výkaz!#REF!</definedName>
    <definedName name="Rozpočet1_11" localSheetId="1">Výkaz!#REF!</definedName>
    <definedName name="Rozpočet1_12" localSheetId="1">Výkaz!#REF!</definedName>
    <definedName name="Rozpočet1_13" localSheetId="1">Výkaz!#REF!</definedName>
    <definedName name="Rozpočet1_14" localSheetId="1">Výkaz!#REF!</definedName>
    <definedName name="Rozpočet1_15" localSheetId="1">Výkaz!#REF!</definedName>
    <definedName name="Rozpočet1_16" localSheetId="1">Výkaz!#REF!</definedName>
    <definedName name="Rozpočet1_17" localSheetId="1">Výkaz!#REF!</definedName>
    <definedName name="Rozpočet1_18" localSheetId="1">Výkaz!#REF!</definedName>
    <definedName name="Rozpočet1_19" localSheetId="1">Výkaz!#REF!</definedName>
    <definedName name="Rozpočet1_2" localSheetId="1">Výkaz!#REF!</definedName>
    <definedName name="Rozpočet1_20" localSheetId="1">Výkaz!#REF!</definedName>
    <definedName name="Rozpočet1_21" localSheetId="1">Výkaz!#REF!</definedName>
    <definedName name="Rozpočet1_22" localSheetId="1">Výkaz!#REF!</definedName>
    <definedName name="Rozpočet1_23" localSheetId="1">Výkaz!#REF!</definedName>
    <definedName name="Rozpočet1_24" localSheetId="1">Výkaz!#REF!</definedName>
    <definedName name="Rozpočet1_25" localSheetId="1">Výkaz!#REF!</definedName>
    <definedName name="Rozpočet1_26" localSheetId="1">Výkaz!#REF!</definedName>
    <definedName name="Rozpočet1_27" localSheetId="1">Výkaz!#REF!</definedName>
    <definedName name="Rozpočet1_28" localSheetId="1">Výkaz!#REF!</definedName>
    <definedName name="Rozpočet1_29" localSheetId="1">Výkaz!#REF!</definedName>
    <definedName name="Rozpočet1_3" localSheetId="1">Výkaz!#REF!</definedName>
    <definedName name="Rozpočet1_30" localSheetId="1">Výkaz!#REF!</definedName>
    <definedName name="Rozpočet1_31" localSheetId="1">Výkaz!#REF!</definedName>
    <definedName name="Rozpočet1_32" localSheetId="1">Výkaz!#REF!</definedName>
    <definedName name="Rozpočet1_33" localSheetId="1">Výkaz!#REF!</definedName>
    <definedName name="Rozpočet1_34" localSheetId="1">Výkaz!#REF!</definedName>
    <definedName name="Rozpočet1_35" localSheetId="1">Výkaz!#REF!</definedName>
    <definedName name="Rozpočet1_36" localSheetId="1">Výkaz!#REF!</definedName>
    <definedName name="Rozpočet1_37" localSheetId="1">Výkaz!#REF!</definedName>
    <definedName name="Rozpočet1_38" localSheetId="1">Výkaz!#REF!</definedName>
    <definedName name="Rozpočet1_39" localSheetId="1">Výkaz!#REF!</definedName>
    <definedName name="Rozpočet1_4" localSheetId="1">Výkaz!#REF!</definedName>
    <definedName name="Rozpočet1_40" localSheetId="1">Výkaz!#REF!</definedName>
    <definedName name="Rozpočet1_41" localSheetId="1">Výkaz!#REF!</definedName>
    <definedName name="Rozpočet1_42" localSheetId="1">Výkaz!#REF!</definedName>
    <definedName name="Rozpočet1_43" localSheetId="1">Výkaz!#REF!</definedName>
    <definedName name="Rozpočet1_44" localSheetId="1">Výkaz!#REF!</definedName>
    <definedName name="Rozpočet1_45" localSheetId="1">Výkaz!$A$16:$E$16</definedName>
    <definedName name="Rozpočet1_47" localSheetId="1">Výkaz!#REF!</definedName>
    <definedName name="Rozpočet1_48" localSheetId="1">Výkaz!#REF!</definedName>
    <definedName name="Rozpočet1_49" localSheetId="1">Výkaz!#REF!</definedName>
    <definedName name="Rozpočet1_5" localSheetId="1">Výkaz!#REF!</definedName>
    <definedName name="Rozpočet1_50" localSheetId="1">Výkaz!#REF!</definedName>
    <definedName name="Rozpočet1_51" localSheetId="1">Výkaz!#REF!</definedName>
    <definedName name="Rozpočet1_52" localSheetId="1">Výkaz!#REF!</definedName>
    <definedName name="Rozpočet1_53" localSheetId="1">Výkaz!#REF!</definedName>
    <definedName name="Rozpočet1_54" localSheetId="1">Výkaz!#REF!</definedName>
    <definedName name="Rozpočet1_55" localSheetId="1">Výkaz!#REF!</definedName>
    <definedName name="Rozpočet1_56" localSheetId="1">Výkaz!#REF!</definedName>
    <definedName name="Rozpočet1_57" localSheetId="1">Výkaz!#REF!</definedName>
    <definedName name="Rozpočet1_58" localSheetId="1">Výkaz!#REF!</definedName>
    <definedName name="Rozpočet1_59" localSheetId="1">Výkaz!#REF!</definedName>
    <definedName name="Rozpočet1_6" localSheetId="1">Výkaz!#REF!</definedName>
    <definedName name="Rozpočet1_60" localSheetId="1">Výkaz!#REF!</definedName>
    <definedName name="Rozpočet1_61" localSheetId="1">Výkaz!#REF!</definedName>
    <definedName name="Rozpočet1_62" localSheetId="1">Výkaz!#REF!</definedName>
    <definedName name="Rozpočet1_63" localSheetId="1">Výkaz!#REF!</definedName>
    <definedName name="Rozpočet1_64" localSheetId="1">Výkaz!#REF!</definedName>
    <definedName name="Rozpočet1_65" localSheetId="1">Výkaz!#REF!</definedName>
    <definedName name="Rozpočet1_66" localSheetId="1">Výkaz!#REF!</definedName>
    <definedName name="Rozpočet1_67" localSheetId="1">Výkaz!#REF!</definedName>
    <definedName name="Rozpočet1_68" localSheetId="1">Výkaz!#REF!</definedName>
    <definedName name="Rozpočet1_69" localSheetId="1">Výkaz!#REF!</definedName>
    <definedName name="Rozpočet1_7" localSheetId="1">Výkaz!#REF!</definedName>
    <definedName name="Rozpočet1_70" localSheetId="1">Výkaz!#REF!</definedName>
    <definedName name="Rozpočet1_71" localSheetId="1">Výkaz!#REF!</definedName>
    <definedName name="Rozpočet1_72" localSheetId="1">Výkaz!#REF!</definedName>
    <definedName name="Rozpočet1_73" localSheetId="1">Výkaz!#REF!</definedName>
    <definedName name="Rozpočet1_74" localSheetId="1">Výkaz!#REF!</definedName>
    <definedName name="Rozpočet1_75" localSheetId="1">Výkaz!$A$29:$E$29</definedName>
    <definedName name="Rozpočet1_76" localSheetId="1">Výkaz!#REF!</definedName>
    <definedName name="Rozpočet1_77" localSheetId="1">Výkaz!#REF!</definedName>
    <definedName name="Rozpočet1_78" localSheetId="1">Výkaz!#REF!</definedName>
    <definedName name="Rozpočet1_79" localSheetId="1">Výkaz!#REF!</definedName>
    <definedName name="Rozpočet1_8" localSheetId="1">Výkaz!#REF!</definedName>
    <definedName name="Rozpočet1_80" localSheetId="1">Výkaz!#REF!</definedName>
    <definedName name="Rozpočet1_81" localSheetId="1">Výkaz!$A$16:$E$16</definedName>
    <definedName name="Rozpočet1_9" localSheetId="1">Výkaz!#REF!</definedName>
  </definedNames>
  <calcPr calcId="145621"/>
</workbook>
</file>

<file path=xl/calcChain.xml><?xml version="1.0" encoding="utf-8"?>
<calcChain xmlns="http://schemas.openxmlformats.org/spreadsheetml/2006/main">
  <c r="G4" i="2" l="1"/>
  <c r="G5" i="2"/>
  <c r="G3" i="2"/>
  <c r="E5" i="2"/>
  <c r="E4" i="2"/>
  <c r="E3" i="2"/>
  <c r="E8" i="2" s="1"/>
  <c r="E9" i="2" s="1"/>
  <c r="G18" i="2"/>
  <c r="G19" i="2"/>
  <c r="G20" i="2"/>
  <c r="G17" i="2"/>
  <c r="E17" i="2"/>
  <c r="E18" i="2"/>
  <c r="E19" i="2"/>
  <c r="D40" i="2"/>
  <c r="F40" i="2" s="1"/>
  <c r="A40" i="2" s="1"/>
  <c r="A31" i="2"/>
  <c r="A30" i="2"/>
  <c r="A54" i="1"/>
  <c r="A27" i="1"/>
  <c r="A14" i="1"/>
  <c r="A11" i="1"/>
  <c r="A10" i="1"/>
  <c r="G8" i="2" l="1"/>
  <c r="G21" i="2"/>
  <c r="G23" i="2" s="1"/>
  <c r="G24" i="2" s="1"/>
  <c r="F31" i="2" s="1"/>
  <c r="E21" i="2"/>
  <c r="E22" i="2" s="1"/>
  <c r="E24" i="2" s="1"/>
  <c r="D31" i="2" s="1"/>
  <c r="E11" i="2"/>
  <c r="D30" i="2" s="1"/>
  <c r="G10" i="2"/>
  <c r="G11" i="2" s="1"/>
  <c r="F30" i="2" s="1"/>
  <c r="D34" i="2" l="1"/>
  <c r="F34" i="2"/>
  <c r="D41" i="2"/>
  <c r="D37" i="2" l="1"/>
  <c r="F41" i="2"/>
  <c r="A41" i="2" s="1"/>
  <c r="D44" i="2" s="1"/>
</calcChain>
</file>

<file path=xl/connections.xml><?xml version="1.0" encoding="utf-8"?>
<connections xmlns="http://schemas.openxmlformats.org/spreadsheetml/2006/main">
  <connection id="1" name="Rozpočet121211" type="6" refreshedVersion="0" background="1" saveData="1">
    <textPr fileType="dos" firstRow="14" sourceFile="D:\Rozpočty\Rozpočet1.txt" delimited="0" thousands=" ">
      <textFields count="7">
        <textField type="skip"/>
        <textField type="skip" position="1"/>
        <textField position="25"/>
        <textField position="70"/>
        <textField position="75"/>
        <textField position="87"/>
        <textField position="99"/>
      </textFields>
    </textPr>
  </connection>
  <connection id="2" name="Rozpočet12122" type="6" refreshedVersion="0" background="1" saveData="1">
    <textPr fileType="dos" firstRow="14" sourceFile="D:\Rozpočty\Rozpočet1.txt" delimited="0" thousands=" ">
      <textFields count="7">
        <textField type="skip"/>
        <textField type="skip" position="1"/>
        <textField position="25"/>
        <textField position="70"/>
        <textField position="75"/>
        <textField position="87"/>
        <textField position="99"/>
      </textFields>
    </textPr>
  </connection>
  <connection id="3" name="Rozpočet16111" type="6" refreshedVersion="0" background="1" saveData="1">
    <textPr fileType="dos" firstRow="14" sourceFile="D:\Rozpočty\Rozpočet1.txt" delimited="0" thousands=" ">
      <textFields count="7">
        <textField type="skip"/>
        <textField type="skip" position="1"/>
        <textField position="25"/>
        <textField position="70"/>
        <textField position="75"/>
        <textField position="87"/>
        <textField position="99"/>
      </textFields>
    </textPr>
  </connection>
  <connection id="4" name="Rozpočet1911" type="6" refreshedVersion="0" background="1" saveData="1">
    <textPr fileType="dos" firstRow="14" sourceFile="D:\Rozpočty\Rozpočet1.txt" delimited="0" thousands=" ">
      <textFields count="7">
        <textField type="skip"/>
        <textField type="skip" position="1"/>
        <textField position="25"/>
        <textField position="70"/>
        <textField position="75"/>
        <textField position="87"/>
        <textField position="99"/>
      </textFields>
    </textPr>
  </connection>
</connections>
</file>

<file path=xl/sharedStrings.xml><?xml version="1.0" encoding="utf-8"?>
<sst xmlns="http://schemas.openxmlformats.org/spreadsheetml/2006/main" count="68" uniqueCount="42">
  <si>
    <t>Výkaz výměr - Specifikace</t>
  </si>
  <si>
    <t>Elektroinstalace</t>
  </si>
  <si>
    <t>Akce:</t>
  </si>
  <si>
    <t>Investor:</t>
  </si>
  <si>
    <t>Výkaz výměr - Specifikace neobsahuje :</t>
  </si>
  <si>
    <t>Poznámka :</t>
  </si>
  <si>
    <t>Je-li v rozpočtu (nebo ve výkazu) uveden výrobek nebo konstrukce či její prvek ukazující na konkrétního výrobce je tuto skutečnost třeba jednoznačně chápat jako příklad z možných variant z důvodu jasné specifikace technické a uživatelské parametrizace prvku, výrobku, systému nebo konstrukce s tím, že konečné použití konkrétního výrobku, prvku, systému nebo konstrukce (z možné variace výrobců nebo dodavatelů) při průkazném splnění deklarovaných nebo popisem stanovených technických specifikací a technických a  uživatelských standardů je na zhotoviteli stavby.</t>
  </si>
  <si>
    <t>Cena položek je uvedena vč. recyklačních poplatků</t>
  </si>
  <si>
    <t>Vypracoval : Roman Hladík</t>
  </si>
  <si>
    <t>Výměna osvětlovacích těles</t>
  </si>
  <si>
    <t>materiál</t>
  </si>
  <si>
    <t>montáž</t>
  </si>
  <si>
    <t>Název položky</t>
  </si>
  <si>
    <t>jm</t>
  </si>
  <si>
    <t>množství</t>
  </si>
  <si>
    <t>kč/jm</t>
  </si>
  <si>
    <t>celkem</t>
  </si>
  <si>
    <t>Svítidlo 3x36W, T8, AL mřížka leštěná, IP20 vč. zdroje, EVG, vestavné (600x600mm)</t>
  </si>
  <si>
    <t>ks</t>
  </si>
  <si>
    <t>Svítidlo 2x36W, T8, AL mřížka leštěná, IP20 vč. zdroje, EVG, vestavné (1200x300mm)</t>
  </si>
  <si>
    <t>Svítidlo 1x36W, T8, AL mřížka leštěná, IP20 vč. zdroje, EVG, vestavné (1200x200mm)</t>
  </si>
  <si>
    <t>Zářivková trubice T8 36W/840 G13, 26mm, 3350lm</t>
  </si>
  <si>
    <t>Kabel CYKY-J 3x1,5</t>
  </si>
  <si>
    <t>m</t>
  </si>
  <si>
    <t>Drobný materiál</t>
  </si>
  <si>
    <t>%</t>
  </si>
  <si>
    <t>Drobné stavební přípomoce</t>
  </si>
  <si>
    <t>Celkem</t>
  </si>
  <si>
    <t>HZS, PD, revize</t>
  </si>
  <si>
    <t>Demontáž stávajících osvětlovacích těles</t>
  </si>
  <si>
    <t>hod</t>
  </si>
  <si>
    <t>Zpětná montáž a zapojení stávajících osvětlovacích těles</t>
  </si>
  <si>
    <t>Projektová dokumentace skutečného provedení</t>
  </si>
  <si>
    <t>set</t>
  </si>
  <si>
    <t>Revize</t>
  </si>
  <si>
    <t>Drobný materiál (% z materálu)</t>
  </si>
  <si>
    <t>Sekání prostupy a stavební přípomoce (% z montáží)</t>
  </si>
  <si>
    <t>Rekapitulace</t>
  </si>
  <si>
    <t>Celkem materiál a montáž</t>
  </si>
  <si>
    <t>bez DPH</t>
  </si>
  <si>
    <t>Celková cena</t>
  </si>
  <si>
    <t>vč.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</si>
</sst>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.0\ _K_č_-;\-* #,##0.0\ _K_č_-;_-* &quot;-&quot;?\ _K_č_-;_-@_-"/>
    <numFmt numFmtId="165" formatCode="##&quot;% DPH&quot;"/>
    <numFmt numFmtId="166" formatCode="&quot;Celková cena     &quot;???,???.?0\ &quot;Kč&quot;\ &quot;vč. DPH 5%&quot;"/>
    <numFmt numFmtId="167" formatCode="???,???.?0\ &quot;Kč&quot;\ &quot;vč. DPH 15%&quot;"/>
    <numFmt numFmtId="168" formatCode="&quot;Základ    &quot;???,???.?0\ &quot;Kč&quot;"/>
    <numFmt numFmtId="169" formatCode="&quot;DPH &quot;???,???.?0\ &quot;Kč&quot;"/>
    <numFmt numFmtId="170" formatCode="???,???.?0\ &quot;Kč&quot;\ &quot;vč. DPH 21%&quot;"/>
    <numFmt numFmtId="171" formatCode="###,###.\-\ "/>
    <numFmt numFmtId="172" formatCode="###,###.\-"/>
  </numFmts>
  <fonts count="28">
    <font>
      <sz val="10"/>
      <name val="Arial CE"/>
      <charset val="238"/>
    </font>
    <font>
      <b/>
      <sz val="2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u/>
      <sz val="9"/>
      <name val="Arial CE"/>
      <charset val="238"/>
    </font>
    <font>
      <sz val="7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6"/>
      <name val="Arial CE"/>
      <charset val="238"/>
    </font>
    <font>
      <b/>
      <sz val="6"/>
      <name val="Arial CE"/>
      <charset val="238"/>
    </font>
    <font>
      <b/>
      <sz val="10"/>
      <name val="Arial CE"/>
      <charset val="238"/>
    </font>
    <font>
      <b/>
      <sz val="6"/>
      <name val="Arial CE"/>
      <family val="2"/>
      <charset val="238"/>
    </font>
    <font>
      <sz val="6"/>
      <name val="Arial CE"/>
      <family val="2"/>
      <charset val="238"/>
    </font>
    <font>
      <b/>
      <sz val="8"/>
      <name val="Arial CE"/>
      <family val="2"/>
      <charset val="238"/>
    </font>
    <font>
      <b/>
      <sz val="15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EurosTEE"/>
      <charset val="238"/>
    </font>
    <font>
      <sz val="10"/>
      <name val="EurosTEE"/>
      <charset val="238"/>
    </font>
    <font>
      <b/>
      <i/>
      <u/>
      <sz val="13"/>
      <name val="Arial CE"/>
      <family val="2"/>
      <charset val="238"/>
    </font>
    <font>
      <sz val="18"/>
      <color indexed="8"/>
      <name val="EurosTEEBla"/>
      <charset val="238"/>
    </font>
    <font>
      <sz val="14"/>
      <color indexed="49"/>
      <name val="EurosTEEBla"/>
      <charset val="238"/>
    </font>
    <font>
      <sz val="25"/>
      <color indexed="49"/>
      <name val="EurosTEEBla"/>
      <charset val="238"/>
    </font>
    <font>
      <sz val="11"/>
      <color indexed="49"/>
      <name val="EurosTEEBla"/>
      <charset val="238"/>
    </font>
    <font>
      <b/>
      <sz val="11"/>
      <name val="Arial CE"/>
      <family val="2"/>
      <charset val="238"/>
    </font>
    <font>
      <b/>
      <i/>
      <sz val="16"/>
      <color indexed="8"/>
      <name val="EurosTEEBla"/>
      <charset val="238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171" fontId="15" fillId="0" borderId="25">
      <alignment horizontal="left"/>
    </xf>
    <xf numFmtId="0" fontId="16" fillId="0" borderId="0" applyNumberFormat="0" applyAlignment="0">
      <alignment horizontal="center"/>
    </xf>
    <xf numFmtId="0" fontId="17" fillId="0" borderId="0">
      <alignment horizontal="center"/>
    </xf>
    <xf numFmtId="0" fontId="18" fillId="2" borderId="0">
      <alignment horizontal="left"/>
    </xf>
    <xf numFmtId="0" fontId="19" fillId="2" borderId="0"/>
    <xf numFmtId="0" fontId="19" fillId="0" borderId="0">
      <alignment horizontal="left"/>
    </xf>
    <xf numFmtId="0" fontId="20" fillId="0" borderId="0">
      <alignment horizontal="left"/>
    </xf>
    <xf numFmtId="49" fontId="21" fillId="0" borderId="0">
      <alignment horizontal="center" vertical="center"/>
    </xf>
    <xf numFmtId="49" fontId="22" fillId="0" borderId="0">
      <alignment horizontal="center" vertical="center"/>
    </xf>
    <xf numFmtId="49" fontId="23" fillId="0" borderId="1">
      <alignment horizontal="center" vertical="center"/>
    </xf>
    <xf numFmtId="49" fontId="24" fillId="0" borderId="0">
      <alignment horizontal="center" vertical="center"/>
    </xf>
    <xf numFmtId="0" fontId="25" fillId="0" borderId="0"/>
    <xf numFmtId="172" fontId="17" fillId="0" borderId="0" applyNumberFormat="0" applyAlignment="0">
      <alignment horizontal="center"/>
    </xf>
    <xf numFmtId="0" fontId="26" fillId="0" borderId="0">
      <alignment horizontal="center"/>
    </xf>
    <xf numFmtId="0" fontId="7" fillId="0" borderId="0"/>
    <xf numFmtId="0" fontId="8" fillId="0" borderId="0"/>
    <xf numFmtId="0" fontId="27" fillId="0" borderId="0"/>
  </cellStyleXfs>
  <cellXfs count="11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49" fontId="5" fillId="0" borderId="0" xfId="0" applyNumberFormat="1" applyFont="1"/>
    <xf numFmtId="0" fontId="6" fillId="0" borderId="0" xfId="0" applyFont="1"/>
    <xf numFmtId="49" fontId="6" fillId="0" borderId="0" xfId="0" applyNumberFormat="1" applyFont="1"/>
    <xf numFmtId="49" fontId="6" fillId="0" borderId="0" xfId="0" applyNumberFormat="1" applyFont="1" applyAlignment="1"/>
    <xf numFmtId="49" fontId="0" fillId="0" borderId="0" xfId="0" applyNumberFormat="1"/>
    <xf numFmtId="14" fontId="6" fillId="0" borderId="0" xfId="0" applyNumberFormat="1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3" fontId="9" fillId="0" borderId="0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9" fillId="0" borderId="5" xfId="0" applyNumberFormat="1" applyFont="1" applyBorder="1" applyAlignment="1">
      <alignment vertical="top"/>
    </xf>
    <xf numFmtId="49" fontId="9" fillId="0" borderId="6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vertical="center"/>
    </xf>
    <xf numFmtId="43" fontId="9" fillId="0" borderId="6" xfId="0" applyNumberFormat="1" applyFont="1" applyBorder="1" applyAlignment="1">
      <alignment vertical="center"/>
    </xf>
    <xf numFmtId="43" fontId="9" fillId="0" borderId="7" xfId="0" applyNumberFormat="1" applyFont="1" applyBorder="1" applyAlignment="1">
      <alignment vertical="center"/>
    </xf>
    <xf numFmtId="43" fontId="9" fillId="0" borderId="8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horizontal="justify"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44" fontId="9" fillId="0" borderId="11" xfId="0" applyNumberFormat="1" applyFont="1" applyBorder="1" applyAlignment="1">
      <alignment vertical="center"/>
    </xf>
    <xf numFmtId="0" fontId="0" fillId="0" borderId="0" xfId="0" applyBorder="1"/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" fontId="9" fillId="0" borderId="0" xfId="0" applyNumberFormat="1" applyFont="1" applyBorder="1" applyAlignment="1">
      <alignment vertical="center"/>
    </xf>
    <xf numFmtId="43" fontId="9" fillId="0" borderId="12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4" fontId="10" fillId="0" borderId="14" xfId="0" applyNumberFormat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/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49" fontId="9" fillId="0" borderId="15" xfId="0" applyNumberFormat="1" applyFont="1" applyFill="1" applyBorder="1" applyAlignment="1">
      <alignment horizontal="justify" vertical="center"/>
    </xf>
    <xf numFmtId="49" fontId="9" fillId="0" borderId="16" xfId="0" applyNumberFormat="1" applyFont="1" applyFill="1" applyBorder="1" applyAlignment="1">
      <alignment horizontal="center" vertical="center"/>
    </xf>
    <xf numFmtId="164" fontId="9" fillId="0" borderId="17" xfId="0" applyNumberFormat="1" applyFont="1" applyFill="1" applyBorder="1" applyAlignment="1">
      <alignment vertical="center"/>
    </xf>
    <xf numFmtId="43" fontId="9" fillId="0" borderId="6" xfId="0" applyNumberFormat="1" applyFont="1" applyFill="1" applyBorder="1" applyAlignment="1">
      <alignment vertical="center"/>
    </xf>
    <xf numFmtId="43" fontId="9" fillId="0" borderId="7" xfId="0" applyNumberFormat="1" applyFont="1" applyFill="1" applyBorder="1" applyAlignment="1">
      <alignment vertical="center"/>
    </xf>
    <xf numFmtId="43" fontId="9" fillId="0" borderId="8" xfId="0" applyNumberFormat="1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vertical="center"/>
    </xf>
    <xf numFmtId="49" fontId="9" fillId="0" borderId="15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44" fontId="9" fillId="0" borderId="11" xfId="0" applyNumberFormat="1" applyFont="1" applyFill="1" applyBorder="1" applyAlignment="1">
      <alignment vertical="center"/>
    </xf>
    <xf numFmtId="0" fontId="0" fillId="0" borderId="0" xfId="0" applyFill="1" applyBorder="1"/>
    <xf numFmtId="0" fontId="9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vertical="center"/>
    </xf>
    <xf numFmtId="44" fontId="9" fillId="0" borderId="12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12" xfId="0" applyFont="1" applyFill="1" applyBorder="1" applyAlignment="1">
      <alignment vertical="center"/>
    </xf>
    <xf numFmtId="43" fontId="9" fillId="0" borderId="12" xfId="0" applyNumberFormat="1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4" fontId="10" fillId="0" borderId="14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44" fontId="10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9" fillId="0" borderId="19" xfId="0" applyNumberFormat="1" applyFont="1" applyBorder="1" applyAlignment="1">
      <alignment horizontal="justify" vertical="center"/>
    </xf>
    <xf numFmtId="0" fontId="9" fillId="0" borderId="20" xfId="0" applyNumberFormat="1" applyFont="1" applyBorder="1" applyAlignment="1">
      <alignment horizontal="justify" vertical="center"/>
    </xf>
    <xf numFmtId="165" fontId="9" fillId="0" borderId="21" xfId="0" applyNumberFormat="1" applyFont="1" applyBorder="1" applyAlignment="1">
      <alignment horizontal="right" vertical="center"/>
    </xf>
    <xf numFmtId="0" fontId="9" fillId="0" borderId="22" xfId="0" applyNumberFormat="1" applyFont="1" applyBorder="1" applyAlignment="1">
      <alignment horizontal="justify" vertical="center"/>
    </xf>
    <xf numFmtId="0" fontId="9" fillId="0" borderId="23" xfId="0" applyNumberFormat="1" applyFont="1" applyBorder="1" applyAlignment="1">
      <alignment horizontal="justify" vertical="center"/>
    </xf>
    <xf numFmtId="165" fontId="9" fillId="0" borderId="24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vertical="center"/>
    </xf>
    <xf numFmtId="0" fontId="7" fillId="0" borderId="0" xfId="0" applyFont="1"/>
    <xf numFmtId="0" fontId="12" fillId="0" borderId="0" xfId="0" applyFont="1"/>
    <xf numFmtId="0" fontId="9" fillId="0" borderId="0" xfId="0" applyFont="1"/>
    <xf numFmtId="166" fontId="0" fillId="0" borderId="0" xfId="0" applyNumberFormat="1"/>
    <xf numFmtId="167" fontId="12" fillId="0" borderId="0" xfId="0" applyNumberFormat="1" applyFont="1" applyAlignment="1">
      <alignment horizontal="right" vertical="center"/>
    </xf>
    <xf numFmtId="0" fontId="13" fillId="0" borderId="0" xfId="0" applyFont="1"/>
    <xf numFmtId="165" fontId="13" fillId="0" borderId="0" xfId="0" applyNumberFormat="1" applyFont="1" applyBorder="1" applyAlignment="1">
      <alignment horizontal="right" vertical="center"/>
    </xf>
    <xf numFmtId="170" fontId="12" fillId="0" borderId="0" xfId="0" applyNumberFormat="1" applyFont="1" applyAlignment="1">
      <alignment horizontal="right" vertical="center"/>
    </xf>
    <xf numFmtId="0" fontId="11" fillId="0" borderId="0" xfId="0" applyFont="1"/>
    <xf numFmtId="0" fontId="14" fillId="0" borderId="0" xfId="0" applyFont="1"/>
    <xf numFmtId="0" fontId="6" fillId="0" borderId="0" xfId="0" applyNumberFormat="1" applyFont="1" applyAlignment="1">
      <alignment wrapText="1"/>
    </xf>
    <xf numFmtId="44" fontId="7" fillId="0" borderId="0" xfId="0" applyNumberFormat="1" applyFont="1" applyAlignment="1"/>
    <xf numFmtId="168" fontId="13" fillId="0" borderId="0" xfId="0" applyNumberFormat="1" applyFont="1" applyAlignment="1"/>
    <xf numFmtId="169" fontId="13" fillId="0" borderId="0" xfId="0" applyNumberFormat="1" applyFont="1" applyAlignment="1">
      <alignment horizontal="right"/>
    </xf>
    <xf numFmtId="169" fontId="13" fillId="0" borderId="0" xfId="0" applyNumberFormat="1" applyFont="1" applyAlignment="1"/>
    <xf numFmtId="44" fontId="11" fillId="0" borderId="0" xfId="0" applyNumberFormat="1" applyFont="1" applyAlignment="1"/>
    <xf numFmtId="0" fontId="10" fillId="0" borderId="18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44" fontId="9" fillId="0" borderId="19" xfId="0" applyNumberFormat="1" applyFont="1" applyBorder="1" applyAlignment="1">
      <alignment vertical="center"/>
    </xf>
    <xf numFmtId="44" fontId="9" fillId="0" borderId="21" xfId="0" applyNumberFormat="1" applyFont="1" applyBorder="1" applyAlignment="1">
      <alignment vertical="center"/>
    </xf>
    <xf numFmtId="44" fontId="9" fillId="0" borderId="22" xfId="0" applyNumberFormat="1" applyFont="1" applyBorder="1" applyAlignment="1">
      <alignment vertical="center"/>
    </xf>
    <xf numFmtId="44" fontId="9" fillId="0" borderId="24" xfId="0" applyNumberFormat="1" applyFont="1" applyBorder="1" applyAlignment="1">
      <alignment vertical="center"/>
    </xf>
    <xf numFmtId="44" fontId="10" fillId="0" borderId="1" xfId="0" applyNumberFormat="1" applyFont="1" applyBorder="1" applyAlignment="1">
      <alignment vertical="center"/>
    </xf>
    <xf numFmtId="44" fontId="10" fillId="0" borderId="14" xfId="0" applyNumberFormat="1" applyFont="1" applyBorder="1" applyAlignment="1">
      <alignment vertical="center"/>
    </xf>
    <xf numFmtId="44" fontId="10" fillId="0" borderId="13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18">
    <cellStyle name="celkem nabídka" xfId="1"/>
    <cellStyle name="ceny" xfId="2"/>
    <cellStyle name="číslo položky" xfId="3"/>
    <cellStyle name="hlavička-název položky" xfId="4"/>
    <cellStyle name="hlavička-popis položky" xfId="5"/>
    <cellStyle name="horní nadpis" xfId="6"/>
    <cellStyle name="nadpis" xfId="7"/>
    <cellStyle name="Název nabídky" xfId="8"/>
    <cellStyle name="Název nabídky-adresa firmy" xfId="9"/>
    <cellStyle name="Název nabídky-firma" xfId="10"/>
    <cellStyle name="Název nabídky-popis firmy" xfId="11"/>
    <cellStyle name="název položky" xfId="12"/>
    <cellStyle name="Normální" xfId="0" builtinId="0"/>
    <cellStyle name="podceny" xfId="13"/>
    <cellStyle name="podnázev" xfId="14"/>
    <cellStyle name="podpoložka" xfId="15"/>
    <cellStyle name="popis položky" xfId="16"/>
    <cellStyle name="Styl 1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39413</xdr:colOff>
      <xdr:row>2</xdr:row>
      <xdr:rowOff>151087</xdr:rowOff>
    </xdr:from>
    <xdr:to>
      <xdr:col>0</xdr:col>
      <xdr:colOff>1051034</xdr:colOff>
      <xdr:row>2</xdr:row>
      <xdr:rowOff>730240</xdr:rowOff>
    </xdr:to>
    <xdr:pic>
      <xdr:nvPicPr>
        <xdr:cNvPr id="2" name="Obrázek 1" descr="8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13" y="370162"/>
          <a:ext cx="1011621" cy="579153"/>
        </a:xfrm>
        <a:prstGeom prst="rect">
          <a:avLst/>
        </a:prstGeom>
      </xdr:spPr>
    </xdr:pic>
    <xdr:clientData/>
  </xdr:twoCellAnchor>
  <xdr:twoCellAnchor editAs="oneCell">
    <xdr:from>
      <xdr:col>0</xdr:col>
      <xdr:colOff>32846</xdr:colOff>
      <xdr:row>3</xdr:row>
      <xdr:rowOff>131380</xdr:rowOff>
    </xdr:from>
    <xdr:to>
      <xdr:col>0</xdr:col>
      <xdr:colOff>821122</xdr:colOff>
      <xdr:row>3</xdr:row>
      <xdr:rowOff>718909</xdr:rowOff>
    </xdr:to>
    <xdr:pic>
      <xdr:nvPicPr>
        <xdr:cNvPr id="3" name="Obrázek 2" descr="173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846" y="1112455"/>
          <a:ext cx="788276" cy="587529"/>
        </a:xfrm>
        <a:prstGeom prst="rect">
          <a:avLst/>
        </a:prstGeom>
      </xdr:spPr>
    </xdr:pic>
    <xdr:clientData/>
  </xdr:twoCellAnchor>
  <xdr:twoCellAnchor editAs="oneCell">
    <xdr:from>
      <xdr:col>0</xdr:col>
      <xdr:colOff>45984</xdr:colOff>
      <xdr:row>4</xdr:row>
      <xdr:rowOff>118243</xdr:rowOff>
    </xdr:from>
    <xdr:to>
      <xdr:col>0</xdr:col>
      <xdr:colOff>867102</xdr:colOff>
      <xdr:row>4</xdr:row>
      <xdr:rowOff>729155</xdr:rowOff>
    </xdr:to>
    <xdr:pic>
      <xdr:nvPicPr>
        <xdr:cNvPr id="4" name="Obrázek 3" descr="173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984" y="1861318"/>
          <a:ext cx="821118" cy="6109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et%20-%20Osv&#283;tlen&#237;%20-%20O&#218;%20V&#353;elib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-R"/>
      <sheetName val="Rozpočet"/>
      <sheetName val="Ú-V"/>
      <sheetName val="Výkaz"/>
    </sheetNames>
    <sheetDataSet>
      <sheetData sheetId="0">
        <row r="10">
          <cell r="A10" t="str">
            <v>Změna zdroje vytápění a zateplení objektu OÚ ve Všelibicích, čp. 65</v>
          </cell>
        </row>
        <row r="11">
          <cell r="A11" t="str">
            <v>Výměna osvětlení</v>
          </cell>
        </row>
        <row r="14">
          <cell r="A14" t="str">
            <v>Obec Všelibice 65, 463 48 Všelibice</v>
          </cell>
        </row>
        <row r="27">
          <cell r="A27" t="str">
            <v>- likvidaci stávajcích os.těles</v>
          </cell>
        </row>
        <row r="54">
          <cell r="A54">
            <v>41603</v>
          </cell>
        </row>
      </sheetData>
      <sheetData sheetId="1"/>
      <sheetData sheetId="2"/>
      <sheetData sheetId="3"/>
    </sheetDataSet>
  </externalBook>
</externalLink>
</file>

<file path=xl/queryTables/queryTable1.xml><?xml version="1.0" encoding="utf-8"?>
<queryTable xmlns="http://schemas.openxmlformats.org/spreadsheetml/2006/main" name="Rozpočet1_45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ozpočet1_75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Rozpočet1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ozpočet1_8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4.xml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54"/>
  <sheetViews>
    <sheetView showGridLines="0" zoomScale="150" zoomScaleNormal="150" workbookViewId="0">
      <selection activeCell="A21" sqref="A21"/>
    </sheetView>
  </sheetViews>
  <sheetFormatPr defaultRowHeight="12.75"/>
  <cols>
    <col min="1" max="1" width="10.140625" bestFit="1" customWidth="1"/>
  </cols>
  <sheetData>
    <row r="5" spans="1:9" ht="26.25">
      <c r="A5" s="1" t="s">
        <v>0</v>
      </c>
      <c r="B5" s="2"/>
      <c r="C5" s="2"/>
      <c r="D5" s="2"/>
      <c r="E5" s="2"/>
      <c r="F5" s="2"/>
      <c r="G5" s="2"/>
      <c r="H5" s="2"/>
      <c r="I5" s="2"/>
    </row>
    <row r="7" spans="1:9" ht="18">
      <c r="A7" s="3" t="s">
        <v>1</v>
      </c>
      <c r="B7" s="2"/>
      <c r="C7" s="2"/>
      <c r="D7" s="2"/>
      <c r="E7" s="2"/>
      <c r="F7" s="2"/>
      <c r="G7" s="2"/>
      <c r="H7" s="2"/>
      <c r="I7" s="2"/>
    </row>
    <row r="9" spans="1:9">
      <c r="A9" s="4" t="s">
        <v>2</v>
      </c>
      <c r="B9" s="2"/>
      <c r="C9" s="2"/>
      <c r="D9" s="2"/>
      <c r="E9" s="4"/>
      <c r="F9" s="2"/>
      <c r="G9" s="2"/>
      <c r="H9" s="2"/>
      <c r="I9" s="2"/>
    </row>
    <row r="10" spans="1:9">
      <c r="A10" s="2" t="str">
        <f>'[1]Ú-R'!A10</f>
        <v>Změna zdroje vytápění a zateplení objektu OÚ ve Všelibicích, čp. 65</v>
      </c>
      <c r="B10" s="2"/>
      <c r="C10" s="2"/>
      <c r="D10" s="2"/>
      <c r="E10" s="2"/>
      <c r="F10" s="2"/>
      <c r="G10" s="2"/>
      <c r="H10" s="2"/>
      <c r="I10" s="2"/>
    </row>
    <row r="11" spans="1:9">
      <c r="A11" s="2" t="str">
        <f>'[1]Ú-R'!A11</f>
        <v>Výměna osvětlení</v>
      </c>
      <c r="B11" s="2"/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2"/>
      <c r="F12" s="2"/>
      <c r="G12" s="2"/>
      <c r="H12" s="2"/>
      <c r="I12" s="2"/>
    </row>
    <row r="13" spans="1:9">
      <c r="A13" s="4" t="s">
        <v>3</v>
      </c>
      <c r="B13" s="2"/>
      <c r="C13" s="2"/>
      <c r="D13" s="2"/>
      <c r="E13" s="2"/>
      <c r="F13" s="2"/>
      <c r="G13" s="2"/>
      <c r="H13" s="2"/>
      <c r="I13" s="2"/>
    </row>
    <row r="14" spans="1:9">
      <c r="A14" s="2" t="str">
        <f>'[1]Ú-R'!A14</f>
        <v>Obec Všelibice 65, 463 48 Všelibice</v>
      </c>
      <c r="B14" s="2"/>
      <c r="C14" s="2"/>
      <c r="D14" s="2"/>
      <c r="E14" s="2"/>
      <c r="F14" s="2"/>
      <c r="G14" s="2"/>
      <c r="H14" s="2"/>
      <c r="I14" s="2"/>
    </row>
    <row r="15" spans="1:9">
      <c r="A15" s="2"/>
      <c r="B15" s="2"/>
      <c r="C15" s="2"/>
      <c r="D15" s="2"/>
      <c r="E15" s="2"/>
      <c r="F15" s="2"/>
      <c r="G15" s="2"/>
      <c r="H15" s="2"/>
      <c r="I15" s="2"/>
    </row>
    <row r="17" spans="1:9" ht="15.75">
      <c r="A17" s="5"/>
      <c r="B17" s="2"/>
      <c r="C17" s="2"/>
      <c r="D17" s="2"/>
      <c r="E17" s="2"/>
      <c r="F17" s="2"/>
      <c r="G17" s="2"/>
      <c r="H17" s="2"/>
      <c r="I17" s="2"/>
    </row>
    <row r="26" spans="1:9" s="7" customFormat="1" ht="12">
      <c r="A26" s="6" t="s">
        <v>4</v>
      </c>
    </row>
    <row r="27" spans="1:9" s="7" customFormat="1" ht="9.75">
      <c r="A27" s="8" t="str">
        <f>'[1]Ú-R'!A27</f>
        <v>- likvidaci stávajcích os.těles</v>
      </c>
    </row>
    <row r="28" spans="1:9" s="7" customFormat="1" ht="9.75">
      <c r="A28" s="8"/>
    </row>
    <row r="29" spans="1:9" s="7" customFormat="1" ht="9.75">
      <c r="A29" s="8"/>
    </row>
    <row r="30" spans="1:9" s="7" customFormat="1" ht="9.75">
      <c r="A30" s="8"/>
    </row>
    <row r="31" spans="1:9" s="7" customFormat="1" ht="9.75">
      <c r="A31" s="8"/>
    </row>
    <row r="32" spans="1:9" s="7" customFormat="1" ht="9.75"/>
    <row r="33" spans="1:9" s="7" customFormat="1" ht="9.75"/>
    <row r="34" spans="1:9" s="7" customFormat="1" ht="9.75"/>
    <row r="35" spans="1:9" s="7" customFormat="1" ht="9.75"/>
    <row r="36" spans="1:9" s="7" customFormat="1" ht="9.75"/>
    <row r="37" spans="1:9" s="7" customFormat="1" ht="9.75" customHeight="1">
      <c r="A37" s="6" t="s">
        <v>5</v>
      </c>
    </row>
    <row r="38" spans="1:9" s="7" customFormat="1" ht="50.25" customHeight="1">
      <c r="A38" s="94" t="s">
        <v>6</v>
      </c>
      <c r="B38" s="94"/>
      <c r="C38" s="94"/>
      <c r="D38" s="94"/>
      <c r="E38" s="94"/>
      <c r="F38" s="94"/>
      <c r="G38" s="94"/>
      <c r="H38" s="94"/>
      <c r="I38" s="94"/>
    </row>
    <row r="39" spans="1:9" s="7" customFormat="1" ht="9.75">
      <c r="A39" s="9" t="s">
        <v>7</v>
      </c>
    </row>
    <row r="40" spans="1:9" s="7" customFormat="1" ht="9.75"/>
    <row r="41" spans="1:9" s="7" customFormat="1" ht="9.75"/>
    <row r="42" spans="1:9" s="7" customFormat="1" ht="9.75"/>
    <row r="43" spans="1:9" s="7" customFormat="1" ht="9.75"/>
    <row r="44" spans="1:9" s="7" customFormat="1" ht="9.75">
      <c r="A44" s="8"/>
    </row>
    <row r="47" spans="1:9">
      <c r="A47" s="10"/>
    </row>
    <row r="48" spans="1:9">
      <c r="A48" s="10"/>
    </row>
    <row r="49" spans="1:1">
      <c r="A49" s="10"/>
    </row>
    <row r="53" spans="1:1" s="7" customFormat="1" ht="9.75">
      <c r="A53" s="7" t="s">
        <v>8</v>
      </c>
    </row>
    <row r="54" spans="1:1" s="7" customFormat="1" ht="9.75">
      <c r="A54" s="11">
        <f>'[1]Ú-R'!A54</f>
        <v>41603</v>
      </c>
    </row>
  </sheetData>
  <mergeCells count="1">
    <mergeCell ref="A38:I38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tabSelected="1" zoomScale="145" zoomScaleNormal="145" zoomScalePageLayoutView="125" workbookViewId="0">
      <selection activeCell="F15" sqref="F15:G15"/>
    </sheetView>
  </sheetViews>
  <sheetFormatPr defaultRowHeight="12.75"/>
  <cols>
    <col min="1" max="1" width="45.85546875" customWidth="1"/>
    <col min="2" max="2" width="3" customWidth="1"/>
    <col min="3" max="3" width="7.140625" customWidth="1"/>
    <col min="4" max="4" width="9.7109375" customWidth="1"/>
    <col min="5" max="5" width="10.28515625" customWidth="1"/>
    <col min="6" max="6" width="9.7109375" customWidth="1"/>
    <col min="7" max="7" width="10.28515625" customWidth="1"/>
    <col min="8" max="8" width="9.5703125" style="29" bestFit="1" customWidth="1"/>
    <col min="9" max="9" width="9.28515625" style="29" bestFit="1" customWidth="1"/>
  </cols>
  <sheetData>
    <row r="1" spans="1:9" ht="9.9499999999999993" customHeight="1">
      <c r="A1" s="12" t="s">
        <v>9</v>
      </c>
      <c r="B1" s="13"/>
      <c r="C1" s="13"/>
      <c r="D1" s="110" t="s">
        <v>10</v>
      </c>
      <c r="E1" s="110"/>
      <c r="F1" s="110" t="s">
        <v>11</v>
      </c>
      <c r="G1" s="110"/>
      <c r="H1" s="14"/>
      <c r="I1" s="14"/>
    </row>
    <row r="2" spans="1:9" ht="8.1" customHeight="1">
      <c r="A2" s="15" t="s">
        <v>12</v>
      </c>
      <c r="B2" s="16" t="s">
        <v>13</v>
      </c>
      <c r="C2" s="17" t="s">
        <v>14</v>
      </c>
      <c r="D2" s="16" t="s">
        <v>15</v>
      </c>
      <c r="E2" s="17" t="s">
        <v>16</v>
      </c>
      <c r="F2" s="16" t="s">
        <v>15</v>
      </c>
      <c r="G2" s="17" t="s">
        <v>16</v>
      </c>
      <c r="H2" s="18"/>
      <c r="I2" s="18"/>
    </row>
    <row r="3" spans="1:9" ht="60" customHeight="1">
      <c r="A3" s="19" t="s">
        <v>17</v>
      </c>
      <c r="B3" s="20" t="s">
        <v>18</v>
      </c>
      <c r="C3" s="21">
        <v>29</v>
      </c>
      <c r="D3" s="22">
        <v>700</v>
      </c>
      <c r="E3" s="23">
        <f>D3*C3</f>
        <v>20300</v>
      </c>
      <c r="F3" s="22">
        <v>299</v>
      </c>
      <c r="G3" s="23">
        <f>F3*C3</f>
        <v>8671</v>
      </c>
      <c r="H3" s="24"/>
      <c r="I3" s="14"/>
    </row>
    <row r="4" spans="1:9" ht="60" customHeight="1">
      <c r="A4" s="19" t="s">
        <v>19</v>
      </c>
      <c r="B4" s="20" t="s">
        <v>18</v>
      </c>
      <c r="C4" s="21">
        <v>15</v>
      </c>
      <c r="D4" s="22">
        <v>1830</v>
      </c>
      <c r="E4" s="23">
        <f>D4*C4</f>
        <v>27450</v>
      </c>
      <c r="F4" s="22">
        <v>312</v>
      </c>
      <c r="G4" s="23">
        <f t="shared" ref="G4:G5" si="0">F4*C4</f>
        <v>4680</v>
      </c>
      <c r="H4" s="24"/>
      <c r="I4" s="14"/>
    </row>
    <row r="5" spans="1:9" ht="60" customHeight="1">
      <c r="A5" s="19" t="s">
        <v>20</v>
      </c>
      <c r="B5" s="20" t="s">
        <v>18</v>
      </c>
      <c r="C5" s="21">
        <v>2</v>
      </c>
      <c r="D5" s="22">
        <v>1590</v>
      </c>
      <c r="E5" s="23">
        <f>D5*C5</f>
        <v>3180</v>
      </c>
      <c r="F5" s="22">
        <v>312</v>
      </c>
      <c r="G5" s="23">
        <f t="shared" si="0"/>
        <v>624</v>
      </c>
      <c r="H5" s="24"/>
      <c r="I5" s="14"/>
    </row>
    <row r="6" spans="1:9" ht="8.1" customHeight="1">
      <c r="A6" s="25" t="s">
        <v>21</v>
      </c>
      <c r="B6" s="20" t="s">
        <v>18</v>
      </c>
      <c r="C6" s="21">
        <v>119</v>
      </c>
      <c r="D6" s="22"/>
      <c r="E6" s="23"/>
      <c r="F6" s="22"/>
      <c r="G6" s="23"/>
      <c r="H6" s="24"/>
      <c r="I6" s="14"/>
    </row>
    <row r="7" spans="1:9" ht="8.1" customHeight="1">
      <c r="A7" s="25" t="s">
        <v>22</v>
      </c>
      <c r="B7" s="20" t="s">
        <v>23</v>
      </c>
      <c r="C7" s="21">
        <v>500</v>
      </c>
      <c r="D7" s="22"/>
      <c r="E7" s="23"/>
      <c r="F7" s="22"/>
      <c r="G7" s="23"/>
      <c r="H7" s="24"/>
      <c r="I7" s="14"/>
    </row>
    <row r="8" spans="1:9" ht="8.1" customHeight="1">
      <c r="A8" s="26"/>
      <c r="B8" s="27"/>
      <c r="C8" s="27"/>
      <c r="D8" s="27"/>
      <c r="E8" s="28">
        <f>SUM(E3:E7)</f>
        <v>50930</v>
      </c>
      <c r="F8" s="26"/>
      <c r="G8" s="28">
        <f>SUM(G3:G7)</f>
        <v>13975</v>
      </c>
    </row>
    <row r="9" spans="1:9" ht="8.1" customHeight="1">
      <c r="A9" s="30" t="s">
        <v>24</v>
      </c>
      <c r="B9" s="31"/>
      <c r="C9" s="32">
        <v>3</v>
      </c>
      <c r="D9" s="31" t="s">
        <v>25</v>
      </c>
      <c r="E9" s="33">
        <f>ROUND($E$8*C9*0.01,1)</f>
        <v>1527.9</v>
      </c>
      <c r="F9" s="34"/>
      <c r="G9" s="35"/>
    </row>
    <row r="10" spans="1:9" ht="8.1" customHeight="1">
      <c r="A10" s="30" t="s">
        <v>26</v>
      </c>
      <c r="B10" s="31"/>
      <c r="C10" s="32">
        <v>6</v>
      </c>
      <c r="D10" s="31" t="s">
        <v>25</v>
      </c>
      <c r="E10" s="33"/>
      <c r="F10" s="34"/>
      <c r="G10" s="33">
        <f>ROUND(G8*C10*0.01,1)</f>
        <v>838.5</v>
      </c>
    </row>
    <row r="11" spans="1:9" ht="8.1" customHeight="1">
      <c r="A11" s="36" t="s">
        <v>27</v>
      </c>
      <c r="B11" s="37"/>
      <c r="C11" s="37"/>
      <c r="D11" s="37"/>
      <c r="E11" s="38">
        <f>SUM(E8:E10)</f>
        <v>52457.9</v>
      </c>
      <c r="F11" s="39"/>
      <c r="G11" s="38">
        <f>SUM(G8:G10)</f>
        <v>14813.5</v>
      </c>
    </row>
    <row r="12" spans="1:9" ht="8.1" customHeight="1"/>
    <row r="13" spans="1:9" ht="8.1" customHeight="1"/>
    <row r="14" spans="1:9" ht="8.1" customHeight="1"/>
    <row r="15" spans="1:9" s="42" customFormat="1" ht="9.9499999999999993" customHeight="1">
      <c r="A15" s="40" t="s">
        <v>28</v>
      </c>
      <c r="B15" s="41"/>
      <c r="C15" s="41"/>
      <c r="D15" s="111" t="s">
        <v>10</v>
      </c>
      <c r="E15" s="111"/>
      <c r="F15" s="111" t="s">
        <v>11</v>
      </c>
      <c r="G15" s="111"/>
    </row>
    <row r="16" spans="1:9" s="42" customFormat="1" ht="8.1" customHeight="1">
      <c r="A16" s="43" t="s">
        <v>12</v>
      </c>
      <c r="B16" s="44" t="s">
        <v>13</v>
      </c>
      <c r="C16" s="45" t="s">
        <v>14</v>
      </c>
      <c r="D16" s="44" t="s">
        <v>15</v>
      </c>
      <c r="E16" s="45" t="s">
        <v>16</v>
      </c>
      <c r="F16" s="44" t="s">
        <v>15</v>
      </c>
      <c r="G16" s="45" t="s">
        <v>16</v>
      </c>
      <c r="H16" s="46"/>
      <c r="I16" s="46"/>
    </row>
    <row r="17" spans="1:9" s="42" customFormat="1" ht="8.1" customHeight="1">
      <c r="A17" s="47" t="s">
        <v>29</v>
      </c>
      <c r="B17" s="48" t="s">
        <v>30</v>
      </c>
      <c r="C17" s="49">
        <v>20</v>
      </c>
      <c r="D17" s="50">
        <v>1</v>
      </c>
      <c r="E17" s="51">
        <f t="shared" ref="E17:E18" si="1">D17*C17</f>
        <v>20</v>
      </c>
      <c r="F17" s="50">
        <v>220</v>
      </c>
      <c r="G17" s="51">
        <f>F17*C17</f>
        <v>4400</v>
      </c>
      <c r="H17" s="52"/>
      <c r="I17" s="53"/>
    </row>
    <row r="18" spans="1:9" s="42" customFormat="1" ht="8.1" customHeight="1">
      <c r="A18" s="54" t="s">
        <v>31</v>
      </c>
      <c r="B18" s="48" t="s">
        <v>30</v>
      </c>
      <c r="C18" s="49">
        <v>20</v>
      </c>
      <c r="D18" s="50">
        <v>1</v>
      </c>
      <c r="E18" s="51">
        <f t="shared" si="1"/>
        <v>20</v>
      </c>
      <c r="F18" s="50">
        <v>220</v>
      </c>
      <c r="G18" s="51">
        <f t="shared" ref="G18:G20" si="2">F18*C18</f>
        <v>4400</v>
      </c>
      <c r="H18" s="52"/>
      <c r="I18" s="53"/>
    </row>
    <row r="19" spans="1:9" s="42" customFormat="1" ht="8.1" customHeight="1">
      <c r="A19" s="55" t="s">
        <v>32</v>
      </c>
      <c r="B19" s="56" t="s">
        <v>33</v>
      </c>
      <c r="C19" s="57">
        <v>1</v>
      </c>
      <c r="D19" s="50">
        <v>1</v>
      </c>
      <c r="E19" s="51">
        <f>D19*C19</f>
        <v>1</v>
      </c>
      <c r="F19" s="50">
        <v>2200</v>
      </c>
      <c r="G19" s="51">
        <f t="shared" si="2"/>
        <v>2200</v>
      </c>
      <c r="H19" s="52"/>
      <c r="I19" s="53"/>
    </row>
    <row r="20" spans="1:9" s="42" customFormat="1" ht="8.1" customHeight="1">
      <c r="A20" s="54" t="s">
        <v>34</v>
      </c>
      <c r="B20" s="48" t="s">
        <v>33</v>
      </c>
      <c r="C20" s="49">
        <v>1</v>
      </c>
      <c r="D20" s="50">
        <v>1</v>
      </c>
      <c r="E20" s="51"/>
      <c r="F20" s="50">
        <v>2900</v>
      </c>
      <c r="G20" s="51">
        <f t="shared" si="2"/>
        <v>2900</v>
      </c>
      <c r="H20" s="52"/>
      <c r="I20" s="53"/>
    </row>
    <row r="21" spans="1:9" s="42" customFormat="1" ht="8.1" customHeight="1">
      <c r="A21" s="58"/>
      <c r="B21" s="59"/>
      <c r="C21" s="59"/>
      <c r="D21" s="59"/>
      <c r="E21" s="60">
        <f>SUM(E17:E20)</f>
        <v>41</v>
      </c>
      <c r="F21" s="58"/>
      <c r="G21" s="60">
        <f>SUM(G17:G20)</f>
        <v>13900</v>
      </c>
      <c r="H21" s="61"/>
      <c r="I21" s="61"/>
    </row>
    <row r="22" spans="1:9" s="42" customFormat="1" ht="8.1" customHeight="1">
      <c r="A22" s="62" t="s">
        <v>35</v>
      </c>
      <c r="B22" s="63"/>
      <c r="C22" s="64">
        <v>10</v>
      </c>
      <c r="D22" s="63" t="s">
        <v>25</v>
      </c>
      <c r="E22" s="65">
        <f>ROUND(E21*C22*0.01,1)</f>
        <v>4.0999999999999996</v>
      </c>
      <c r="F22" s="66"/>
      <c r="G22" s="67"/>
      <c r="H22" s="61"/>
      <c r="I22" s="61"/>
    </row>
    <row r="23" spans="1:9" s="42" customFormat="1" ht="8.1" customHeight="1">
      <c r="A23" s="62" t="s">
        <v>36</v>
      </c>
      <c r="B23" s="63"/>
      <c r="C23" s="64">
        <v>10</v>
      </c>
      <c r="D23" s="63" t="s">
        <v>25</v>
      </c>
      <c r="E23" s="68"/>
      <c r="F23" s="66"/>
      <c r="G23" s="65">
        <f>ROUND(G21*C23*0.01,1)</f>
        <v>1390</v>
      </c>
      <c r="H23" s="61"/>
      <c r="I23" s="61"/>
    </row>
    <row r="24" spans="1:9" s="42" customFormat="1" ht="8.1" customHeight="1">
      <c r="A24" s="69" t="s">
        <v>27</v>
      </c>
      <c r="B24" s="70"/>
      <c r="C24" s="70"/>
      <c r="D24" s="70"/>
      <c r="E24" s="71">
        <f>SUM(E21:E23)</f>
        <v>45.1</v>
      </c>
      <c r="F24" s="72"/>
      <c r="G24" s="71">
        <f>SUM(G21:G23)</f>
        <v>15290</v>
      </c>
      <c r="H24" s="61"/>
      <c r="I24" s="61"/>
    </row>
    <row r="25" spans="1:9" ht="8.1" customHeight="1"/>
    <row r="26" spans="1:9" ht="8.1" customHeight="1"/>
    <row r="27" spans="1:9" s="29" customFormat="1" ht="8.1" customHeight="1">
      <c r="A27" s="73"/>
      <c r="B27" s="31"/>
      <c r="C27" s="31"/>
      <c r="D27" s="31"/>
      <c r="E27" s="74"/>
      <c r="F27" s="31"/>
      <c r="G27" s="74"/>
    </row>
    <row r="28" spans="1:9" s="29" customFormat="1" ht="9.9499999999999993" customHeight="1">
      <c r="A28" s="75" t="s">
        <v>37</v>
      </c>
      <c r="B28" s="13"/>
      <c r="C28" s="13"/>
      <c r="D28" s="110" t="s">
        <v>10</v>
      </c>
      <c r="E28" s="110"/>
      <c r="F28" s="110" t="s">
        <v>11</v>
      </c>
      <c r="G28" s="110"/>
    </row>
    <row r="29" spans="1:9" s="29" customFormat="1" ht="8.1" customHeight="1">
      <c r="A29" s="100" t="s">
        <v>12</v>
      </c>
      <c r="B29" s="101"/>
      <c r="C29" s="102"/>
      <c r="D29" s="76"/>
      <c r="E29" s="17" t="s">
        <v>16</v>
      </c>
      <c r="F29" s="16"/>
      <c r="G29" s="17" t="s">
        <v>16</v>
      </c>
    </row>
    <row r="30" spans="1:9" s="29" customFormat="1" ht="8.1" customHeight="1">
      <c r="A30" s="77" t="str">
        <f>A1</f>
        <v>Výměna osvětlovacích těles</v>
      </c>
      <c r="B30" s="78"/>
      <c r="C30" s="79">
        <v>21</v>
      </c>
      <c r="D30" s="103">
        <f>E11</f>
        <v>52457.9</v>
      </c>
      <c r="E30" s="104"/>
      <c r="F30" s="103">
        <f>G11</f>
        <v>14813.5</v>
      </c>
      <c r="G30" s="104"/>
    </row>
    <row r="31" spans="1:9" s="29" customFormat="1" ht="8.1" customHeight="1">
      <c r="A31" s="80" t="str">
        <f>A15</f>
        <v>HZS, PD, revize</v>
      </c>
      <c r="B31" s="81"/>
      <c r="C31" s="82">
        <v>21</v>
      </c>
      <c r="D31" s="105">
        <f>E24</f>
        <v>45.1</v>
      </c>
      <c r="E31" s="106"/>
      <c r="F31" s="105">
        <f>G24</f>
        <v>15290</v>
      </c>
      <c r="G31" s="106"/>
    </row>
    <row r="32" spans="1:9" s="29" customFormat="1" ht="12" customHeight="1">
      <c r="A32" s="26"/>
      <c r="B32" s="27"/>
      <c r="C32" s="27"/>
      <c r="D32" s="27"/>
      <c r="E32" s="28"/>
      <c r="F32" s="26"/>
      <c r="G32" s="83"/>
    </row>
    <row r="33" spans="1:10" s="29" customFormat="1" ht="8.1" customHeight="1">
      <c r="A33" s="30"/>
      <c r="B33" s="31"/>
      <c r="C33" s="32"/>
      <c r="D33" s="31"/>
      <c r="E33" s="33"/>
      <c r="F33" s="31"/>
      <c r="G33" s="35"/>
    </row>
    <row r="34" spans="1:10" s="29" customFormat="1" ht="8.1" customHeight="1">
      <c r="A34" s="36" t="s">
        <v>27</v>
      </c>
      <c r="B34" s="37"/>
      <c r="C34" s="37"/>
      <c r="D34" s="107">
        <f>SUM(D30:E31)</f>
        <v>52503</v>
      </c>
      <c r="E34" s="108"/>
      <c r="F34" s="109">
        <f>SUM(F30:G31)</f>
        <v>30103.5</v>
      </c>
      <c r="G34" s="108"/>
    </row>
    <row r="35" spans="1:10" s="29" customFormat="1" ht="8.1" customHeight="1">
      <c r="A35"/>
      <c r="B35"/>
      <c r="C35"/>
      <c r="D35"/>
      <c r="E35"/>
      <c r="F35"/>
      <c r="G35"/>
    </row>
    <row r="36" spans="1:10" s="29" customFormat="1" ht="8.1" customHeight="1">
      <c r="A36"/>
      <c r="B36"/>
      <c r="C36"/>
      <c r="D36"/>
      <c r="E36"/>
      <c r="F36"/>
      <c r="G36"/>
    </row>
    <row r="37" spans="1:10" ht="12" customHeight="1">
      <c r="A37" s="84" t="s">
        <v>38</v>
      </c>
      <c r="B37" s="84"/>
      <c r="C37" s="84"/>
      <c r="D37" s="95">
        <f>SUM(D34:G34)</f>
        <v>82606.5</v>
      </c>
      <c r="E37" s="95"/>
      <c r="F37" s="85" t="s">
        <v>39</v>
      </c>
    </row>
    <row r="38" spans="1:10" ht="8.1" customHeight="1">
      <c r="A38" s="86"/>
      <c r="J38" s="87"/>
    </row>
    <row r="39" spans="1:10" ht="8.1" customHeight="1"/>
    <row r="40" spans="1:10" ht="9.9499999999999993" customHeight="1">
      <c r="A40" s="88">
        <f>D40+F40</f>
        <v>0</v>
      </c>
      <c r="B40" s="89"/>
      <c r="C40" s="90">
        <v>15</v>
      </c>
      <c r="D40" s="96">
        <f>SUM(SUMIF(C30:C31,C40,D30:D31),SUMIF(C30:C31,C40,F30:F31))</f>
        <v>0</v>
      </c>
      <c r="E40" s="96"/>
      <c r="F40" s="97">
        <f>CEILING(D40*C40/100,0.1)</f>
        <v>0</v>
      </c>
      <c r="G40" s="98"/>
    </row>
    <row r="41" spans="1:10" ht="9.9499999999999993" customHeight="1">
      <c r="A41" s="91">
        <f>D41+F41</f>
        <v>99953.9</v>
      </c>
      <c r="B41" s="89"/>
      <c r="C41" s="90">
        <v>21</v>
      </c>
      <c r="D41" s="96">
        <f>SUM(SUMIF(C30:C31,C41,D30:D31),SUMIF(C30:C31,C41,F30:F31))</f>
        <v>82606.5</v>
      </c>
      <c r="E41" s="96"/>
      <c r="F41" s="97">
        <f>CEILING(D41*C41/100,0.1)</f>
        <v>17347.400000000001</v>
      </c>
      <c r="G41" s="98"/>
    </row>
    <row r="42" spans="1:10" ht="8.1" customHeight="1"/>
    <row r="43" spans="1:10" ht="8.1" customHeight="1"/>
    <row r="44" spans="1:10" ht="12" customHeight="1">
      <c r="A44" s="92" t="s">
        <v>40</v>
      </c>
      <c r="D44" s="99">
        <f>SUM(A40:A41)</f>
        <v>99953.9</v>
      </c>
      <c r="E44" s="99"/>
      <c r="F44" s="93" t="s">
        <v>41</v>
      </c>
    </row>
    <row r="45" spans="1:10" ht="8.1" customHeight="1">
      <c r="A45" s="86"/>
    </row>
    <row r="46" spans="1:10" s="29" customFormat="1" ht="8.1" customHeight="1">
      <c r="A46"/>
      <c r="B46"/>
      <c r="C46"/>
      <c r="D46"/>
      <c r="E46"/>
      <c r="F46"/>
      <c r="G46"/>
    </row>
    <row r="47" spans="1:10" s="29" customFormat="1" ht="8.1" customHeight="1">
      <c r="A47"/>
      <c r="B47"/>
      <c r="C47"/>
      <c r="D47"/>
      <c r="E47"/>
      <c r="F47"/>
      <c r="G47"/>
    </row>
    <row r="48" spans="1:10" s="29" customFormat="1" ht="8.1" customHeight="1">
      <c r="A48"/>
      <c r="B48"/>
      <c r="C48"/>
      <c r="D48"/>
      <c r="E48"/>
      <c r="F48"/>
      <c r="G48"/>
    </row>
    <row r="49" spans="1:7" s="29" customFormat="1" ht="8.1" customHeight="1">
      <c r="A49"/>
      <c r="B49"/>
      <c r="C49"/>
      <c r="D49"/>
      <c r="E49"/>
      <c r="F49"/>
      <c r="G49"/>
    </row>
    <row r="50" spans="1:7" s="29" customFormat="1" ht="8.1" customHeight="1">
      <c r="A50"/>
      <c r="B50"/>
      <c r="C50"/>
      <c r="D50"/>
      <c r="E50"/>
      <c r="F50"/>
      <c r="G50"/>
    </row>
    <row r="51" spans="1:7" s="29" customFormat="1" ht="8.1" customHeight="1">
      <c r="A51"/>
      <c r="B51"/>
      <c r="C51"/>
      <c r="D51"/>
      <c r="E51"/>
      <c r="F51"/>
      <c r="G51"/>
    </row>
    <row r="52" spans="1:7" ht="8.1" customHeight="1"/>
    <row r="53" spans="1:7" ht="8.1" customHeight="1"/>
    <row r="54" spans="1:7" ht="8.1" customHeight="1"/>
    <row r="55" spans="1:7" ht="8.1" customHeight="1"/>
    <row r="56" spans="1:7" ht="8.1" customHeight="1"/>
  </sheetData>
  <mergeCells count="19">
    <mergeCell ref="D1:E1"/>
    <mergeCell ref="F1:G1"/>
    <mergeCell ref="D15:E15"/>
    <mergeCell ref="F15:G15"/>
    <mergeCell ref="D28:E28"/>
    <mergeCell ref="F28:G28"/>
    <mergeCell ref="D44:E44"/>
    <mergeCell ref="A29:C29"/>
    <mergeCell ref="D30:E30"/>
    <mergeCell ref="F30:G30"/>
    <mergeCell ref="D31:E31"/>
    <mergeCell ref="F31:G31"/>
    <mergeCell ref="D34:E34"/>
    <mergeCell ref="F34:G34"/>
    <mergeCell ref="D37:E37"/>
    <mergeCell ref="D40:E40"/>
    <mergeCell ref="F40:G40"/>
    <mergeCell ref="D41:E41"/>
    <mergeCell ref="F41:G41"/>
  </mergeCells>
  <printOptions horizontalCentered="1"/>
  <pageMargins left="0.39370078740157483" right="0.39370078740157483" top="0.59055118110236227" bottom="0.78740157480314965" header="0.39370078740157483" footer="0.39370078740157483"/>
  <pageSetup paperSize="9" orientation="portrait" r:id="rId1"/>
  <headerFooter alignWithMargins="0">
    <oddHeader>&amp;C&amp;6Změna zdroje vytápění a zateplení objektu OÚ ve Všelibicích, čp. 65 - &amp;"Arial CE,Tučné"Výměna osvětlení</oddHeader>
    <oddFooter>&amp;L&amp;6Vypracoval :
Roman Hladík&amp;C&amp;6
Stránka &amp;P z &amp;N&amp;R&amp;6Datum vytvoření - 25.11.2013
Datum tisku -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5</vt:i4>
      </vt:variant>
    </vt:vector>
  </HeadingPairs>
  <TitlesOfParts>
    <vt:vector size="7" baseType="lpstr">
      <vt:lpstr>Ú-V</vt:lpstr>
      <vt:lpstr>Výkaz</vt:lpstr>
      <vt:lpstr>Výkaz!Oblast_tisku</vt:lpstr>
      <vt:lpstr>Výkaz!Rozpočet1</vt:lpstr>
      <vt:lpstr>Výkaz!Rozpočet1_45</vt:lpstr>
      <vt:lpstr>Výkaz!Rozpočet1_75</vt:lpstr>
      <vt:lpstr>Výkaz!Rozpočet1_81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Hladík</dc:creator>
  <cp:lastModifiedBy>David Opocensky</cp:lastModifiedBy>
  <dcterms:created xsi:type="dcterms:W3CDTF">2013-12-02T13:24:46Z</dcterms:created>
  <dcterms:modified xsi:type="dcterms:W3CDTF">2014-01-27T10:53:01Z</dcterms:modified>
</cp:coreProperties>
</file>